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orisnik\Desktop\Nikolina-novi posao\anđelka\Obračun\Obračun 31.12.2022\R+O\"/>
    </mc:Choice>
  </mc:AlternateContent>
  <xr:revisionPtr revIDLastSave="0" documentId="13_ncr:1_{E1AB6414-5407-49A1-BDDD-D3E3C4A08B1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248" i="5" l="1"/>
  <c r="D25" i="7" l="1"/>
  <c r="E127" i="6" l="1"/>
  <c r="E126" i="6"/>
  <c r="E124" i="6"/>
  <c r="E123" i="6"/>
  <c r="E298" i="5" l="1"/>
  <c r="E295" i="5"/>
  <c r="E268" i="5" l="1"/>
  <c r="E819" i="4" l="1"/>
  <c r="E722" i="4"/>
  <c r="E721" i="4"/>
  <c r="E717" i="4"/>
  <c r="L1429" i="9" l="1"/>
  <c r="J1429" i="9"/>
  <c r="F299" i="9"/>
  <c r="F298" i="9"/>
  <c r="F297" i="9"/>
  <c r="F296" i="9" s="1"/>
  <c r="F295" i="9"/>
  <c r="F294" i="9"/>
  <c r="F293" i="9" s="1"/>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G281" i="9"/>
  <c r="F281" i="9"/>
  <c r="H280" i="9"/>
  <c r="G280" i="9"/>
  <c r="F280" i="9"/>
  <c r="H279" i="9"/>
  <c r="G279" i="9"/>
  <c r="F279" i="9"/>
  <c r="F278" i="9"/>
  <c r="F277" i="9"/>
  <c r="F276" i="9"/>
  <c r="F275" i="9" s="1"/>
  <c r="L274" i="9"/>
  <c r="F274" i="9" s="1"/>
  <c r="H274" i="9"/>
  <c r="I273" i="9"/>
  <c r="H273" i="9"/>
  <c r="F273" i="9"/>
  <c r="E272" i="9"/>
  <c r="M271" i="9"/>
  <c r="L271" i="9"/>
  <c r="F271" i="9"/>
  <c r="E271" i="9"/>
  <c r="B271" i="9" s="1"/>
  <c r="M270" i="9"/>
  <c r="L270" i="9"/>
  <c r="F270" i="9" s="1"/>
  <c r="B270" i="9" s="1"/>
  <c r="E270" i="9"/>
  <c r="M269" i="9"/>
  <c r="L269" i="9"/>
  <c r="F269" i="9"/>
  <c r="E269" i="9"/>
  <c r="B269" i="9"/>
  <c r="M268" i="9"/>
  <c r="L268" i="9"/>
  <c r="F268" i="9" s="1"/>
  <c r="E268" i="9"/>
  <c r="B268" i="9" s="1"/>
  <c r="M267" i="9"/>
  <c r="L267" i="9"/>
  <c r="F267" i="9"/>
  <c r="E267" i="9"/>
  <c r="B267" i="9"/>
  <c r="M266" i="9"/>
  <c r="L266" i="9"/>
  <c r="F266" i="9"/>
  <c r="E266" i="9"/>
  <c r="B266" i="9" s="1"/>
  <c r="M265" i="9"/>
  <c r="F265" i="9" s="1"/>
  <c r="B265" i="9" s="1"/>
  <c r="L265" i="9"/>
  <c r="E265" i="9"/>
  <c r="M264" i="9"/>
  <c r="L264" i="9"/>
  <c r="F264" i="9" s="1"/>
  <c r="B264" i="9" s="1"/>
  <c r="E264" i="9"/>
  <c r="M263" i="9"/>
  <c r="L263" i="9"/>
  <c r="F263" i="9" s="1"/>
  <c r="B263" i="9" s="1"/>
  <c r="E263" i="9"/>
  <c r="M262" i="9"/>
  <c r="L262" i="9"/>
  <c r="F262" i="9" s="1"/>
  <c r="E262" i="9"/>
  <c r="B262" i="9" s="1"/>
  <c r="M261" i="9"/>
  <c r="L261" i="9"/>
  <c r="F261" i="9" s="1"/>
  <c r="E261" i="9"/>
  <c r="B261" i="9" s="1"/>
  <c r="M260" i="9"/>
  <c r="L260" i="9"/>
  <c r="F260" i="9"/>
  <c r="E260" i="9"/>
  <c r="B260" i="9" s="1"/>
  <c r="M259" i="9"/>
  <c r="L259" i="9"/>
  <c r="F259" i="9"/>
  <c r="E259" i="9"/>
  <c r="B259" i="9" s="1"/>
  <c r="M258" i="9"/>
  <c r="L258" i="9"/>
  <c r="F258" i="9" s="1"/>
  <c r="B258" i="9" s="1"/>
  <c r="E258" i="9"/>
  <c r="M257" i="9"/>
  <c r="L257" i="9"/>
  <c r="F257" i="9"/>
  <c r="E257" i="9"/>
  <c r="B257" i="9"/>
  <c r="M256" i="9"/>
  <c r="L256" i="9"/>
  <c r="F256" i="9" s="1"/>
  <c r="E256" i="9"/>
  <c r="B256" i="9" s="1"/>
  <c r="M255" i="9"/>
  <c r="L255" i="9"/>
  <c r="F255" i="9"/>
  <c r="E255" i="9"/>
  <c r="B255" i="9"/>
  <c r="M254" i="9"/>
  <c r="L254" i="9"/>
  <c r="F254" i="9"/>
  <c r="E254" i="9"/>
  <c r="B254" i="9" s="1"/>
  <c r="M253" i="9"/>
  <c r="F253" i="9" s="1"/>
  <c r="B253" i="9" s="1"/>
  <c r="L253" i="9"/>
  <c r="E253" i="9"/>
  <c r="M252" i="9"/>
  <c r="L252" i="9"/>
  <c r="F252" i="9" s="1"/>
  <c r="B252" i="9" s="1"/>
  <c r="E252" i="9"/>
  <c r="M251" i="9"/>
  <c r="L251" i="9"/>
  <c r="F251" i="9" s="1"/>
  <c r="B251" i="9" s="1"/>
  <c r="E251" i="9"/>
  <c r="M250" i="9"/>
  <c r="L250" i="9"/>
  <c r="F250" i="9" s="1"/>
  <c r="E250" i="9"/>
  <c r="M249" i="9"/>
  <c r="L249" i="9"/>
  <c r="F249" i="9" s="1"/>
  <c r="E249" i="9"/>
  <c r="B249" i="9" s="1"/>
  <c r="M248" i="9"/>
  <c r="L248" i="9"/>
  <c r="F248" i="9"/>
  <c r="E248" i="9"/>
  <c r="B248" i="9" s="1"/>
  <c r="M247" i="9"/>
  <c r="L247" i="9"/>
  <c r="F247" i="9"/>
  <c r="E247" i="9"/>
  <c r="B247" i="9" s="1"/>
  <c r="M246" i="9"/>
  <c r="L246" i="9"/>
  <c r="F246" i="9" s="1"/>
  <c r="B246" i="9" s="1"/>
  <c r="E246" i="9"/>
  <c r="M245" i="9"/>
  <c r="L245" i="9"/>
  <c r="F245" i="9"/>
  <c r="E245" i="9"/>
  <c r="B245" i="9"/>
  <c r="M244" i="9"/>
  <c r="L244" i="9"/>
  <c r="F244" i="9" s="1"/>
  <c r="E244" i="9"/>
  <c r="M243" i="9"/>
  <c r="L243" i="9"/>
  <c r="F243" i="9" s="1"/>
  <c r="B243" i="9" s="1"/>
  <c r="E243" i="9"/>
  <c r="M242" i="9"/>
  <c r="L242" i="9"/>
  <c r="F242" i="9"/>
  <c r="E242" i="9"/>
  <c r="B242" i="9" s="1"/>
  <c r="M241" i="9"/>
  <c r="F241" i="9" s="1"/>
  <c r="L241" i="9"/>
  <c r="E241" i="9"/>
  <c r="B241" i="9" s="1"/>
  <c r="M240" i="9"/>
  <c r="L240" i="9"/>
  <c r="F240" i="9" s="1"/>
  <c r="B240" i="9" s="1"/>
  <c r="E240" i="9"/>
  <c r="M239" i="9"/>
  <c r="L239" i="9"/>
  <c r="F239" i="9" s="1"/>
  <c r="B239" i="9" s="1"/>
  <c r="E239" i="9"/>
  <c r="M238" i="9"/>
  <c r="L238" i="9"/>
  <c r="F238" i="9" s="1"/>
  <c r="E238" i="9"/>
  <c r="B238" i="9" s="1"/>
  <c r="M237" i="9"/>
  <c r="L237" i="9"/>
  <c r="F237" i="9" s="1"/>
  <c r="E237" i="9"/>
  <c r="B237" i="9" s="1"/>
  <c r="M236" i="9"/>
  <c r="L236" i="9"/>
  <c r="F236" i="9" s="1"/>
  <c r="E236" i="9"/>
  <c r="B236" i="9" s="1"/>
  <c r="M235" i="9"/>
  <c r="L235" i="9"/>
  <c r="F235" i="9"/>
  <c r="E235" i="9"/>
  <c r="B235" i="9" s="1"/>
  <c r="M234" i="9"/>
  <c r="L234" i="9"/>
  <c r="F234" i="9" s="1"/>
  <c r="E234" i="9"/>
  <c r="M233" i="9"/>
  <c r="L233" i="9"/>
  <c r="F233" i="9"/>
  <c r="E233" i="9"/>
  <c r="B233" i="9"/>
  <c r="M232" i="9"/>
  <c r="L232" i="9"/>
  <c r="F232" i="9" s="1"/>
  <c r="E232" i="9"/>
  <c r="M231" i="9"/>
  <c r="L231" i="9"/>
  <c r="F231" i="9" s="1"/>
  <c r="B231" i="9" s="1"/>
  <c r="E231" i="9"/>
  <c r="M230" i="9"/>
  <c r="L230" i="9"/>
  <c r="F230" i="9"/>
  <c r="E230" i="9"/>
  <c r="B230" i="9" s="1"/>
  <c r="M229" i="9"/>
  <c r="F229" i="9" s="1"/>
  <c r="L229" i="9"/>
  <c r="E229" i="9"/>
  <c r="M228" i="9"/>
  <c r="L228" i="9"/>
  <c r="F228" i="9" s="1"/>
  <c r="B228" i="9" s="1"/>
  <c r="E228" i="9"/>
  <c r="M227" i="9"/>
  <c r="L227" i="9"/>
  <c r="F227" i="9" s="1"/>
  <c r="B227" i="9" s="1"/>
  <c r="E227" i="9"/>
  <c r="M226" i="9"/>
  <c r="L226" i="9"/>
  <c r="F226" i="9" s="1"/>
  <c r="E226" i="9"/>
  <c r="H225" i="9"/>
  <c r="G225" i="9"/>
  <c r="F225" i="9"/>
  <c r="M224" i="9"/>
  <c r="L224" i="9"/>
  <c r="F224" i="9" s="1"/>
  <c r="E224" i="9"/>
  <c r="M223" i="9"/>
  <c r="L223" i="9"/>
  <c r="F223" i="9"/>
  <c r="E223" i="9"/>
  <c r="B223" i="9" s="1"/>
  <c r="M222" i="9"/>
  <c r="L222" i="9"/>
  <c r="E222" i="9"/>
  <c r="M221" i="9"/>
  <c r="L221" i="9"/>
  <c r="F221" i="9"/>
  <c r="E221" i="9"/>
  <c r="B221" i="9"/>
  <c r="M220" i="9"/>
  <c r="L220" i="9"/>
  <c r="F220" i="9" s="1"/>
  <c r="E220" i="9"/>
  <c r="M219" i="9"/>
  <c r="L219" i="9"/>
  <c r="E219" i="9"/>
  <c r="M218" i="9"/>
  <c r="L218" i="9"/>
  <c r="E218" i="9"/>
  <c r="M217" i="9"/>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G157" i="9"/>
  <c r="E157" i="9" s="1"/>
  <c r="B157" i="9" s="1"/>
  <c r="F157" i="9"/>
  <c r="H156" i="9"/>
  <c r="G156" i="9"/>
  <c r="F156" i="9"/>
  <c r="E156" i="9"/>
  <c r="B156" i="9"/>
  <c r="H155" i="9"/>
  <c r="G155" i="9"/>
  <c r="E155" i="9" s="1"/>
  <c r="B155" i="9" s="1"/>
  <c r="F155" i="9"/>
  <c r="H154" i="9"/>
  <c r="G154" i="9"/>
  <c r="F154" i="9"/>
  <c r="E154" i="9"/>
  <c r="B154" i="9"/>
  <c r="H153" i="9"/>
  <c r="G153" i="9"/>
  <c r="F153" i="9"/>
  <c r="E153" i="9"/>
  <c r="B153" i="9" s="1"/>
  <c r="H152" i="9"/>
  <c r="E152" i="9" s="1"/>
  <c r="B152" i="9" s="1"/>
  <c r="G152" i="9"/>
  <c r="F152" i="9"/>
  <c r="H151" i="9"/>
  <c r="G151" i="9"/>
  <c r="F151" i="9"/>
  <c r="E151" i="9"/>
  <c r="B151" i="9"/>
  <c r="H150" i="9"/>
  <c r="G150" i="9"/>
  <c r="E150" i="9" s="1"/>
  <c r="B150" i="9" s="1"/>
  <c r="F150" i="9"/>
  <c r="H149" i="9"/>
  <c r="G149" i="9"/>
  <c r="F149" i="9"/>
  <c r="E149" i="9"/>
  <c r="B149" i="9" s="1"/>
  <c r="H148" i="9"/>
  <c r="G148" i="9"/>
  <c r="E148" i="9" s="1"/>
  <c r="B148" i="9" s="1"/>
  <c r="F148" i="9"/>
  <c r="H147" i="9"/>
  <c r="G147" i="9"/>
  <c r="F147" i="9"/>
  <c r="E147" i="9"/>
  <c r="B147" i="9"/>
  <c r="H146" i="9"/>
  <c r="G146" i="9"/>
  <c r="F146" i="9"/>
  <c r="E146" i="9"/>
  <c r="B146" i="9" s="1"/>
  <c r="H145" i="9"/>
  <c r="G145" i="9"/>
  <c r="E145" i="9" s="1"/>
  <c r="B145" i="9" s="1"/>
  <c r="F145" i="9"/>
  <c r="H144" i="9"/>
  <c r="G144" i="9"/>
  <c r="F144" i="9"/>
  <c r="E144" i="9"/>
  <c r="B144" i="9"/>
  <c r="H143" i="9"/>
  <c r="G143" i="9"/>
  <c r="E143" i="9" s="1"/>
  <c r="B143" i="9" s="1"/>
  <c r="F143" i="9"/>
  <c r="F142" i="9"/>
  <c r="H141" i="9"/>
  <c r="G141" i="9"/>
  <c r="F141" i="9"/>
  <c r="E141" i="9"/>
  <c r="H140" i="9"/>
  <c r="E140" i="9" s="1"/>
  <c r="B140" i="9" s="1"/>
  <c r="G140" i="9"/>
  <c r="F140" i="9"/>
  <c r="H139" i="9"/>
  <c r="G139" i="9"/>
  <c r="F139" i="9"/>
  <c r="E139" i="9"/>
  <c r="B139" i="9"/>
  <c r="H138" i="9"/>
  <c r="G138" i="9"/>
  <c r="E138" i="9" s="1"/>
  <c r="B138" i="9" s="1"/>
  <c r="F138" i="9"/>
  <c r="H137" i="9"/>
  <c r="G137" i="9"/>
  <c r="F137" i="9"/>
  <c r="E137" i="9"/>
  <c r="B137" i="9" s="1"/>
  <c r="H136" i="9"/>
  <c r="G136" i="9"/>
  <c r="E136" i="9" s="1"/>
  <c r="B136" i="9" s="1"/>
  <c r="F136" i="9"/>
  <c r="H135" i="9"/>
  <c r="G135" i="9"/>
  <c r="F135" i="9"/>
  <c r="E135" i="9"/>
  <c r="B135" i="9"/>
  <c r="H134" i="9"/>
  <c r="G134" i="9"/>
  <c r="F134" i="9"/>
  <c r="E134" i="9"/>
  <c r="B134" i="9" s="1"/>
  <c r="H133" i="9"/>
  <c r="G133" i="9"/>
  <c r="E133" i="9" s="1"/>
  <c r="B133" i="9" s="1"/>
  <c r="F133" i="9"/>
  <c r="H132" i="9"/>
  <c r="G132" i="9"/>
  <c r="E132" i="9" s="1"/>
  <c r="B132" i="9" s="1"/>
  <c r="F132" i="9"/>
  <c r="H131" i="9"/>
  <c r="G131" i="9"/>
  <c r="F131" i="9"/>
  <c r="H130" i="9"/>
  <c r="G130" i="9"/>
  <c r="F130" i="9"/>
  <c r="E130" i="9"/>
  <c r="B130" i="9"/>
  <c r="H129" i="9"/>
  <c r="G129" i="9"/>
  <c r="F129" i="9"/>
  <c r="E129" i="9"/>
  <c r="H128" i="9"/>
  <c r="G128" i="9"/>
  <c r="F128" i="9"/>
  <c r="H127" i="9"/>
  <c r="G127" i="9"/>
  <c r="F127" i="9"/>
  <c r="E127" i="9"/>
  <c r="B127" i="9"/>
  <c r="H126" i="9"/>
  <c r="G126" i="9"/>
  <c r="E126" i="9" s="1"/>
  <c r="B126" i="9" s="1"/>
  <c r="F126" i="9"/>
  <c r="H125" i="9"/>
  <c r="G125" i="9"/>
  <c r="F125" i="9"/>
  <c r="E125" i="9"/>
  <c r="B125" i="9" s="1"/>
  <c r="H124" i="9"/>
  <c r="G124" i="9"/>
  <c r="E124" i="9" s="1"/>
  <c r="B124" i="9" s="1"/>
  <c r="F124" i="9"/>
  <c r="H123" i="9"/>
  <c r="G123" i="9"/>
  <c r="F123" i="9"/>
  <c r="E123" i="9"/>
  <c r="B123" i="9"/>
  <c r="H122" i="9"/>
  <c r="G122" i="9"/>
  <c r="F122" i="9"/>
  <c r="E122" i="9"/>
  <c r="B122" i="9" s="1"/>
  <c r="H121" i="9"/>
  <c r="G121" i="9"/>
  <c r="E121" i="9" s="1"/>
  <c r="B121" i="9" s="1"/>
  <c r="F121" i="9"/>
  <c r="H120" i="9"/>
  <c r="G120" i="9"/>
  <c r="E120" i="9" s="1"/>
  <c r="B120" i="9" s="1"/>
  <c r="F120" i="9"/>
  <c r="H119" i="9"/>
  <c r="G119" i="9"/>
  <c r="F119" i="9"/>
  <c r="H118" i="9"/>
  <c r="G118" i="9"/>
  <c r="F118" i="9"/>
  <c r="E118" i="9"/>
  <c r="B118" i="9"/>
  <c r="H117" i="9"/>
  <c r="G117" i="9"/>
  <c r="F117" i="9"/>
  <c r="E117" i="9"/>
  <c r="H116" i="9"/>
  <c r="E116" i="9" s="1"/>
  <c r="B116" i="9" s="1"/>
  <c r="G116" i="9"/>
  <c r="F116" i="9"/>
  <c r="H115" i="9"/>
  <c r="G115" i="9"/>
  <c r="F115" i="9"/>
  <c r="E115" i="9"/>
  <c r="B115" i="9"/>
  <c r="H114" i="9"/>
  <c r="G114" i="9"/>
  <c r="E114" i="9" s="1"/>
  <c r="B114" i="9" s="1"/>
  <c r="F114" i="9"/>
  <c r="H113" i="9"/>
  <c r="G113" i="9"/>
  <c r="F113" i="9"/>
  <c r="E113" i="9"/>
  <c r="B113" i="9" s="1"/>
  <c r="H112" i="9"/>
  <c r="G112" i="9"/>
  <c r="E112" i="9" s="1"/>
  <c r="B112" i="9" s="1"/>
  <c r="F112" i="9"/>
  <c r="H111" i="9"/>
  <c r="G111" i="9"/>
  <c r="F111" i="9"/>
  <c r="E111" i="9"/>
  <c r="B111" i="9" s="1"/>
  <c r="H110" i="9"/>
  <c r="G110" i="9"/>
  <c r="F110" i="9"/>
  <c r="E110" i="9"/>
  <c r="B110" i="9" s="1"/>
  <c r="H109" i="9"/>
  <c r="E109" i="9" s="1"/>
  <c r="B109" i="9" s="1"/>
  <c r="G109" i="9"/>
  <c r="F109" i="9"/>
  <c r="H108" i="9"/>
  <c r="G108" i="9"/>
  <c r="E108" i="9" s="1"/>
  <c r="B108" i="9" s="1"/>
  <c r="F108" i="9"/>
  <c r="H107" i="9"/>
  <c r="G107" i="9"/>
  <c r="F107" i="9"/>
  <c r="H106" i="9"/>
  <c r="E106" i="9" s="1"/>
  <c r="B106" i="9" s="1"/>
  <c r="G106" i="9"/>
  <c r="F106" i="9"/>
  <c r="H105" i="9"/>
  <c r="G105" i="9"/>
  <c r="F105" i="9"/>
  <c r="E105" i="9"/>
  <c r="H104" i="9"/>
  <c r="G104" i="9"/>
  <c r="E104" i="9" s="1"/>
  <c r="B104" i="9" s="1"/>
  <c r="F104" i="9"/>
  <c r="H103" i="9"/>
  <c r="G103" i="9"/>
  <c r="F103" i="9"/>
  <c r="E103" i="9"/>
  <c r="B103" i="9"/>
  <c r="H102" i="9"/>
  <c r="G102" i="9"/>
  <c r="E102" i="9" s="1"/>
  <c r="B102" i="9" s="1"/>
  <c r="F102" i="9"/>
  <c r="H101" i="9"/>
  <c r="G101" i="9"/>
  <c r="F101" i="9"/>
  <c r="E101" i="9"/>
  <c r="B101" i="9" s="1"/>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E94" i="9" s="1"/>
  <c r="B94" i="9" s="1"/>
  <c r="G94" i="9"/>
  <c r="F94" i="9"/>
  <c r="H93" i="9"/>
  <c r="G93" i="9"/>
  <c r="F93" i="9"/>
  <c r="E93" i="9"/>
  <c r="H92" i="9"/>
  <c r="G92" i="9"/>
  <c r="E92" i="9" s="1"/>
  <c r="B92" i="9" s="1"/>
  <c r="F92" i="9"/>
  <c r="H91" i="9"/>
  <c r="G91" i="9"/>
  <c r="F91" i="9"/>
  <c r="E91" i="9"/>
  <c r="B91" i="9"/>
  <c r="H90" i="9"/>
  <c r="G90" i="9"/>
  <c r="F90" i="9"/>
  <c r="H89" i="9"/>
  <c r="G89" i="9"/>
  <c r="F89" i="9"/>
  <c r="E89" i="9"/>
  <c r="B89" i="9" s="1"/>
  <c r="H88" i="9"/>
  <c r="G88" i="9"/>
  <c r="E88" i="9" s="1"/>
  <c r="B88" i="9" s="1"/>
  <c r="F88" i="9"/>
  <c r="H87" i="9"/>
  <c r="G87" i="9"/>
  <c r="E87" i="9" s="1"/>
  <c r="B87" i="9" s="1"/>
  <c r="F87" i="9"/>
  <c r="H86" i="9"/>
  <c r="G86" i="9"/>
  <c r="F86" i="9"/>
  <c r="E86" i="9"/>
  <c r="B86" i="9"/>
  <c r="H85" i="9"/>
  <c r="E85" i="9" s="1"/>
  <c r="B85" i="9" s="1"/>
  <c r="G85" i="9"/>
  <c r="F85" i="9"/>
  <c r="H84" i="9"/>
  <c r="G84" i="9"/>
  <c r="E84" i="9" s="1"/>
  <c r="B84" i="9" s="1"/>
  <c r="F84" i="9"/>
  <c r="H83" i="9"/>
  <c r="G83" i="9"/>
  <c r="F83" i="9"/>
  <c r="H82" i="9"/>
  <c r="E82" i="9" s="1"/>
  <c r="B82" i="9" s="1"/>
  <c r="G82" i="9"/>
  <c r="F82" i="9"/>
  <c r="H81" i="9"/>
  <c r="G81" i="9"/>
  <c r="F81" i="9"/>
  <c r="B81" i="9" s="1"/>
  <c r="E81" i="9"/>
  <c r="H80" i="9"/>
  <c r="G80" i="9"/>
  <c r="E80" i="9" s="1"/>
  <c r="B80" i="9" s="1"/>
  <c r="F80" i="9"/>
  <c r="H79" i="9"/>
  <c r="G79" i="9"/>
  <c r="F79" i="9"/>
  <c r="E79" i="9"/>
  <c r="B79" i="9"/>
  <c r="H78" i="9"/>
  <c r="G78" i="9"/>
  <c r="F78" i="9"/>
  <c r="H77" i="9"/>
  <c r="G77" i="9"/>
  <c r="F77" i="9"/>
  <c r="E77" i="9"/>
  <c r="B77" i="9" s="1"/>
  <c r="H76" i="9"/>
  <c r="G76" i="9"/>
  <c r="F76" i="9"/>
  <c r="E76" i="9"/>
  <c r="B76" i="9" s="1"/>
  <c r="H75" i="9"/>
  <c r="G75" i="9"/>
  <c r="E75" i="9" s="1"/>
  <c r="B75" i="9" s="1"/>
  <c r="F75" i="9"/>
  <c r="H74" i="9"/>
  <c r="G74" i="9"/>
  <c r="F74" i="9"/>
  <c r="E74" i="9"/>
  <c r="B74" i="9" s="1"/>
  <c r="H73" i="9"/>
  <c r="E73" i="9" s="1"/>
  <c r="B73" i="9" s="1"/>
  <c r="G73" i="9"/>
  <c r="F73" i="9"/>
  <c r="H72" i="9"/>
  <c r="E72" i="9" s="1"/>
  <c r="B72" i="9" s="1"/>
  <c r="G72" i="9"/>
  <c r="F72" i="9"/>
  <c r="H71" i="9"/>
  <c r="G71" i="9"/>
  <c r="F71" i="9"/>
  <c r="H70" i="9"/>
  <c r="E70" i="9" s="1"/>
  <c r="B70" i="9" s="1"/>
  <c r="G70" i="9"/>
  <c r="F70" i="9"/>
  <c r="H69" i="9"/>
  <c r="G69" i="9"/>
  <c r="F69" i="9"/>
  <c r="H68" i="9"/>
  <c r="G68" i="9"/>
  <c r="F68" i="9"/>
  <c r="H67" i="9"/>
  <c r="G67" i="9"/>
  <c r="F67" i="9"/>
  <c r="E67" i="9"/>
  <c r="B67" i="9" s="1"/>
  <c r="H66" i="9"/>
  <c r="G66" i="9"/>
  <c r="E66" i="9" s="1"/>
  <c r="B66" i="9" s="1"/>
  <c r="F66" i="9"/>
  <c r="H65" i="9"/>
  <c r="G65" i="9"/>
  <c r="F65" i="9"/>
  <c r="E65" i="9"/>
  <c r="B65" i="9" s="1"/>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E58" i="9" s="1"/>
  <c r="B58" i="9" s="1"/>
  <c r="G58" i="9"/>
  <c r="F58" i="9"/>
  <c r="H57" i="9"/>
  <c r="G57" i="9"/>
  <c r="F57" i="9"/>
  <c r="E57" i="9"/>
  <c r="B57" i="9"/>
  <c r="H56" i="9"/>
  <c r="G56" i="9"/>
  <c r="F56" i="9"/>
  <c r="H55" i="9"/>
  <c r="G55" i="9"/>
  <c r="F55" i="9"/>
  <c r="E55" i="9"/>
  <c r="B55" i="9"/>
  <c r="H54" i="9"/>
  <c r="G54" i="9"/>
  <c r="E54" i="9" s="1"/>
  <c r="B54" i="9" s="1"/>
  <c r="F54" i="9"/>
  <c r="H53" i="9"/>
  <c r="G53" i="9"/>
  <c r="F53" i="9"/>
  <c r="E53" i="9"/>
  <c r="B53" i="9" s="1"/>
  <c r="H52" i="9"/>
  <c r="G52" i="9"/>
  <c r="E52" i="9" s="1"/>
  <c r="B52" i="9" s="1"/>
  <c r="F52" i="9"/>
  <c r="H51" i="9"/>
  <c r="G51" i="9"/>
  <c r="E51" i="9" s="1"/>
  <c r="B51" i="9" s="1"/>
  <c r="F51" i="9"/>
  <c r="H50" i="9"/>
  <c r="G50" i="9"/>
  <c r="F50" i="9"/>
  <c r="E50" i="9"/>
  <c r="B50" i="9"/>
  <c r="H49" i="9"/>
  <c r="E49" i="9" s="1"/>
  <c r="B49" i="9" s="1"/>
  <c r="G49" i="9"/>
  <c r="F49" i="9"/>
  <c r="H48" i="9"/>
  <c r="E48" i="9" s="1"/>
  <c r="B48" i="9" s="1"/>
  <c r="G48" i="9"/>
  <c r="F48" i="9"/>
  <c r="H47" i="9"/>
  <c r="G47" i="9"/>
  <c r="F47" i="9"/>
  <c r="H46" i="9"/>
  <c r="G46" i="9"/>
  <c r="F46" i="9"/>
  <c r="H45" i="9"/>
  <c r="G45" i="9"/>
  <c r="F45" i="9"/>
  <c r="B45" i="9" s="1"/>
  <c r="E45" i="9"/>
  <c r="H44" i="9"/>
  <c r="G44" i="9"/>
  <c r="F44" i="9"/>
  <c r="H43" i="9"/>
  <c r="G43" i="9"/>
  <c r="F43" i="9"/>
  <c r="H42" i="9"/>
  <c r="G42" i="9"/>
  <c r="F42" i="9"/>
  <c r="H41" i="9"/>
  <c r="E41" i="9" s="1"/>
  <c r="B41" i="9" s="1"/>
  <c r="G41" i="9"/>
  <c r="F41" i="9"/>
  <c r="H40" i="9"/>
  <c r="G40" i="9"/>
  <c r="F40" i="9"/>
  <c r="H39" i="9"/>
  <c r="G39" i="9"/>
  <c r="F39" i="9"/>
  <c r="H38" i="9"/>
  <c r="G38" i="9"/>
  <c r="F38" i="9"/>
  <c r="E38" i="9"/>
  <c r="B38" i="9" s="1"/>
  <c r="H37" i="9"/>
  <c r="G37" i="9"/>
  <c r="F37" i="9"/>
  <c r="H36" i="9"/>
  <c r="G36" i="9"/>
  <c r="E36" i="9" s="1"/>
  <c r="B36" i="9" s="1"/>
  <c r="F36" i="9"/>
  <c r="H35" i="9"/>
  <c r="G35" i="9"/>
  <c r="F35" i="9"/>
  <c r="H34" i="9"/>
  <c r="G34" i="9"/>
  <c r="E34" i="9" s="1"/>
  <c r="B34" i="9" s="1"/>
  <c r="F34" i="9"/>
  <c r="H33" i="9"/>
  <c r="G33" i="9"/>
  <c r="F33" i="9"/>
  <c r="E33" i="9"/>
  <c r="B33" i="9" s="1"/>
  <c r="H32" i="9"/>
  <c r="E32" i="9" s="1"/>
  <c r="B32" i="9" s="1"/>
  <c r="G32" i="9"/>
  <c r="F32" i="9"/>
  <c r="H31" i="9"/>
  <c r="G31" i="9"/>
  <c r="F31" i="9"/>
  <c r="E31" i="9"/>
  <c r="B31" i="9"/>
  <c r="H30" i="9"/>
  <c r="G30" i="9"/>
  <c r="E30" i="9" s="1"/>
  <c r="B30" i="9" s="1"/>
  <c r="F30" i="9"/>
  <c r="H29" i="9"/>
  <c r="G29" i="9"/>
  <c r="F29" i="9"/>
  <c r="H28" i="9"/>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H21" i="9"/>
  <c r="E21" i="9" s="1"/>
  <c r="B21" i="9" s="1"/>
  <c r="G21" i="9"/>
  <c r="F21" i="9"/>
  <c r="F20" i="9"/>
  <c r="F4" i="9"/>
  <c r="O3" i="9"/>
  <c r="G274" i="9" s="1"/>
  <c r="E274" i="9" s="1"/>
  <c r="I3" i="9"/>
  <c r="M212" i="9" s="1"/>
  <c r="H3" i="9"/>
  <c r="G3" i="9"/>
  <c r="D101" i="8"/>
  <c r="D95" i="8"/>
  <c r="D90" i="8"/>
  <c r="D85" i="8"/>
  <c r="D80" i="8"/>
  <c r="D75" i="8"/>
  <c r="D70" i="8"/>
  <c r="D65" i="8"/>
  <c r="D60" i="8"/>
  <c r="D55" i="8"/>
  <c r="D49" i="8" s="1"/>
  <c r="D43" i="8" s="1"/>
  <c r="I35" i="3" s="1"/>
  <c r="D50" i="8"/>
  <c r="D44" i="8"/>
  <c r="D36" i="8"/>
  <c r="D26" i="8"/>
  <c r="D18" i="8"/>
  <c r="D8" i="8"/>
  <c r="D6" i="8" s="1"/>
  <c r="E44" i="7"/>
  <c r="E38" i="7" s="1"/>
  <c r="D44" i="7"/>
  <c r="E39" i="7"/>
  <c r="D39" i="7"/>
  <c r="D38" i="7"/>
  <c r="E30" i="7"/>
  <c r="D30" i="7"/>
  <c r="E23" i="7"/>
  <c r="E22" i="7" s="1"/>
  <c r="D23" i="7"/>
  <c r="E7" i="7"/>
  <c r="E6" i="7" s="1"/>
  <c r="D7" i="7"/>
  <c r="D6" i="7" s="1"/>
  <c r="F140" i="6"/>
  <c r="F139" i="6"/>
  <c r="F138" i="6"/>
  <c r="F137" i="6"/>
  <c r="F136" i="6"/>
  <c r="F135" i="6"/>
  <c r="F134" i="6"/>
  <c r="F133" i="6"/>
  <c r="F132" i="6"/>
  <c r="F131" i="6"/>
  <c r="F130" i="6"/>
  <c r="E130" i="6"/>
  <c r="D130" i="6"/>
  <c r="F129" i="6"/>
  <c r="E129" i="6"/>
  <c r="D129" i="6"/>
  <c r="F128" i="6"/>
  <c r="F127" i="6"/>
  <c r="F126" i="6"/>
  <c r="F125" i="6"/>
  <c r="F124" i="6"/>
  <c r="F123" i="6"/>
  <c r="E122" i="6"/>
  <c r="F122" i="6" s="1"/>
  <c r="D122" i="6"/>
  <c r="F121" i="6"/>
  <c r="F120" i="6"/>
  <c r="F119" i="6"/>
  <c r="E118" i="6"/>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49" i="5"/>
  <c r="F248" i="5"/>
  <c r="F247" i="5"/>
  <c r="E246" i="5"/>
  <c r="D246" i="5"/>
  <c r="C1223" i="1" s="1"/>
  <c r="F244" i="5"/>
  <c r="F243" i="5"/>
  <c r="F242" i="5"/>
  <c r="E242" i="5"/>
  <c r="D242" i="5"/>
  <c r="F241" i="5"/>
  <c r="F240" i="5"/>
  <c r="E239" i="5"/>
  <c r="E238" i="5" s="1"/>
  <c r="D239" i="5"/>
  <c r="F239" i="5"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F180"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C1007" i="1"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D581" i="4"/>
  <c r="E580" i="4"/>
  <c r="F579" i="4"/>
  <c r="F578" i="4"/>
  <c r="F577" i="4"/>
  <c r="E577" i="4"/>
  <c r="D577" i="4"/>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F418" i="4" s="1"/>
  <c r="E417" i="4"/>
  <c r="D417" i="4"/>
  <c r="E416" i="4"/>
  <c r="F416"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8" i="4"/>
  <c r="F257" i="4"/>
  <c r="F256" i="4"/>
  <c r="F255" i="4"/>
  <c r="F254" i="4"/>
  <c r="E253" i="4"/>
  <c r="D253" i="4"/>
  <c r="F253" i="4" s="1"/>
  <c r="F251" i="4"/>
  <c r="F250" i="4"/>
  <c r="F249" i="4"/>
  <c r="F248" i="4"/>
  <c r="E247" i="4"/>
  <c r="D243" i="1" s="1"/>
  <c r="D247" i="4"/>
  <c r="F247" i="4" s="1"/>
  <c r="F246" i="4"/>
  <c r="F245" i="4"/>
  <c r="E244" i="4"/>
  <c r="D244" i="4"/>
  <c r="F244" i="4" s="1"/>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F216" i="4" s="1"/>
  <c r="E215"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D152" i="4" s="1"/>
  <c r="F158" i="4"/>
  <c r="F157" i="4"/>
  <c r="F156" i="4"/>
  <c r="F155" i="4"/>
  <c r="F154" i="4"/>
  <c r="E153" i="4"/>
  <c r="D153" i="4"/>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E54" i="4"/>
  <c r="D54" i="4"/>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G1577" i="1"/>
  <c r="C1577" i="1"/>
  <c r="C1576" i="1"/>
  <c r="H1576" i="1" s="1"/>
  <c r="H1575" i="1"/>
  <c r="G1575" i="1"/>
  <c r="C1575" i="1"/>
  <c r="C1574" i="1"/>
  <c r="H1573" i="1"/>
  <c r="G1573" i="1"/>
  <c r="C1573" i="1"/>
  <c r="C1572" i="1"/>
  <c r="H1572" i="1" s="1"/>
  <c r="H1571" i="1"/>
  <c r="G1571" i="1"/>
  <c r="C1571" i="1"/>
  <c r="C1570" i="1"/>
  <c r="H1569" i="1"/>
  <c r="G1569" i="1"/>
  <c r="C1569" i="1"/>
  <c r="C1568" i="1"/>
  <c r="H1568" i="1" s="1"/>
  <c r="H1567" i="1"/>
  <c r="G1567" i="1"/>
  <c r="C1567" i="1"/>
  <c r="C1566" i="1"/>
  <c r="H1565" i="1"/>
  <c r="C1565" i="1"/>
  <c r="G1565" i="1" s="1"/>
  <c r="C1564" i="1"/>
  <c r="H1564" i="1" s="1"/>
  <c r="H1563" i="1"/>
  <c r="G1563" i="1"/>
  <c r="C1563" i="1"/>
  <c r="C1562" i="1"/>
  <c r="H1561" i="1"/>
  <c r="G1561" i="1"/>
  <c r="C1561" i="1"/>
  <c r="C1560" i="1"/>
  <c r="H1560" i="1" s="1"/>
  <c r="H1559" i="1"/>
  <c r="G1559" i="1"/>
  <c r="C1559" i="1"/>
  <c r="C1558" i="1"/>
  <c r="H1557" i="1"/>
  <c r="G1557" i="1"/>
  <c r="C1557" i="1"/>
  <c r="C1556" i="1"/>
  <c r="H1556" i="1" s="1"/>
  <c r="H1555" i="1"/>
  <c r="G1555" i="1"/>
  <c r="C1555" i="1"/>
  <c r="C1554" i="1"/>
  <c r="H1553" i="1"/>
  <c r="G1553" i="1"/>
  <c r="C1553" i="1"/>
  <c r="C1552" i="1"/>
  <c r="H1552" i="1" s="1"/>
  <c r="H1551" i="1"/>
  <c r="G1551" i="1"/>
  <c r="C1551" i="1"/>
  <c r="C1550" i="1"/>
  <c r="H1549" i="1"/>
  <c r="G1549" i="1"/>
  <c r="C1549" i="1"/>
  <c r="C1548" i="1"/>
  <c r="H1548" i="1" s="1"/>
  <c r="H1547" i="1"/>
  <c r="G1547" i="1"/>
  <c r="C1547" i="1"/>
  <c r="C1546" i="1"/>
  <c r="H1545" i="1"/>
  <c r="G1545" i="1"/>
  <c r="C1545" i="1"/>
  <c r="C1544" i="1"/>
  <c r="H1544" i="1" s="1"/>
  <c r="H1543" i="1"/>
  <c r="G1543" i="1"/>
  <c r="C1543" i="1"/>
  <c r="C1542" i="1"/>
  <c r="H1541" i="1"/>
  <c r="G1541" i="1"/>
  <c r="C1541" i="1"/>
  <c r="C1540" i="1"/>
  <c r="H1540" i="1" s="1"/>
  <c r="H1539" i="1"/>
  <c r="G1539" i="1"/>
  <c r="C1539" i="1"/>
  <c r="C1538" i="1"/>
  <c r="H1537" i="1"/>
  <c r="G1537" i="1"/>
  <c r="C1537" i="1"/>
  <c r="C1536" i="1"/>
  <c r="H1536" i="1" s="1"/>
  <c r="H1535" i="1"/>
  <c r="G1535" i="1"/>
  <c r="C1535" i="1"/>
  <c r="C1534" i="1"/>
  <c r="H1533" i="1"/>
  <c r="G1533" i="1"/>
  <c r="C1533" i="1"/>
  <c r="C1532" i="1"/>
  <c r="H1532" i="1" s="1"/>
  <c r="C1531" i="1"/>
  <c r="H1531" i="1" s="1"/>
  <c r="H1529" i="1"/>
  <c r="G1529" i="1"/>
  <c r="C1529" i="1"/>
  <c r="C1528" i="1"/>
  <c r="H1528" i="1" s="1"/>
  <c r="H1527" i="1"/>
  <c r="G1527" i="1"/>
  <c r="C1527" i="1"/>
  <c r="C1526" i="1"/>
  <c r="H1525" i="1"/>
  <c r="G1525" i="1"/>
  <c r="C1525" i="1"/>
  <c r="H1523" i="1"/>
  <c r="G1523" i="1"/>
  <c r="C1523" i="1"/>
  <c r="C1522" i="1"/>
  <c r="H1521" i="1"/>
  <c r="G1521" i="1"/>
  <c r="C1521" i="1"/>
  <c r="C1520" i="1"/>
  <c r="H1520" i="1" s="1"/>
  <c r="C1519" i="1"/>
  <c r="H1519" i="1" s="1"/>
  <c r="C1516" i="1"/>
  <c r="H1516" i="1" s="1"/>
  <c r="H1515" i="1"/>
  <c r="G1515" i="1"/>
  <c r="C1515" i="1"/>
  <c r="C1514" i="1"/>
  <c r="H1513" i="1"/>
  <c r="G1513" i="1"/>
  <c r="C1513" i="1"/>
  <c r="C1512" i="1"/>
  <c r="H1512" i="1" s="1"/>
  <c r="H1511" i="1"/>
  <c r="G1511" i="1"/>
  <c r="C1511" i="1"/>
  <c r="C1510" i="1"/>
  <c r="C1509" i="1"/>
  <c r="H1509" i="1" s="1"/>
  <c r="C1508" i="1"/>
  <c r="H1508" i="1" s="1"/>
  <c r="C1507" i="1"/>
  <c r="H1507" i="1" s="1"/>
  <c r="C1506" i="1"/>
  <c r="H1505" i="1"/>
  <c r="G1505" i="1"/>
  <c r="C1505" i="1"/>
  <c r="C1504" i="1"/>
  <c r="H1504" i="1" s="1"/>
  <c r="H1503" i="1"/>
  <c r="G1503" i="1"/>
  <c r="C1503" i="1"/>
  <c r="C1502" i="1"/>
  <c r="C1501" i="1"/>
  <c r="G1501" i="1" s="1"/>
  <c r="C1500" i="1"/>
  <c r="H1500" i="1" s="1"/>
  <c r="C1498" i="1"/>
  <c r="H1497" i="1"/>
  <c r="G1497" i="1"/>
  <c r="C1497" i="1"/>
  <c r="C1496" i="1"/>
  <c r="H1496" i="1" s="1"/>
  <c r="H1495" i="1"/>
  <c r="G1495" i="1"/>
  <c r="C1495" i="1"/>
  <c r="C1494" i="1"/>
  <c r="G1494" i="1" s="1"/>
  <c r="H1493" i="1"/>
  <c r="G1493" i="1"/>
  <c r="C1493" i="1"/>
  <c r="C1492" i="1"/>
  <c r="H1492" i="1" s="1"/>
  <c r="H1491" i="1"/>
  <c r="G1491" i="1"/>
  <c r="C1491" i="1"/>
  <c r="C1490" i="1"/>
  <c r="G1490" i="1" s="1"/>
  <c r="C1489" i="1"/>
  <c r="H1489" i="1" s="1"/>
  <c r="C1488" i="1"/>
  <c r="H1487" i="1"/>
  <c r="G1487" i="1"/>
  <c r="C1487" i="1"/>
  <c r="C1486" i="1"/>
  <c r="G1486" i="1" s="1"/>
  <c r="H1485" i="1"/>
  <c r="C1485" i="1"/>
  <c r="G1485" i="1" s="1"/>
  <c r="C1484" i="1"/>
  <c r="C1483" i="1"/>
  <c r="H1483" i="1" s="1"/>
  <c r="C1482" i="1"/>
  <c r="G1482" i="1" s="1"/>
  <c r="C1481" i="1"/>
  <c r="H1481" i="1" s="1"/>
  <c r="C1480" i="1"/>
  <c r="H1479" i="1"/>
  <c r="G1479" i="1"/>
  <c r="I1479" i="1" s="1"/>
  <c r="D1479" i="1"/>
  <c r="C1479" i="1"/>
  <c r="J1479" i="1" s="1"/>
  <c r="D1478" i="1"/>
  <c r="C1478" i="1"/>
  <c r="D1477" i="1"/>
  <c r="C1477" i="1"/>
  <c r="J1476" i="1"/>
  <c r="D1476" i="1"/>
  <c r="C1476" i="1"/>
  <c r="G1475" i="1"/>
  <c r="D1475" i="1"/>
  <c r="C1475" i="1"/>
  <c r="H1475" i="1" s="1"/>
  <c r="H1474" i="1"/>
  <c r="G1474" i="1"/>
  <c r="I1474" i="1" s="1"/>
  <c r="D1474" i="1"/>
  <c r="J1474" i="1" s="1"/>
  <c r="C1474" i="1"/>
  <c r="D1473" i="1"/>
  <c r="C1473" i="1"/>
  <c r="H1472" i="1"/>
  <c r="G1472" i="1"/>
  <c r="I1472" i="1" s="1"/>
  <c r="D1472" i="1"/>
  <c r="J1472" i="1" s="1"/>
  <c r="C1472" i="1"/>
  <c r="H1471" i="1"/>
  <c r="I1471" i="1" s="1"/>
  <c r="G1471" i="1"/>
  <c r="D1471" i="1"/>
  <c r="C1471" i="1"/>
  <c r="D1470" i="1"/>
  <c r="C1470" i="1"/>
  <c r="D1469" i="1"/>
  <c r="C1469" i="1"/>
  <c r="H1468" i="1"/>
  <c r="G1468" i="1"/>
  <c r="D1468" i="1"/>
  <c r="C1468" i="1"/>
  <c r="J1468" i="1" s="1"/>
  <c r="D1467" i="1"/>
  <c r="C1467" i="1"/>
  <c r="D1466" i="1"/>
  <c r="C1466" i="1"/>
  <c r="J1465" i="1"/>
  <c r="D1465" i="1"/>
  <c r="C1465" i="1"/>
  <c r="J1464" i="1"/>
  <c r="D1464" i="1"/>
  <c r="C1464" i="1"/>
  <c r="H1464" i="1" s="1"/>
  <c r="J1463" i="1"/>
  <c r="D1463" i="1"/>
  <c r="C1463" i="1"/>
  <c r="H1462" i="1"/>
  <c r="D1462" i="1"/>
  <c r="C1462" i="1"/>
  <c r="J1462" i="1" s="1"/>
  <c r="H1461" i="1"/>
  <c r="G1461" i="1"/>
  <c r="D1461" i="1"/>
  <c r="C1461" i="1"/>
  <c r="D1460" i="1"/>
  <c r="C1460" i="1"/>
  <c r="H1459" i="1"/>
  <c r="G1459" i="1"/>
  <c r="I1459" i="1" s="1"/>
  <c r="D1459" i="1"/>
  <c r="J1459" i="1" s="1"/>
  <c r="C1459" i="1"/>
  <c r="H1458" i="1"/>
  <c r="I1458" i="1" s="1"/>
  <c r="G1458" i="1"/>
  <c r="D1458" i="1"/>
  <c r="C1458" i="1"/>
  <c r="H1457" i="1"/>
  <c r="G1457" i="1"/>
  <c r="D1457" i="1"/>
  <c r="C1457" i="1"/>
  <c r="J1457" i="1" s="1"/>
  <c r="D1456" i="1"/>
  <c r="C1456" i="1"/>
  <c r="D1455" i="1"/>
  <c r="C1455" i="1"/>
  <c r="C1454" i="1"/>
  <c r="D1452" i="1"/>
  <c r="J1452" i="1" s="1"/>
  <c r="C1452" i="1"/>
  <c r="D1451" i="1"/>
  <c r="C1451" i="1"/>
  <c r="D1450" i="1"/>
  <c r="C1450" i="1"/>
  <c r="D1449" i="1"/>
  <c r="C1449" i="1"/>
  <c r="J1448" i="1"/>
  <c r="H1448" i="1"/>
  <c r="D1448" i="1"/>
  <c r="C1448" i="1"/>
  <c r="J1447" i="1"/>
  <c r="D1447" i="1"/>
  <c r="C1447" i="1"/>
  <c r="H1447" i="1" s="1"/>
  <c r="J1446" i="1"/>
  <c r="H1446" i="1"/>
  <c r="D1446" i="1"/>
  <c r="C1446" i="1"/>
  <c r="D1445" i="1"/>
  <c r="J1445" i="1" s="1"/>
  <c r="C1445" i="1"/>
  <c r="H1444" i="1"/>
  <c r="G1444" i="1"/>
  <c r="I1444" i="1" s="1"/>
  <c r="D1444" i="1"/>
  <c r="C1444" i="1"/>
  <c r="J1444" i="1" s="1"/>
  <c r="H1443" i="1"/>
  <c r="D1443" i="1"/>
  <c r="J1443" i="1" s="1"/>
  <c r="C1443" i="1"/>
  <c r="H1442" i="1"/>
  <c r="G1442" i="1"/>
  <c r="D1442" i="1"/>
  <c r="C1442" i="1"/>
  <c r="J1442" i="1" s="1"/>
  <c r="H1441" i="1"/>
  <c r="D1441" i="1"/>
  <c r="J1441" i="1" s="1"/>
  <c r="C1441" i="1"/>
  <c r="H1440" i="1"/>
  <c r="G1440" i="1"/>
  <c r="I1440" i="1" s="1"/>
  <c r="D1440" i="1"/>
  <c r="C1440" i="1"/>
  <c r="J1440" i="1" s="1"/>
  <c r="H1439" i="1"/>
  <c r="D1439" i="1"/>
  <c r="J1439" i="1" s="1"/>
  <c r="C1439" i="1"/>
  <c r="D1438" i="1"/>
  <c r="C1438" i="1"/>
  <c r="D1437" i="1"/>
  <c r="G1437" i="1" s="1"/>
  <c r="C1437" i="1"/>
  <c r="G1434" i="1"/>
  <c r="D1434" i="1"/>
  <c r="C1434" i="1"/>
  <c r="H1433" i="1"/>
  <c r="G1433" i="1"/>
  <c r="D1433" i="1"/>
  <c r="C1433" i="1"/>
  <c r="D1432" i="1"/>
  <c r="C1432" i="1"/>
  <c r="H1432" i="1" s="1"/>
  <c r="D1431" i="1"/>
  <c r="C1431" i="1"/>
  <c r="H1430" i="1"/>
  <c r="G1430" i="1"/>
  <c r="D1430" i="1"/>
  <c r="C1430" i="1"/>
  <c r="H1429" i="1"/>
  <c r="D1429" i="1"/>
  <c r="C1429" i="1"/>
  <c r="G1429" i="1" s="1"/>
  <c r="D1428" i="1"/>
  <c r="C1428" i="1"/>
  <c r="H1427" i="1"/>
  <c r="G1427" i="1"/>
  <c r="D1427" i="1"/>
  <c r="C1427" i="1"/>
  <c r="G1426" i="1"/>
  <c r="D1426" i="1"/>
  <c r="C1426" i="1"/>
  <c r="H1426" i="1" s="1"/>
  <c r="D1425" i="1"/>
  <c r="C1425" i="1"/>
  <c r="H1425" i="1" s="1"/>
  <c r="H1424" i="1"/>
  <c r="G1424" i="1"/>
  <c r="D1424" i="1"/>
  <c r="C1424" i="1"/>
  <c r="D1423" i="1"/>
  <c r="H1423" i="1" s="1"/>
  <c r="C1423" i="1"/>
  <c r="G1423" i="1" s="1"/>
  <c r="D1422" i="1"/>
  <c r="C1422" i="1"/>
  <c r="D1421" i="1"/>
  <c r="H1421" i="1" s="1"/>
  <c r="C1421" i="1"/>
  <c r="D1420" i="1"/>
  <c r="C1420" i="1"/>
  <c r="D1419" i="1"/>
  <c r="C1419" i="1"/>
  <c r="D1418" i="1"/>
  <c r="C1418" i="1"/>
  <c r="D1417" i="1"/>
  <c r="C1417" i="1"/>
  <c r="D1416" i="1"/>
  <c r="C1416" i="1"/>
  <c r="D1415" i="1"/>
  <c r="H1415" i="1" s="1"/>
  <c r="C1415" i="1"/>
  <c r="H1414" i="1"/>
  <c r="G1414" i="1"/>
  <c r="D1414" i="1"/>
  <c r="C1414" i="1"/>
  <c r="D1413" i="1"/>
  <c r="C1413" i="1"/>
  <c r="D1412" i="1"/>
  <c r="H1412" i="1" s="1"/>
  <c r="C1412" i="1"/>
  <c r="H1411" i="1"/>
  <c r="G1411" i="1"/>
  <c r="D1411" i="1"/>
  <c r="C1411" i="1"/>
  <c r="D1410" i="1"/>
  <c r="C1410" i="1"/>
  <c r="G1409" i="1"/>
  <c r="D1409" i="1"/>
  <c r="H1409" i="1" s="1"/>
  <c r="C1409" i="1"/>
  <c r="G1407" i="1"/>
  <c r="D1407" i="1"/>
  <c r="C1407" i="1"/>
  <c r="H1406" i="1"/>
  <c r="D1406" i="1"/>
  <c r="G1406" i="1" s="1"/>
  <c r="C1406" i="1"/>
  <c r="D1405" i="1"/>
  <c r="C1405" i="1"/>
  <c r="G1404" i="1"/>
  <c r="D1404" i="1"/>
  <c r="C1404" i="1"/>
  <c r="G1403" i="1"/>
  <c r="D1403" i="1"/>
  <c r="H1403" i="1" s="1"/>
  <c r="C1403" i="1"/>
  <c r="D1402" i="1"/>
  <c r="C1402" i="1"/>
  <c r="G1401" i="1"/>
  <c r="D1401" i="1"/>
  <c r="C1401" i="1"/>
  <c r="D1400" i="1"/>
  <c r="C1400" i="1"/>
  <c r="D1399" i="1"/>
  <c r="C1399" i="1"/>
  <c r="H1399" i="1" s="1"/>
  <c r="G1398" i="1"/>
  <c r="D1398" i="1"/>
  <c r="C1398" i="1"/>
  <c r="H1397" i="1"/>
  <c r="G1397" i="1"/>
  <c r="D1397" i="1"/>
  <c r="C1397" i="1"/>
  <c r="D1396" i="1"/>
  <c r="C1396" i="1"/>
  <c r="H1396" i="1" s="1"/>
  <c r="D1395" i="1"/>
  <c r="C1395" i="1"/>
  <c r="H1394" i="1"/>
  <c r="G1394" i="1"/>
  <c r="D1394" i="1"/>
  <c r="C1394" i="1"/>
  <c r="H1393" i="1"/>
  <c r="D1393" i="1"/>
  <c r="C1393" i="1"/>
  <c r="G1393" i="1" s="1"/>
  <c r="D1392" i="1"/>
  <c r="C1392" i="1"/>
  <c r="H1391" i="1"/>
  <c r="G1391" i="1"/>
  <c r="D1391" i="1"/>
  <c r="C1391" i="1"/>
  <c r="H1390" i="1"/>
  <c r="D1390" i="1"/>
  <c r="C1390" i="1"/>
  <c r="G1390" i="1" s="1"/>
  <c r="D1389" i="1"/>
  <c r="C1389" i="1"/>
  <c r="H1388" i="1"/>
  <c r="G1388" i="1"/>
  <c r="D1388" i="1"/>
  <c r="C1388" i="1"/>
  <c r="H1387" i="1"/>
  <c r="D1387" i="1"/>
  <c r="C1387" i="1"/>
  <c r="G1387" i="1" s="1"/>
  <c r="D1386" i="1"/>
  <c r="C1386" i="1"/>
  <c r="H1385" i="1"/>
  <c r="G1385" i="1"/>
  <c r="D1385" i="1"/>
  <c r="C1385" i="1"/>
  <c r="H1384" i="1"/>
  <c r="D1384" i="1"/>
  <c r="C1384" i="1"/>
  <c r="G1384" i="1" s="1"/>
  <c r="C1383" i="1"/>
  <c r="H1382" i="1"/>
  <c r="G1382" i="1"/>
  <c r="D1382" i="1"/>
  <c r="C1382" i="1"/>
  <c r="H1381" i="1"/>
  <c r="D1381" i="1"/>
  <c r="C1381" i="1"/>
  <c r="G1381" i="1" s="1"/>
  <c r="D1380" i="1"/>
  <c r="C1380" i="1"/>
  <c r="H1379" i="1"/>
  <c r="G1379" i="1"/>
  <c r="D1379" i="1"/>
  <c r="C1379" i="1"/>
  <c r="H1378" i="1"/>
  <c r="D1378" i="1"/>
  <c r="C1378" i="1"/>
  <c r="G1378" i="1" s="1"/>
  <c r="D1377" i="1"/>
  <c r="C1377" i="1"/>
  <c r="H1376" i="1"/>
  <c r="G1376" i="1"/>
  <c r="D1376" i="1"/>
  <c r="C1376" i="1"/>
  <c r="H1375" i="1"/>
  <c r="D1375" i="1"/>
  <c r="C1375" i="1"/>
  <c r="G1375" i="1" s="1"/>
  <c r="D1374" i="1"/>
  <c r="C1374" i="1"/>
  <c r="H1373" i="1"/>
  <c r="G1373" i="1"/>
  <c r="D1373" i="1"/>
  <c r="C1373" i="1"/>
  <c r="H1372" i="1"/>
  <c r="D1372" i="1"/>
  <c r="G1372" i="1" s="1"/>
  <c r="C1372" i="1"/>
  <c r="D1371" i="1"/>
  <c r="C1371" i="1"/>
  <c r="H1370" i="1"/>
  <c r="G1370" i="1"/>
  <c r="D1370" i="1"/>
  <c r="C1370" i="1"/>
  <c r="H1369" i="1"/>
  <c r="D1369" i="1"/>
  <c r="C1369" i="1"/>
  <c r="G1369" i="1" s="1"/>
  <c r="D1368" i="1"/>
  <c r="C1368" i="1"/>
  <c r="H1367" i="1"/>
  <c r="G1367" i="1"/>
  <c r="D1367" i="1"/>
  <c r="C1367" i="1"/>
  <c r="H1366" i="1"/>
  <c r="D1366" i="1"/>
  <c r="G1366" i="1" s="1"/>
  <c r="C1366" i="1"/>
  <c r="D1365" i="1"/>
  <c r="C1365" i="1"/>
  <c r="H1364" i="1"/>
  <c r="G1364" i="1"/>
  <c r="D1364" i="1"/>
  <c r="C1364" i="1"/>
  <c r="H1363" i="1"/>
  <c r="D1363" i="1"/>
  <c r="G1363" i="1" s="1"/>
  <c r="C1363" i="1"/>
  <c r="D1362" i="1"/>
  <c r="C1362" i="1"/>
  <c r="H1361" i="1"/>
  <c r="G1361" i="1"/>
  <c r="D1361" i="1"/>
  <c r="C1361" i="1"/>
  <c r="H1360" i="1"/>
  <c r="D1360" i="1"/>
  <c r="G1360" i="1" s="1"/>
  <c r="C1360" i="1"/>
  <c r="D1359" i="1"/>
  <c r="C1359" i="1"/>
  <c r="H1358" i="1"/>
  <c r="G1358" i="1"/>
  <c r="D1358" i="1"/>
  <c r="C1358" i="1"/>
  <c r="H1357" i="1"/>
  <c r="D1357" i="1"/>
  <c r="G1357" i="1" s="1"/>
  <c r="C1357" i="1"/>
  <c r="D1356" i="1"/>
  <c r="C1356" i="1"/>
  <c r="H1355" i="1"/>
  <c r="G1355" i="1"/>
  <c r="D1355" i="1"/>
  <c r="C1355" i="1"/>
  <c r="H1354" i="1"/>
  <c r="D1354" i="1"/>
  <c r="G1354" i="1" s="1"/>
  <c r="C1354" i="1"/>
  <c r="D1353" i="1"/>
  <c r="C1353" i="1"/>
  <c r="H1352" i="1"/>
  <c r="G1352" i="1"/>
  <c r="D1352" i="1"/>
  <c r="C1352" i="1"/>
  <c r="H1351" i="1"/>
  <c r="D1351" i="1"/>
  <c r="G1351" i="1" s="1"/>
  <c r="C1351" i="1"/>
  <c r="D1350" i="1"/>
  <c r="C1350" i="1"/>
  <c r="H1349" i="1"/>
  <c r="G1349" i="1"/>
  <c r="D1349" i="1"/>
  <c r="C1349" i="1"/>
  <c r="H1348" i="1"/>
  <c r="D1348" i="1"/>
  <c r="G1348" i="1" s="1"/>
  <c r="C1348" i="1"/>
  <c r="D1347" i="1"/>
  <c r="C1347" i="1"/>
  <c r="H1346" i="1"/>
  <c r="G1346" i="1"/>
  <c r="D1346" i="1"/>
  <c r="C1346" i="1"/>
  <c r="H1345" i="1"/>
  <c r="D1345" i="1"/>
  <c r="G1345" i="1" s="1"/>
  <c r="C1345" i="1"/>
  <c r="D1344" i="1"/>
  <c r="C1344" i="1"/>
  <c r="H1343" i="1"/>
  <c r="G1343" i="1"/>
  <c r="D1343" i="1"/>
  <c r="C1343" i="1"/>
  <c r="H1342" i="1"/>
  <c r="D1342" i="1"/>
  <c r="G1342" i="1" s="1"/>
  <c r="C1342" i="1"/>
  <c r="D1341" i="1"/>
  <c r="C1341" i="1"/>
  <c r="H1340" i="1"/>
  <c r="G1340" i="1"/>
  <c r="D1340" i="1"/>
  <c r="C1340" i="1"/>
  <c r="H1339" i="1"/>
  <c r="D1339" i="1"/>
  <c r="G1339" i="1" s="1"/>
  <c r="C1339" i="1"/>
  <c r="D1338" i="1"/>
  <c r="C1338" i="1"/>
  <c r="H1337" i="1"/>
  <c r="G1337" i="1"/>
  <c r="D1337" i="1"/>
  <c r="C1337" i="1"/>
  <c r="H1336" i="1"/>
  <c r="D1336" i="1"/>
  <c r="G1336" i="1" s="1"/>
  <c r="C1336" i="1"/>
  <c r="D1335" i="1"/>
  <c r="C1335" i="1"/>
  <c r="H1334" i="1"/>
  <c r="G1334" i="1"/>
  <c r="D1334" i="1"/>
  <c r="C1334" i="1"/>
  <c r="H1333" i="1"/>
  <c r="D1333" i="1"/>
  <c r="G1333" i="1" s="1"/>
  <c r="C1333" i="1"/>
  <c r="D1332" i="1"/>
  <c r="C1332" i="1"/>
  <c r="H1331" i="1"/>
  <c r="G1331" i="1"/>
  <c r="D1331" i="1"/>
  <c r="C1331" i="1"/>
  <c r="H1330" i="1"/>
  <c r="D1330" i="1"/>
  <c r="G1330" i="1" s="1"/>
  <c r="C1330" i="1"/>
  <c r="D1329" i="1"/>
  <c r="H1328" i="1"/>
  <c r="G1328" i="1"/>
  <c r="D1328" i="1"/>
  <c r="C1328" i="1"/>
  <c r="H1327" i="1"/>
  <c r="D1327" i="1"/>
  <c r="G1327" i="1" s="1"/>
  <c r="C1327" i="1"/>
  <c r="D1326" i="1"/>
  <c r="C1326" i="1"/>
  <c r="H1325" i="1"/>
  <c r="G1325" i="1"/>
  <c r="D1325" i="1"/>
  <c r="C1325" i="1"/>
  <c r="H1324" i="1"/>
  <c r="G1324" i="1"/>
  <c r="D1324" i="1"/>
  <c r="C1324" i="1"/>
  <c r="D1323" i="1"/>
  <c r="C1323" i="1"/>
  <c r="H1322" i="1"/>
  <c r="G1322" i="1"/>
  <c r="D1322" i="1"/>
  <c r="C1322" i="1"/>
  <c r="H1321" i="1"/>
  <c r="G1321" i="1"/>
  <c r="D1321" i="1"/>
  <c r="C1321" i="1"/>
  <c r="D1320" i="1"/>
  <c r="C1320" i="1"/>
  <c r="H1319" i="1"/>
  <c r="G1319" i="1"/>
  <c r="D1319" i="1"/>
  <c r="C1319" i="1"/>
  <c r="H1318" i="1"/>
  <c r="G1318" i="1"/>
  <c r="D1318" i="1"/>
  <c r="C1318" i="1"/>
  <c r="D1317" i="1"/>
  <c r="C1317" i="1"/>
  <c r="H1316" i="1"/>
  <c r="G1316" i="1"/>
  <c r="D1316" i="1"/>
  <c r="C1316" i="1"/>
  <c r="H1315" i="1"/>
  <c r="G1315" i="1"/>
  <c r="D1315" i="1"/>
  <c r="C1315" i="1"/>
  <c r="D1314" i="1"/>
  <c r="C1314" i="1"/>
  <c r="H1313" i="1"/>
  <c r="G1313"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H1304" i="1"/>
  <c r="G1304" i="1"/>
  <c r="D1304" i="1"/>
  <c r="C1304" i="1"/>
  <c r="H1303" i="1"/>
  <c r="G1303" i="1"/>
  <c r="D1303" i="1"/>
  <c r="C1303" i="1"/>
  <c r="D1302" i="1"/>
  <c r="C1302" i="1"/>
  <c r="H1301" i="1"/>
  <c r="G1301" i="1"/>
  <c r="D1301" i="1"/>
  <c r="C1301" i="1"/>
  <c r="H1300" i="1"/>
  <c r="G1300" i="1"/>
  <c r="D1300" i="1"/>
  <c r="C1300" i="1"/>
  <c r="D1299" i="1"/>
  <c r="C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H1280" i="1"/>
  <c r="G1280" i="1"/>
  <c r="D1280" i="1"/>
  <c r="C1280" i="1"/>
  <c r="H1279" i="1"/>
  <c r="G1279" i="1"/>
  <c r="D1279" i="1"/>
  <c r="C1279" i="1"/>
  <c r="D1278" i="1"/>
  <c r="C1278" i="1"/>
  <c r="H1277" i="1"/>
  <c r="G1277" i="1"/>
  <c r="D1277" i="1"/>
  <c r="C1277" i="1"/>
  <c r="H1276" i="1"/>
  <c r="G1276" i="1"/>
  <c r="D1276" i="1"/>
  <c r="C1276" i="1"/>
  <c r="D1275" i="1"/>
  <c r="C1275" i="1"/>
  <c r="D1274" i="1"/>
  <c r="C1274" i="1"/>
  <c r="D1273" i="1"/>
  <c r="H1273" i="1" s="1"/>
  <c r="C1273" i="1"/>
  <c r="D1272" i="1"/>
  <c r="C1272" i="1"/>
  <c r="D1271" i="1"/>
  <c r="H1271" i="1" s="1"/>
  <c r="C1271" i="1"/>
  <c r="H1270" i="1"/>
  <c r="G1270" i="1"/>
  <c r="D1270" i="1"/>
  <c r="C1270" i="1"/>
  <c r="D1269" i="1"/>
  <c r="C1269" i="1"/>
  <c r="H1268" i="1"/>
  <c r="G1268" i="1"/>
  <c r="D1268" i="1"/>
  <c r="C1268" i="1"/>
  <c r="H1267" i="1"/>
  <c r="G1267" i="1"/>
  <c r="D1267" i="1"/>
  <c r="C1267" i="1"/>
  <c r="D1266" i="1"/>
  <c r="C1266" i="1"/>
  <c r="G1265" i="1"/>
  <c r="D1265" i="1"/>
  <c r="C1265" i="1"/>
  <c r="D1264" i="1"/>
  <c r="C1264" i="1"/>
  <c r="H1264" i="1" s="1"/>
  <c r="D1263" i="1"/>
  <c r="C1263" i="1"/>
  <c r="H1262" i="1"/>
  <c r="G1262" i="1"/>
  <c r="D1262" i="1"/>
  <c r="C1262" i="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D1247" i="1"/>
  <c r="C1247" i="1"/>
  <c r="H1246" i="1"/>
  <c r="G1246" i="1"/>
  <c r="D1246" i="1"/>
  <c r="C1246" i="1"/>
  <c r="D1245" i="1"/>
  <c r="C1245" i="1"/>
  <c r="D1244" i="1"/>
  <c r="H1244" i="1" s="1"/>
  <c r="C1244" i="1"/>
  <c r="H1243" i="1"/>
  <c r="G1243" i="1"/>
  <c r="D1243" i="1"/>
  <c r="C1243" i="1"/>
  <c r="D1242" i="1"/>
  <c r="C1242" i="1"/>
  <c r="D1241" i="1"/>
  <c r="C1241" i="1"/>
  <c r="H1241" i="1" s="1"/>
  <c r="D1240" i="1"/>
  <c r="C1240" i="1"/>
  <c r="H1240" i="1" s="1"/>
  <c r="D1239" i="1"/>
  <c r="C1239" i="1"/>
  <c r="H1238" i="1"/>
  <c r="G1238" i="1"/>
  <c r="D1238" i="1"/>
  <c r="C1238" i="1"/>
  <c r="H1237" i="1"/>
  <c r="D1237" i="1"/>
  <c r="C1237" i="1"/>
  <c r="D1236" i="1"/>
  <c r="C1236" i="1"/>
  <c r="D1235" i="1"/>
  <c r="C1235" i="1"/>
  <c r="H1234" i="1"/>
  <c r="G1234" i="1"/>
  <c r="D1234" i="1"/>
  <c r="C1234" i="1"/>
  <c r="D1233" i="1"/>
  <c r="C1233" i="1"/>
  <c r="D1232" i="1"/>
  <c r="H1232" i="1" s="1"/>
  <c r="C1232" i="1"/>
  <c r="H1231" i="1"/>
  <c r="G1231" i="1"/>
  <c r="D1231" i="1"/>
  <c r="C1231" i="1"/>
  <c r="D1230" i="1"/>
  <c r="C1230" i="1"/>
  <c r="H1229" i="1"/>
  <c r="D1229" i="1"/>
  <c r="C1229" i="1"/>
  <c r="H1228" i="1"/>
  <c r="G1228" i="1"/>
  <c r="D1228" i="1"/>
  <c r="C1228" i="1"/>
  <c r="C1227" i="1"/>
  <c r="H1226" i="1"/>
  <c r="G1226" i="1"/>
  <c r="D1226" i="1"/>
  <c r="C1226" i="1"/>
  <c r="H1225" i="1"/>
  <c r="G1225" i="1"/>
  <c r="D1225" i="1"/>
  <c r="C1225" i="1"/>
  <c r="D1224" i="1"/>
  <c r="C1224" i="1"/>
  <c r="D1223" i="1"/>
  <c r="D1221" i="1"/>
  <c r="C1221" i="1"/>
  <c r="H1220" i="1"/>
  <c r="G1220" i="1"/>
  <c r="D1220" i="1"/>
  <c r="C1220" i="1"/>
  <c r="H1219" i="1"/>
  <c r="G1219" i="1"/>
  <c r="D1219" i="1"/>
  <c r="C1219" i="1"/>
  <c r="D1218" i="1"/>
  <c r="C1218" i="1"/>
  <c r="D1217" i="1"/>
  <c r="C1217" i="1"/>
  <c r="D1216" i="1"/>
  <c r="C1216" i="1"/>
  <c r="D1213" i="1"/>
  <c r="H1213" i="1" s="1"/>
  <c r="C1213" i="1"/>
  <c r="D1212" i="1"/>
  <c r="C1212" i="1"/>
  <c r="D1211" i="1"/>
  <c r="H1211" i="1" s="1"/>
  <c r="C1211" i="1"/>
  <c r="H1210" i="1"/>
  <c r="G1210" i="1"/>
  <c r="D1210" i="1"/>
  <c r="C1210" i="1"/>
  <c r="D1209" i="1"/>
  <c r="C1209" i="1"/>
  <c r="H1208" i="1"/>
  <c r="G1208" i="1"/>
  <c r="D1208" i="1"/>
  <c r="C1208" i="1"/>
  <c r="H1207" i="1"/>
  <c r="G1207" i="1"/>
  <c r="D1207" i="1"/>
  <c r="C1207" i="1"/>
  <c r="H1206" i="1"/>
  <c r="D1206" i="1"/>
  <c r="C1206" i="1"/>
  <c r="G1206" i="1" s="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D1192" i="1"/>
  <c r="C1192" i="1"/>
  <c r="H1192" i="1" s="1"/>
  <c r="H1191" i="1"/>
  <c r="G1191" i="1"/>
  <c r="D1191" i="1"/>
  <c r="C1191" i="1"/>
  <c r="H1190" i="1"/>
  <c r="G1190" i="1"/>
  <c r="D1190" i="1"/>
  <c r="C1190" i="1"/>
  <c r="D1189" i="1"/>
  <c r="C1189" i="1"/>
  <c r="H1189" i="1" s="1"/>
  <c r="H1188" i="1"/>
  <c r="G1188" i="1"/>
  <c r="D1188" i="1"/>
  <c r="C1188" i="1"/>
  <c r="H1187" i="1"/>
  <c r="G1187" i="1"/>
  <c r="D1187" i="1"/>
  <c r="C1187" i="1"/>
  <c r="D1186" i="1"/>
  <c r="C1186" i="1"/>
  <c r="H1186" i="1" s="1"/>
  <c r="H1185" i="1"/>
  <c r="G1185" i="1"/>
  <c r="D1185" i="1"/>
  <c r="C1185" i="1"/>
  <c r="H1184" i="1"/>
  <c r="G1184" i="1"/>
  <c r="D1184" i="1"/>
  <c r="C1184" i="1"/>
  <c r="H1182" i="1"/>
  <c r="D1182" i="1"/>
  <c r="G1182" i="1" s="1"/>
  <c r="C1182" i="1"/>
  <c r="H1181" i="1"/>
  <c r="G1181" i="1"/>
  <c r="D1181" i="1"/>
  <c r="C1181" i="1"/>
  <c r="H1180" i="1"/>
  <c r="D1180" i="1"/>
  <c r="G1180" i="1" s="1"/>
  <c r="C1180" i="1"/>
  <c r="H1179" i="1"/>
  <c r="D1179" i="1"/>
  <c r="G1179" i="1" s="1"/>
  <c r="C1179" i="1"/>
  <c r="H1178" i="1"/>
  <c r="G1178" i="1"/>
  <c r="D1178" i="1"/>
  <c r="C1178" i="1"/>
  <c r="H1177" i="1"/>
  <c r="D1177" i="1"/>
  <c r="G1177" i="1" s="1"/>
  <c r="C1177" i="1"/>
  <c r="H1176" i="1"/>
  <c r="D1176" i="1"/>
  <c r="G1176" i="1" s="1"/>
  <c r="C1176" i="1"/>
  <c r="H1175" i="1"/>
  <c r="G1175" i="1"/>
  <c r="D1175" i="1"/>
  <c r="C1175" i="1"/>
  <c r="H1174" i="1"/>
  <c r="D1174" i="1"/>
  <c r="G1174" i="1" s="1"/>
  <c r="C1174" i="1"/>
  <c r="H1173" i="1"/>
  <c r="D1173" i="1"/>
  <c r="G1173" i="1" s="1"/>
  <c r="C1173" i="1"/>
  <c r="H1172" i="1"/>
  <c r="G1172" i="1"/>
  <c r="D1172" i="1"/>
  <c r="C1172" i="1"/>
  <c r="H1171" i="1"/>
  <c r="D1171" i="1"/>
  <c r="G1171" i="1" s="1"/>
  <c r="C1171" i="1"/>
  <c r="H1170" i="1"/>
  <c r="D1170" i="1"/>
  <c r="G1170" i="1" s="1"/>
  <c r="C1170" i="1"/>
  <c r="H1169" i="1"/>
  <c r="G1169" i="1"/>
  <c r="D1169" i="1"/>
  <c r="C1169" i="1"/>
  <c r="H1168" i="1"/>
  <c r="D1168" i="1"/>
  <c r="G1168" i="1" s="1"/>
  <c r="C1168" i="1"/>
  <c r="H1167" i="1"/>
  <c r="D1167" i="1"/>
  <c r="G1167" i="1" s="1"/>
  <c r="C1167" i="1"/>
  <c r="D1166" i="1"/>
  <c r="H1166" i="1" s="1"/>
  <c r="C1166" i="1"/>
  <c r="D1165" i="1"/>
  <c r="C1165" i="1"/>
  <c r="H1164" i="1"/>
  <c r="D1164" i="1"/>
  <c r="G1164" i="1" s="1"/>
  <c r="C1164" i="1"/>
  <c r="H1163" i="1"/>
  <c r="G1163" i="1"/>
  <c r="D1163" i="1"/>
  <c r="C1163" i="1"/>
  <c r="D1162" i="1"/>
  <c r="G1162" i="1" s="1"/>
  <c r="C1162" i="1"/>
  <c r="H1161" i="1"/>
  <c r="D1161" i="1"/>
  <c r="G1161" i="1" s="1"/>
  <c r="C1161" i="1"/>
  <c r="H1160" i="1"/>
  <c r="G1160" i="1"/>
  <c r="D1160" i="1"/>
  <c r="C1160" i="1"/>
  <c r="H1159" i="1"/>
  <c r="D1159" i="1"/>
  <c r="G1159" i="1" s="1"/>
  <c r="C1159" i="1"/>
  <c r="H1158" i="1"/>
  <c r="D1158" i="1"/>
  <c r="G1158" i="1" s="1"/>
  <c r="C1158" i="1"/>
  <c r="D1157" i="1"/>
  <c r="C1157" i="1"/>
  <c r="H1157" i="1" s="1"/>
  <c r="D1156" i="1"/>
  <c r="C1156" i="1"/>
  <c r="D1155" i="1"/>
  <c r="C1155" i="1"/>
  <c r="H1155" i="1" s="1"/>
  <c r="D1154" i="1"/>
  <c r="H1151" i="1"/>
  <c r="D1151" i="1"/>
  <c r="G1151" i="1" s="1"/>
  <c r="C1151" i="1"/>
  <c r="H1150" i="1"/>
  <c r="D1150" i="1"/>
  <c r="G1150" i="1" s="1"/>
  <c r="C1150" i="1"/>
  <c r="D1149" i="1"/>
  <c r="G1149" i="1" s="1"/>
  <c r="C1149" i="1"/>
  <c r="D1148" i="1"/>
  <c r="C1148" i="1"/>
  <c r="H1147" i="1"/>
  <c r="D1147" i="1"/>
  <c r="G1147" i="1" s="1"/>
  <c r="C1147" i="1"/>
  <c r="H1146" i="1"/>
  <c r="D1146" i="1"/>
  <c r="G1146" i="1" s="1"/>
  <c r="C1146" i="1"/>
  <c r="H1145" i="1"/>
  <c r="G1145" i="1"/>
  <c r="D1145" i="1"/>
  <c r="C1145" i="1"/>
  <c r="H1144" i="1"/>
  <c r="D1144" i="1"/>
  <c r="G1144" i="1" s="1"/>
  <c r="C1144" i="1"/>
  <c r="H1143" i="1"/>
  <c r="D1143" i="1"/>
  <c r="G1143" i="1" s="1"/>
  <c r="C1143" i="1"/>
  <c r="H1142" i="1"/>
  <c r="G1142" i="1"/>
  <c r="D1142" i="1"/>
  <c r="C1142" i="1"/>
  <c r="D1141" i="1"/>
  <c r="C1141" i="1"/>
  <c r="H1140" i="1"/>
  <c r="D1140" i="1"/>
  <c r="G1140" i="1" s="1"/>
  <c r="C1140" i="1"/>
  <c r="H1139" i="1"/>
  <c r="G1139" i="1"/>
  <c r="D1139" i="1"/>
  <c r="C1139" i="1"/>
  <c r="H1138" i="1"/>
  <c r="D1138" i="1"/>
  <c r="C1138" i="1"/>
  <c r="D1137" i="1"/>
  <c r="C1137" i="1"/>
  <c r="H1137" i="1" s="1"/>
  <c r="H1136" i="1"/>
  <c r="G1136" i="1"/>
  <c r="D1136" i="1"/>
  <c r="C1136" i="1"/>
  <c r="H1135" i="1"/>
  <c r="D1135" i="1"/>
  <c r="G1135" i="1" s="1"/>
  <c r="C1135" i="1"/>
  <c r="H1134" i="1"/>
  <c r="D1134" i="1"/>
  <c r="G1134" i="1" s="1"/>
  <c r="C1134" i="1"/>
  <c r="H1133" i="1"/>
  <c r="G1133" i="1"/>
  <c r="D1133" i="1"/>
  <c r="C1133" i="1"/>
  <c r="H1132" i="1"/>
  <c r="D1132" i="1"/>
  <c r="G1132" i="1" s="1"/>
  <c r="C1132" i="1"/>
  <c r="H1131" i="1"/>
  <c r="D1131" i="1"/>
  <c r="G1131" i="1" s="1"/>
  <c r="C1131" i="1"/>
  <c r="H1130" i="1"/>
  <c r="G1130" i="1"/>
  <c r="D1130" i="1"/>
  <c r="C1130" i="1"/>
  <c r="H1129" i="1"/>
  <c r="D1129" i="1"/>
  <c r="G1129" i="1" s="1"/>
  <c r="C1129" i="1"/>
  <c r="H1128" i="1"/>
  <c r="D1128" i="1"/>
  <c r="G1128" i="1" s="1"/>
  <c r="C1128" i="1"/>
  <c r="H1127" i="1"/>
  <c r="G1127" i="1"/>
  <c r="D1127" i="1"/>
  <c r="C1127" i="1"/>
  <c r="H1126" i="1"/>
  <c r="D1126" i="1"/>
  <c r="G1126" i="1" s="1"/>
  <c r="C1126" i="1"/>
  <c r="H1125" i="1"/>
  <c r="D1125" i="1"/>
  <c r="G1125" i="1" s="1"/>
  <c r="C1125" i="1"/>
  <c r="H1123" i="1"/>
  <c r="D1123" i="1"/>
  <c r="G1123" i="1" s="1"/>
  <c r="C1123" i="1"/>
  <c r="H1122" i="1"/>
  <c r="D1122" i="1"/>
  <c r="G1122" i="1" s="1"/>
  <c r="C1122" i="1"/>
  <c r="H1121" i="1"/>
  <c r="G1121" i="1"/>
  <c r="D1121" i="1"/>
  <c r="C1121" i="1"/>
  <c r="H1120" i="1"/>
  <c r="D1120" i="1"/>
  <c r="G1120" i="1" s="1"/>
  <c r="C1120" i="1"/>
  <c r="H1119" i="1"/>
  <c r="D1119" i="1"/>
  <c r="G1119" i="1" s="1"/>
  <c r="C1119" i="1"/>
  <c r="H1118" i="1"/>
  <c r="G1118" i="1"/>
  <c r="D1118" i="1"/>
  <c r="C1118" i="1"/>
  <c r="D1117" i="1"/>
  <c r="C1117" i="1"/>
  <c r="H1116" i="1"/>
  <c r="D1116" i="1"/>
  <c r="G1116" i="1" s="1"/>
  <c r="C1116" i="1"/>
  <c r="H1115" i="1"/>
  <c r="G1115" i="1"/>
  <c r="D1115" i="1"/>
  <c r="C1115" i="1"/>
  <c r="H1114" i="1"/>
  <c r="D1114" i="1"/>
  <c r="G1114" i="1" s="1"/>
  <c r="C1114" i="1"/>
  <c r="D1113" i="1"/>
  <c r="G1113" i="1" s="1"/>
  <c r="C1113" i="1"/>
  <c r="C1112" i="1"/>
  <c r="H1111" i="1"/>
  <c r="D1111" i="1"/>
  <c r="G1111" i="1" s="1"/>
  <c r="C1111" i="1"/>
  <c r="H1110" i="1"/>
  <c r="D1110" i="1"/>
  <c r="G1110" i="1" s="1"/>
  <c r="C1110" i="1"/>
  <c r="H1109" i="1"/>
  <c r="G1109" i="1"/>
  <c r="D1109" i="1"/>
  <c r="C1109" i="1"/>
  <c r="H1108" i="1"/>
  <c r="D1108" i="1"/>
  <c r="G1108" i="1" s="1"/>
  <c r="C1108" i="1"/>
  <c r="H1107" i="1"/>
  <c r="D1107" i="1"/>
  <c r="G1107" i="1" s="1"/>
  <c r="C1107" i="1"/>
  <c r="H1106" i="1"/>
  <c r="G1106" i="1"/>
  <c r="D1106" i="1"/>
  <c r="C1106" i="1"/>
  <c r="H1105" i="1"/>
  <c r="D1105" i="1"/>
  <c r="G1105" i="1" s="1"/>
  <c r="C1105" i="1"/>
  <c r="H1104" i="1"/>
  <c r="D1104" i="1"/>
  <c r="G1104" i="1" s="1"/>
  <c r="C1104" i="1"/>
  <c r="H1103" i="1"/>
  <c r="G1103" i="1"/>
  <c r="D1103" i="1"/>
  <c r="C1103" i="1"/>
  <c r="H1102" i="1"/>
  <c r="D1102" i="1"/>
  <c r="G1102" i="1" s="1"/>
  <c r="C1102" i="1"/>
  <c r="H1101" i="1"/>
  <c r="D1101" i="1"/>
  <c r="G1101" i="1" s="1"/>
  <c r="C1101" i="1"/>
  <c r="H1100" i="1"/>
  <c r="G1100" i="1"/>
  <c r="D1100" i="1"/>
  <c r="C1100" i="1"/>
  <c r="H1099" i="1"/>
  <c r="D1099" i="1"/>
  <c r="G1099" i="1" s="1"/>
  <c r="C1099" i="1"/>
  <c r="H1098" i="1"/>
  <c r="D1098" i="1"/>
  <c r="G1098" i="1" s="1"/>
  <c r="C1098" i="1"/>
  <c r="H1097" i="1"/>
  <c r="G1097" i="1"/>
  <c r="D1097" i="1"/>
  <c r="C1097" i="1"/>
  <c r="H1096" i="1"/>
  <c r="D1096" i="1"/>
  <c r="G1096" i="1" s="1"/>
  <c r="C1096" i="1"/>
  <c r="H1095" i="1"/>
  <c r="D1095" i="1"/>
  <c r="G1095" i="1" s="1"/>
  <c r="C1095" i="1"/>
  <c r="H1094" i="1"/>
  <c r="G1094" i="1"/>
  <c r="D1094" i="1"/>
  <c r="C1094" i="1"/>
  <c r="H1093" i="1"/>
  <c r="D1093" i="1"/>
  <c r="G1093" i="1" s="1"/>
  <c r="C1093" i="1"/>
  <c r="H1092" i="1"/>
  <c r="D1092" i="1"/>
  <c r="G1092" i="1" s="1"/>
  <c r="C1092" i="1"/>
  <c r="H1091" i="1"/>
  <c r="G1091" i="1"/>
  <c r="D1091" i="1"/>
  <c r="C1091" i="1"/>
  <c r="H1090" i="1"/>
  <c r="D1090" i="1"/>
  <c r="G1090" i="1" s="1"/>
  <c r="C1090" i="1"/>
  <c r="H1089" i="1"/>
  <c r="D1089" i="1"/>
  <c r="G1089" i="1" s="1"/>
  <c r="C1089" i="1"/>
  <c r="H1088" i="1"/>
  <c r="G1088" i="1"/>
  <c r="D1088" i="1"/>
  <c r="C1088" i="1"/>
  <c r="H1087" i="1"/>
  <c r="D1087" i="1"/>
  <c r="G1087" i="1" s="1"/>
  <c r="C1087" i="1"/>
  <c r="H1086" i="1"/>
  <c r="D1086" i="1"/>
  <c r="G1086" i="1" s="1"/>
  <c r="C1086" i="1"/>
  <c r="H1085" i="1"/>
  <c r="G1085" i="1"/>
  <c r="D1085" i="1"/>
  <c r="C1085" i="1"/>
  <c r="H1084" i="1"/>
  <c r="D1084" i="1"/>
  <c r="G1084" i="1" s="1"/>
  <c r="C1084" i="1"/>
  <c r="H1083" i="1"/>
  <c r="D1083" i="1"/>
  <c r="G1083" i="1" s="1"/>
  <c r="C1083" i="1"/>
  <c r="H1082" i="1"/>
  <c r="G1082" i="1"/>
  <c r="D1082" i="1"/>
  <c r="C1082" i="1"/>
  <c r="H1081" i="1"/>
  <c r="D1081" i="1"/>
  <c r="G1081" i="1" s="1"/>
  <c r="C1081" i="1"/>
  <c r="H1080" i="1"/>
  <c r="D1080" i="1"/>
  <c r="G1080" i="1" s="1"/>
  <c r="C1080" i="1"/>
  <c r="H1079" i="1"/>
  <c r="G1079" i="1"/>
  <c r="D1079" i="1"/>
  <c r="C1079" i="1"/>
  <c r="H1078" i="1"/>
  <c r="D1078" i="1"/>
  <c r="G1078" i="1" s="1"/>
  <c r="C1078" i="1"/>
  <c r="D1077" i="1"/>
  <c r="C1077" i="1"/>
  <c r="H1077" i="1" s="1"/>
  <c r="H1076" i="1"/>
  <c r="G1076" i="1"/>
  <c r="D1076" i="1"/>
  <c r="C1076" i="1"/>
  <c r="H1075" i="1"/>
  <c r="D1075" i="1"/>
  <c r="G1075" i="1" s="1"/>
  <c r="C1075" i="1"/>
  <c r="H1074" i="1"/>
  <c r="D1074" i="1"/>
  <c r="G1074" i="1" s="1"/>
  <c r="C1074" i="1"/>
  <c r="H1073" i="1"/>
  <c r="G1073" i="1"/>
  <c r="D1073" i="1"/>
  <c r="C1073" i="1"/>
  <c r="H1072" i="1"/>
  <c r="D1072" i="1"/>
  <c r="G1072" i="1" s="1"/>
  <c r="C1072" i="1"/>
  <c r="H1071" i="1"/>
  <c r="D1071" i="1"/>
  <c r="G1071" i="1" s="1"/>
  <c r="C1071" i="1"/>
  <c r="H1070" i="1"/>
  <c r="G1070" i="1"/>
  <c r="D1070" i="1"/>
  <c r="C1070" i="1"/>
  <c r="H1069" i="1"/>
  <c r="D1069" i="1"/>
  <c r="G1069" i="1" s="1"/>
  <c r="C1069" i="1"/>
  <c r="H1068" i="1"/>
  <c r="D1068" i="1"/>
  <c r="G1068" i="1" s="1"/>
  <c r="C1068" i="1"/>
  <c r="H1067" i="1"/>
  <c r="G1067" i="1"/>
  <c r="D1067" i="1"/>
  <c r="C1067" i="1"/>
  <c r="D1066" i="1"/>
  <c r="C1066" i="1"/>
  <c r="H1066" i="1" s="1"/>
  <c r="D1064" i="1"/>
  <c r="C1064" i="1"/>
  <c r="H1063" i="1"/>
  <c r="D1063" i="1"/>
  <c r="G1063" i="1" s="1"/>
  <c r="C1063" i="1"/>
  <c r="D1062" i="1"/>
  <c r="C1062" i="1"/>
  <c r="D1061" i="1"/>
  <c r="H1061" i="1" s="1"/>
  <c r="C1061" i="1"/>
  <c r="H1060" i="1"/>
  <c r="D1060" i="1"/>
  <c r="G1060" i="1" s="1"/>
  <c r="C1060" i="1"/>
  <c r="H1059" i="1"/>
  <c r="D1059" i="1"/>
  <c r="G1059" i="1" s="1"/>
  <c r="C1059" i="1"/>
  <c r="H1058" i="1"/>
  <c r="G1058" i="1"/>
  <c r="D1058" i="1"/>
  <c r="C1058" i="1"/>
  <c r="H1057" i="1"/>
  <c r="D1057" i="1"/>
  <c r="G1057" i="1" s="1"/>
  <c r="C1057" i="1"/>
  <c r="D1056" i="1"/>
  <c r="C1056" i="1"/>
  <c r="H1055" i="1"/>
  <c r="G1055" i="1"/>
  <c r="D1055" i="1"/>
  <c r="C1055" i="1"/>
  <c r="D1054" i="1"/>
  <c r="H1054" i="1" s="1"/>
  <c r="C1054" i="1"/>
  <c r="H1053" i="1"/>
  <c r="D1053" i="1"/>
  <c r="G1053" i="1" s="1"/>
  <c r="C1053" i="1"/>
  <c r="H1052" i="1"/>
  <c r="G1052" i="1"/>
  <c r="D1052" i="1"/>
  <c r="C1052" i="1"/>
  <c r="H1051" i="1"/>
  <c r="G1051" i="1"/>
  <c r="D1051" i="1"/>
  <c r="C1051" i="1"/>
  <c r="D1050" i="1"/>
  <c r="C1050" i="1"/>
  <c r="H1049" i="1"/>
  <c r="G1049" i="1"/>
  <c r="D1049" i="1"/>
  <c r="C1049" i="1"/>
  <c r="D1048" i="1"/>
  <c r="C1048" i="1"/>
  <c r="H1045" i="1"/>
  <c r="G1045" i="1"/>
  <c r="D1045" i="1"/>
  <c r="C1045" i="1"/>
  <c r="H1044" i="1"/>
  <c r="D1044" i="1"/>
  <c r="G1044" i="1" s="1"/>
  <c r="C1044" i="1"/>
  <c r="H1043" i="1"/>
  <c r="G1043" i="1"/>
  <c r="D1043" i="1"/>
  <c r="C1043" i="1"/>
  <c r="H1042" i="1"/>
  <c r="G1042" i="1"/>
  <c r="D1042" i="1"/>
  <c r="C1042" i="1"/>
  <c r="H1041" i="1"/>
  <c r="D1041" i="1"/>
  <c r="G1041" i="1" s="1"/>
  <c r="C1041" i="1"/>
  <c r="H1040" i="1"/>
  <c r="G1040" i="1"/>
  <c r="D1040" i="1"/>
  <c r="C1040" i="1"/>
  <c r="H1039" i="1"/>
  <c r="G1039" i="1"/>
  <c r="D1039" i="1"/>
  <c r="C1039" i="1"/>
  <c r="H1038" i="1"/>
  <c r="D1038" i="1"/>
  <c r="G1038" i="1" s="1"/>
  <c r="C1038" i="1"/>
  <c r="H1037" i="1"/>
  <c r="G1037" i="1"/>
  <c r="D1037" i="1"/>
  <c r="C1037" i="1"/>
  <c r="D1036" i="1"/>
  <c r="H1036" i="1" s="1"/>
  <c r="C1036" i="1"/>
  <c r="D1035" i="1"/>
  <c r="H1035" i="1" s="1"/>
  <c r="C1035" i="1"/>
  <c r="D1034" i="1"/>
  <c r="C1034" i="1"/>
  <c r="H1033" i="1"/>
  <c r="D1033" i="1"/>
  <c r="G1033" i="1" s="1"/>
  <c r="C1033" i="1"/>
  <c r="D1032" i="1"/>
  <c r="C1032" i="1"/>
  <c r="H1031" i="1"/>
  <c r="G1031" i="1"/>
  <c r="D1031" i="1"/>
  <c r="C1031" i="1"/>
  <c r="D1030" i="1"/>
  <c r="D1029" i="1"/>
  <c r="C1029" i="1"/>
  <c r="D1028" i="1"/>
  <c r="H1028" i="1" s="1"/>
  <c r="C1028" i="1"/>
  <c r="D1027" i="1"/>
  <c r="C1027" i="1"/>
  <c r="H1026" i="1"/>
  <c r="D1026" i="1"/>
  <c r="G1026" i="1" s="1"/>
  <c r="C1026" i="1"/>
  <c r="D1025" i="1"/>
  <c r="C1025" i="1"/>
  <c r="H1024" i="1"/>
  <c r="D1024" i="1"/>
  <c r="G1024" i="1" s="1"/>
  <c r="C1024" i="1"/>
  <c r="D1023" i="1"/>
  <c r="C1023" i="1"/>
  <c r="H1022" i="1"/>
  <c r="G1022" i="1"/>
  <c r="D1022" i="1"/>
  <c r="C1022" i="1"/>
  <c r="H1021" i="1"/>
  <c r="G1021" i="1"/>
  <c r="D1021" i="1"/>
  <c r="C1021" i="1"/>
  <c r="H1020" i="1"/>
  <c r="G1020" i="1"/>
  <c r="D1020" i="1"/>
  <c r="C1020" i="1"/>
  <c r="H1019" i="1"/>
  <c r="G1019" i="1"/>
  <c r="D1019" i="1"/>
  <c r="C1019" i="1"/>
  <c r="H1018" i="1"/>
  <c r="D1018" i="1"/>
  <c r="C1018" i="1"/>
  <c r="G1018" i="1" s="1"/>
  <c r="D1017" i="1"/>
  <c r="H1017" i="1" s="1"/>
  <c r="C1017" i="1"/>
  <c r="H1016" i="1"/>
  <c r="G1016" i="1"/>
  <c r="D1016" i="1"/>
  <c r="C1016" i="1"/>
  <c r="D1015" i="1"/>
  <c r="H1015" i="1" s="1"/>
  <c r="C1015" i="1"/>
  <c r="D1014" i="1"/>
  <c r="H1014" i="1" s="1"/>
  <c r="C1014" i="1"/>
  <c r="D1013" i="1"/>
  <c r="C1013" i="1"/>
  <c r="D1012" i="1"/>
  <c r="C1012" i="1"/>
  <c r="H1011" i="1"/>
  <c r="G1011" i="1"/>
  <c r="D1011" i="1"/>
  <c r="C1011" i="1"/>
  <c r="H1010" i="1"/>
  <c r="D1010" i="1"/>
  <c r="C1010" i="1"/>
  <c r="G1010" i="1" s="1"/>
  <c r="H1009" i="1"/>
  <c r="G1009" i="1"/>
  <c r="D1009" i="1"/>
  <c r="C1009" i="1"/>
  <c r="D1008" i="1"/>
  <c r="H1008" i="1" s="1"/>
  <c r="C1008" i="1"/>
  <c r="G1008" i="1" s="1"/>
  <c r="D1007" i="1"/>
  <c r="G1006" i="1"/>
  <c r="D1006" i="1"/>
  <c r="C1006" i="1"/>
  <c r="H1006" i="1" s="1"/>
  <c r="H1005" i="1"/>
  <c r="G1005" i="1"/>
  <c r="D1005" i="1"/>
  <c r="C1005" i="1"/>
  <c r="H1004" i="1"/>
  <c r="G1004" i="1"/>
  <c r="D1004" i="1"/>
  <c r="C1004" i="1"/>
  <c r="D1003" i="1"/>
  <c r="C1003" i="1"/>
  <c r="D1002" i="1"/>
  <c r="C1002" i="1"/>
  <c r="G1001" i="1"/>
  <c r="D1001" i="1"/>
  <c r="C1001" i="1"/>
  <c r="D1000" i="1"/>
  <c r="G1000" i="1" s="1"/>
  <c r="C1000" i="1"/>
  <c r="D999" i="1"/>
  <c r="C999" i="1"/>
  <c r="H999" i="1" s="1"/>
  <c r="H998" i="1"/>
  <c r="D998" i="1"/>
  <c r="G998" i="1" s="1"/>
  <c r="C998" i="1"/>
  <c r="D996" i="1"/>
  <c r="C996" i="1"/>
  <c r="D995" i="1"/>
  <c r="H995" i="1" s="1"/>
  <c r="C995" i="1"/>
  <c r="H994" i="1"/>
  <c r="G994" i="1"/>
  <c r="D994" i="1"/>
  <c r="C994" i="1"/>
  <c r="D993" i="1"/>
  <c r="C993" i="1"/>
  <c r="D992" i="1"/>
  <c r="C992" i="1"/>
  <c r="D991" i="1"/>
  <c r="C991" i="1"/>
  <c r="D989" i="1"/>
  <c r="C989" i="1"/>
  <c r="D988" i="1"/>
  <c r="C988" i="1"/>
  <c r="H988" i="1" s="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D922" i="1"/>
  <c r="G922" i="1" s="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D852" i="1"/>
  <c r="C852" i="1"/>
  <c r="H852" i="1" s="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C817" i="1"/>
  <c r="D816" i="1"/>
  <c r="C816" i="1"/>
  <c r="H815" i="1"/>
  <c r="G815" i="1"/>
  <c r="D815" i="1"/>
  <c r="C815" i="1"/>
  <c r="H814" i="1"/>
  <c r="G814" i="1"/>
  <c r="D814" i="1"/>
  <c r="C814" i="1"/>
  <c r="H813" i="1"/>
  <c r="G813" i="1"/>
  <c r="D813" i="1"/>
  <c r="C813" i="1"/>
  <c r="D812" i="1"/>
  <c r="C812" i="1"/>
  <c r="H811" i="1"/>
  <c r="G811" i="1"/>
  <c r="D811" i="1"/>
  <c r="C811" i="1"/>
  <c r="D810" i="1"/>
  <c r="C810" i="1"/>
  <c r="H810" i="1" s="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D785" i="1"/>
  <c r="C785" i="1"/>
  <c r="G785" i="1" s="1"/>
  <c r="D784" i="1"/>
  <c r="C784" i="1"/>
  <c r="H784" i="1" s="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D716" i="1"/>
  <c r="C716" i="1"/>
  <c r="G716" i="1" s="1"/>
  <c r="D715" i="1"/>
  <c r="H715" i="1" s="1"/>
  <c r="C715" i="1"/>
  <c r="D714" i="1"/>
  <c r="C714" i="1"/>
  <c r="H714" i="1" s="1"/>
  <c r="D713" i="1"/>
  <c r="C713" i="1"/>
  <c r="G713" i="1" s="1"/>
  <c r="H712" i="1"/>
  <c r="G712" i="1"/>
  <c r="D712" i="1"/>
  <c r="C712" i="1"/>
  <c r="G711" i="1"/>
  <c r="D711" i="1"/>
  <c r="C711" i="1"/>
  <c r="H711" i="1" s="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G666" i="1"/>
  <c r="D666" i="1"/>
  <c r="H666" i="1" s="1"/>
  <c r="C666" i="1"/>
  <c r="H665" i="1"/>
  <c r="G665" i="1"/>
  <c r="D665" i="1"/>
  <c r="C665" i="1"/>
  <c r="H664" i="1"/>
  <c r="G664" i="1"/>
  <c r="D664" i="1"/>
  <c r="C664" i="1"/>
  <c r="G663"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G647" i="1" s="1"/>
  <c r="C647" i="1"/>
  <c r="H646" i="1"/>
  <c r="G646" i="1"/>
  <c r="D646" i="1"/>
  <c r="C646" i="1"/>
  <c r="D645" i="1"/>
  <c r="C645" i="1"/>
  <c r="D644" i="1"/>
  <c r="H644" i="1" s="1"/>
  <c r="C644" i="1"/>
  <c r="D643" i="1"/>
  <c r="C643" i="1"/>
  <c r="D642" i="1"/>
  <c r="C642" i="1"/>
  <c r="D641" i="1"/>
  <c r="C641"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D550" i="1"/>
  <c r="H550" i="1" s="1"/>
  <c r="C550" i="1"/>
  <c r="D549" i="1"/>
  <c r="G549" i="1" s="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D442" i="1"/>
  <c r="C442" i="1"/>
  <c r="H442" i="1" s="1"/>
  <c r="G441" i="1"/>
  <c r="D441" i="1"/>
  <c r="C441" i="1"/>
  <c r="H441" i="1" s="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C412" i="1"/>
  <c r="D411" i="1"/>
  <c r="C411" i="1"/>
  <c r="H406" i="1"/>
  <c r="G406" i="1"/>
  <c r="D406" i="1"/>
  <c r="C406" i="1"/>
  <c r="D405" i="1"/>
  <c r="H405" i="1" s="1"/>
  <c r="C405" i="1"/>
  <c r="G404" i="1"/>
  <c r="D404" i="1"/>
  <c r="H404" i="1" s="1"/>
  <c r="C404" i="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D386" i="1"/>
  <c r="C386" i="1"/>
  <c r="H386" i="1" s="1"/>
  <c r="H385" i="1"/>
  <c r="G385" i="1"/>
  <c r="D385" i="1"/>
  <c r="C385" i="1"/>
  <c r="H384" i="1"/>
  <c r="G384" i="1"/>
  <c r="D384" i="1"/>
  <c r="C384" i="1"/>
  <c r="H383" i="1"/>
  <c r="G383" i="1"/>
  <c r="D383" i="1"/>
  <c r="C383" i="1"/>
  <c r="D382" i="1"/>
  <c r="H382" i="1" s="1"/>
  <c r="C382" i="1"/>
  <c r="H381" i="1"/>
  <c r="G381" i="1"/>
  <c r="D381" i="1"/>
  <c r="C381" i="1"/>
  <c r="H380" i="1"/>
  <c r="G380" i="1"/>
  <c r="D380" i="1"/>
  <c r="C380" i="1"/>
  <c r="H379" i="1"/>
  <c r="D379" i="1"/>
  <c r="C379" i="1"/>
  <c r="D378" i="1"/>
  <c r="H378" i="1" s="1"/>
  <c r="C378" i="1"/>
  <c r="H377" i="1"/>
  <c r="G377" i="1"/>
  <c r="D377" i="1"/>
  <c r="C377" i="1"/>
  <c r="H376" i="1"/>
  <c r="G376" i="1"/>
  <c r="D376" i="1"/>
  <c r="C376" i="1"/>
  <c r="H375" i="1"/>
  <c r="G375" i="1"/>
  <c r="D375" i="1"/>
  <c r="C375" i="1"/>
  <c r="D374" i="1"/>
  <c r="H374" i="1" s="1"/>
  <c r="C374" i="1"/>
  <c r="H373" i="1"/>
  <c r="D373" i="1"/>
  <c r="G373" i="1" s="1"/>
  <c r="C373" i="1"/>
  <c r="H372" i="1"/>
  <c r="G372" i="1"/>
  <c r="D372" i="1"/>
  <c r="C372" i="1"/>
  <c r="D371" i="1"/>
  <c r="C371" i="1"/>
  <c r="D370" i="1"/>
  <c r="H370" i="1" s="1"/>
  <c r="C370" i="1"/>
  <c r="D369" i="1"/>
  <c r="C369" i="1"/>
  <c r="H369" i="1" s="1"/>
  <c r="D368" i="1"/>
  <c r="C368" i="1"/>
  <c r="H367" i="1"/>
  <c r="D367" i="1"/>
  <c r="C367" i="1"/>
  <c r="D366" i="1"/>
  <c r="H366" i="1" s="1"/>
  <c r="C366" i="1"/>
  <c r="D365" i="1"/>
  <c r="C365" i="1"/>
  <c r="D364" i="1"/>
  <c r="C364" i="1"/>
  <c r="H363" i="1"/>
  <c r="G363" i="1"/>
  <c r="D363" i="1"/>
  <c r="C363" i="1"/>
  <c r="H362" i="1"/>
  <c r="G362" i="1"/>
  <c r="D362" i="1"/>
  <c r="C362" i="1"/>
  <c r="D361" i="1"/>
  <c r="C361" i="1"/>
  <c r="H360" i="1"/>
  <c r="G360" i="1"/>
  <c r="D360" i="1"/>
  <c r="C360" i="1"/>
  <c r="D359" i="1"/>
  <c r="G359" i="1" s="1"/>
  <c r="C359" i="1"/>
  <c r="H357" i="1"/>
  <c r="G357"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D294" i="1"/>
  <c r="H294" i="1" s="1"/>
  <c r="C294" i="1"/>
  <c r="D293" i="1"/>
  <c r="H292" i="1"/>
  <c r="G292" i="1"/>
  <c r="D292" i="1"/>
  <c r="C292" i="1"/>
  <c r="D291" i="1"/>
  <c r="G291" i="1" s="1"/>
  <c r="C291"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C261" i="1"/>
  <c r="G261" i="1" s="1"/>
  <c r="D260" i="1"/>
  <c r="H260" i="1" s="1"/>
  <c r="C260" i="1"/>
  <c r="D259" i="1"/>
  <c r="D258" i="1"/>
  <c r="C258" i="1"/>
  <c r="D257" i="1"/>
  <c r="C257" i="1"/>
  <c r="D256" i="1"/>
  <c r="H256" i="1" s="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D247" i="1"/>
  <c r="C247" i="1"/>
  <c r="G247" i="1" s="1"/>
  <c r="D246" i="1"/>
  <c r="C246" i="1"/>
  <c r="H245" i="1"/>
  <c r="G245" i="1"/>
  <c r="D245" i="1"/>
  <c r="C245" i="1"/>
  <c r="D244" i="1"/>
  <c r="C244" i="1"/>
  <c r="C243" i="1"/>
  <c r="H242" i="1"/>
  <c r="G242" i="1"/>
  <c r="D242" i="1"/>
  <c r="C242" i="1"/>
  <c r="G241" i="1"/>
  <c r="D241" i="1"/>
  <c r="C241" i="1"/>
  <c r="H241" i="1" s="1"/>
  <c r="D240" i="1"/>
  <c r="C240" i="1"/>
  <c r="H240" i="1" s="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D222" i="1"/>
  <c r="H222" i="1" s="1"/>
  <c r="C222" i="1"/>
  <c r="D221" i="1"/>
  <c r="D219" i="1"/>
  <c r="H219" i="1" s="1"/>
  <c r="C219" i="1"/>
  <c r="G219" i="1" s="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D209" i="1"/>
  <c r="C209" i="1"/>
  <c r="H209" i="1" s="1"/>
  <c r="G208" i="1"/>
  <c r="D208" i="1"/>
  <c r="C208" i="1"/>
  <c r="H208" i="1" s="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C189" i="1"/>
  <c r="D188" i="1"/>
  <c r="C188" i="1"/>
  <c r="D187" i="1"/>
  <c r="C187" i="1"/>
  <c r="H186" i="1"/>
  <c r="D186" i="1"/>
  <c r="C186" i="1"/>
  <c r="G186" i="1" s="1"/>
  <c r="H185" i="1"/>
  <c r="G185" i="1"/>
  <c r="D185" i="1"/>
  <c r="C185" i="1"/>
  <c r="D184" i="1"/>
  <c r="C184" i="1"/>
  <c r="H184" i="1" s="1"/>
  <c r="D183" i="1"/>
  <c r="C183" i="1"/>
  <c r="D182" i="1"/>
  <c r="C182" i="1"/>
  <c r="D181" i="1"/>
  <c r="G181" i="1" s="1"/>
  <c r="C181" i="1"/>
  <c r="H180" i="1"/>
  <c r="G180" i="1"/>
  <c r="D180" i="1"/>
  <c r="C180" i="1"/>
  <c r="D179" i="1"/>
  <c r="C179" i="1"/>
  <c r="D178" i="1"/>
  <c r="C178" i="1"/>
  <c r="G178" i="1" s="1"/>
  <c r="D177" i="1"/>
  <c r="G177" i="1" s="1"/>
  <c r="C177" i="1"/>
  <c r="D176" i="1"/>
  <c r="C176" i="1"/>
  <c r="H176" i="1" s="1"/>
  <c r="D175" i="1"/>
  <c r="C175" i="1"/>
  <c r="H174" i="1"/>
  <c r="D174" i="1"/>
  <c r="G174" i="1" s="1"/>
  <c r="C174" i="1"/>
  <c r="D173" i="1"/>
  <c r="D172" i="1"/>
  <c r="C172" i="1"/>
  <c r="G172" i="1" s="1"/>
  <c r="H171" i="1"/>
  <c r="G171" i="1"/>
  <c r="D171" i="1"/>
  <c r="C171" i="1"/>
  <c r="D170" i="1"/>
  <c r="C170" i="1"/>
  <c r="D169" i="1"/>
  <c r="C169" i="1"/>
  <c r="D168" i="1"/>
  <c r="C168" i="1"/>
  <c r="D167" i="1"/>
  <c r="H167" i="1" s="1"/>
  <c r="C167" i="1"/>
  <c r="D166" i="1"/>
  <c r="C166" i="1"/>
  <c r="C165" i="1"/>
  <c r="D164" i="1"/>
  <c r="H164" i="1" s="1"/>
  <c r="C164" i="1"/>
  <c r="D163" i="1"/>
  <c r="G163" i="1" s="1"/>
  <c r="C163" i="1"/>
  <c r="D162" i="1"/>
  <c r="H162" i="1" s="1"/>
  <c r="C162" i="1"/>
  <c r="D161" i="1"/>
  <c r="C161" i="1"/>
  <c r="D160" i="1"/>
  <c r="C160" i="1"/>
  <c r="D158" i="1"/>
  <c r="C158" i="1"/>
  <c r="D157" i="1"/>
  <c r="G157" i="1" s="1"/>
  <c r="C157" i="1"/>
  <c r="H156" i="1"/>
  <c r="G156" i="1"/>
  <c r="D156" i="1"/>
  <c r="C156" i="1"/>
  <c r="D155" i="1"/>
  <c r="C155" i="1"/>
  <c r="H154" i="1"/>
  <c r="G154" i="1"/>
  <c r="D154" i="1"/>
  <c r="C154" i="1"/>
  <c r="D153" i="1"/>
  <c r="C153" i="1"/>
  <c r="D152" i="1"/>
  <c r="C152" i="1"/>
  <c r="H151" i="1"/>
  <c r="G151" i="1"/>
  <c r="D151" i="1"/>
  <c r="C151" i="1"/>
  <c r="D150" i="1"/>
  <c r="G150" i="1" s="1"/>
  <c r="C150" i="1"/>
  <c r="H150" i="1" s="1"/>
  <c r="D149" i="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C132" i="1"/>
  <c r="D131" i="1"/>
  <c r="C131" i="1"/>
  <c r="D130" i="1"/>
  <c r="C130" i="1"/>
  <c r="D129" i="1"/>
  <c r="H128" i="1"/>
  <c r="G128" i="1"/>
  <c r="D128" i="1"/>
  <c r="C128" i="1"/>
  <c r="H127" i="1"/>
  <c r="G127" i="1"/>
  <c r="D127" i="1"/>
  <c r="C127" i="1"/>
  <c r="D126" i="1"/>
  <c r="C126" i="1"/>
  <c r="H126" i="1" s="1"/>
  <c r="D125" i="1"/>
  <c r="C125" i="1"/>
  <c r="D124" i="1"/>
  <c r="C124" i="1"/>
  <c r="D123" i="1"/>
  <c r="C123" i="1"/>
  <c r="D122" i="1"/>
  <c r="H122" i="1" s="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G83" i="1"/>
  <c r="D83" i="1"/>
  <c r="C83" i="1"/>
  <c r="H82" i="1"/>
  <c r="G82" i="1"/>
  <c r="D82" i="1"/>
  <c r="C82" i="1"/>
  <c r="D81" i="1"/>
  <c r="C81" i="1"/>
  <c r="H80" i="1"/>
  <c r="G80" i="1"/>
  <c r="D80" i="1"/>
  <c r="C80" i="1"/>
  <c r="D79" i="1"/>
  <c r="C79" i="1"/>
  <c r="D78" i="1"/>
  <c r="D77" i="1"/>
  <c r="C77" i="1"/>
  <c r="D76" i="1"/>
  <c r="C76" i="1"/>
  <c r="H75" i="1"/>
  <c r="G75" i="1"/>
  <c r="D75" i="1"/>
  <c r="C75" i="1"/>
  <c r="D74" i="1"/>
  <c r="C74" i="1"/>
  <c r="D73" i="1"/>
  <c r="C73" i="1"/>
  <c r="H73" i="1" s="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C64" i="1"/>
  <c r="H64" i="1" s="1"/>
  <c r="H63" i="1"/>
  <c r="G63" i="1"/>
  <c r="D63" i="1"/>
  <c r="C63" i="1"/>
  <c r="H62" i="1"/>
  <c r="G62" i="1"/>
  <c r="D62" i="1"/>
  <c r="C62" i="1"/>
  <c r="H61" i="1"/>
  <c r="G61" i="1"/>
  <c r="D61" i="1"/>
  <c r="C61" i="1"/>
  <c r="D60" i="1"/>
  <c r="H60" i="1" s="1"/>
  <c r="C60" i="1"/>
  <c r="D59" i="1"/>
  <c r="C59" i="1"/>
  <c r="D58" i="1"/>
  <c r="C58" i="1"/>
  <c r="H57" i="1"/>
  <c r="G57" i="1"/>
  <c r="D57" i="1"/>
  <c r="C57" i="1"/>
  <c r="H56" i="1"/>
  <c r="G56" i="1"/>
  <c r="D56" i="1"/>
  <c r="C56" i="1"/>
  <c r="H55" i="1"/>
  <c r="G55" i="1"/>
  <c r="D55" i="1"/>
  <c r="C55" i="1"/>
  <c r="D54" i="1"/>
  <c r="C54" i="1"/>
  <c r="D53" i="1"/>
  <c r="C53" i="1"/>
  <c r="H53" i="1" s="1"/>
  <c r="D52" i="1"/>
  <c r="H52" i="1" s="1"/>
  <c r="C52" i="1"/>
  <c r="G51" i="1"/>
  <c r="D51" i="1"/>
  <c r="H51" i="1" s="1"/>
  <c r="C51" i="1"/>
  <c r="D50" i="1"/>
  <c r="C50" i="1"/>
  <c r="H50" i="1" s="1"/>
  <c r="H49" i="1"/>
  <c r="G49" i="1"/>
  <c r="D49" i="1"/>
  <c r="C49" i="1"/>
  <c r="D48" i="1"/>
  <c r="C48"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3" i="9" l="1"/>
  <c r="B283" i="9" s="1"/>
  <c r="H1445" i="1"/>
  <c r="E284" i="9"/>
  <c r="B284" i="9" s="1"/>
  <c r="F214" i="9"/>
  <c r="G1155" i="1"/>
  <c r="H1012" i="1"/>
  <c r="H632" i="1"/>
  <c r="E644" i="4"/>
  <c r="D638" i="1" s="1"/>
  <c r="D412" i="1"/>
  <c r="G289" i="1"/>
  <c r="E273" i="9"/>
  <c r="B273" i="9" s="1"/>
  <c r="G1579" i="1"/>
  <c r="C1530" i="1"/>
  <c r="H1530" i="1" s="1"/>
  <c r="C1518" i="1"/>
  <c r="H1518" i="1" s="1"/>
  <c r="G1531" i="1"/>
  <c r="C1524" i="1"/>
  <c r="H1524" i="1" s="1"/>
  <c r="G1519" i="1"/>
  <c r="G1509" i="1"/>
  <c r="G1507" i="1"/>
  <c r="H1501" i="1"/>
  <c r="G1489" i="1"/>
  <c r="H1486" i="1"/>
  <c r="G1481" i="1"/>
  <c r="G1483" i="1"/>
  <c r="H1482" i="1"/>
  <c r="E26" i="9"/>
  <c r="B26" i="9" s="1"/>
  <c r="J1455" i="1"/>
  <c r="G1456" i="1"/>
  <c r="D22" i="7"/>
  <c r="H1454" i="1"/>
  <c r="D1454" i="1"/>
  <c r="G1454" i="1" s="1"/>
  <c r="D1453" i="1"/>
  <c r="I30" i="3"/>
  <c r="G1455" i="1"/>
  <c r="H1455" i="1"/>
  <c r="H1422" i="1"/>
  <c r="E114" i="6"/>
  <c r="F114" i="6" s="1"/>
  <c r="H1416" i="1"/>
  <c r="H1417" i="1"/>
  <c r="G1274" i="1"/>
  <c r="G1273" i="1"/>
  <c r="G1271" i="1"/>
  <c r="H1265" i="1"/>
  <c r="H1247" i="1"/>
  <c r="G1244" i="1"/>
  <c r="G1237" i="1"/>
  <c r="H1235" i="1"/>
  <c r="G1232" i="1"/>
  <c r="E281" i="9"/>
  <c r="B281" i="9" s="1"/>
  <c r="G1229" i="1"/>
  <c r="E245" i="5"/>
  <c r="D1222" i="1" s="1"/>
  <c r="F250" i="5"/>
  <c r="E280" i="9"/>
  <c r="B280" i="9" s="1"/>
  <c r="E279" i="9"/>
  <c r="B279" i="9" s="1"/>
  <c r="D1215" i="1"/>
  <c r="G1216" i="1"/>
  <c r="G1217" i="1"/>
  <c r="G1213" i="1"/>
  <c r="F234" i="5"/>
  <c r="G1211" i="1"/>
  <c r="G1166" i="1"/>
  <c r="H1165" i="1"/>
  <c r="H1156" i="1"/>
  <c r="F170" i="5"/>
  <c r="H1148" i="1"/>
  <c r="H1149" i="1"/>
  <c r="H1141" i="1"/>
  <c r="E134" i="5"/>
  <c r="D1112" i="1" s="1"/>
  <c r="F134" i="5"/>
  <c r="H1113" i="1"/>
  <c r="H1117" i="1"/>
  <c r="E87" i="5"/>
  <c r="D1065" i="1" s="1"/>
  <c r="F88" i="5"/>
  <c r="G1064" i="1"/>
  <c r="H1062" i="1"/>
  <c r="G1061" i="1"/>
  <c r="H1056" i="1"/>
  <c r="F78" i="5"/>
  <c r="G1054" i="1"/>
  <c r="H1048" i="1"/>
  <c r="H1050" i="1"/>
  <c r="G1036" i="1"/>
  <c r="F56" i="5"/>
  <c r="H1034" i="1"/>
  <c r="H1032" i="1"/>
  <c r="H1029" i="1"/>
  <c r="G1028" i="1"/>
  <c r="H1027" i="1"/>
  <c r="H1023" i="1"/>
  <c r="F45" i="5"/>
  <c r="H1025" i="1"/>
  <c r="G1017" i="1"/>
  <c r="G1015" i="1"/>
  <c r="H1013" i="1"/>
  <c r="F35" i="5"/>
  <c r="G1014" i="1"/>
  <c r="H1003" i="1"/>
  <c r="H1002" i="1"/>
  <c r="H1001" i="1"/>
  <c r="F19" i="5"/>
  <c r="H1000" i="1"/>
  <c r="G996" i="1"/>
  <c r="G995" i="1"/>
  <c r="G993" i="1"/>
  <c r="H991" i="1"/>
  <c r="H992" i="1"/>
  <c r="F13" i="5"/>
  <c r="H989" i="1"/>
  <c r="F8" i="5"/>
  <c r="H986" i="1"/>
  <c r="H987" i="1"/>
  <c r="H922" i="1"/>
  <c r="H817" i="1"/>
  <c r="H816" i="1"/>
  <c r="E225" i="9"/>
  <c r="B225" i="9" s="1"/>
  <c r="G812" i="1"/>
  <c r="G719" i="1"/>
  <c r="E43" i="9"/>
  <c r="B43" i="9" s="1"/>
  <c r="G715" i="1"/>
  <c r="F219" i="9"/>
  <c r="B219" i="9" s="1"/>
  <c r="E40" i="9"/>
  <c r="B40" i="9" s="1"/>
  <c r="G710" i="1"/>
  <c r="G709" i="1"/>
  <c r="H642" i="1"/>
  <c r="G644" i="1"/>
  <c r="H645" i="1"/>
  <c r="F652" i="4"/>
  <c r="H643" i="1"/>
  <c r="H647" i="1"/>
  <c r="E22" i="9"/>
  <c r="B22" i="9" s="1"/>
  <c r="B274" i="9"/>
  <c r="H641" i="1"/>
  <c r="H549" i="1"/>
  <c r="G550" i="1"/>
  <c r="G405" i="1"/>
  <c r="E643" i="4"/>
  <c r="D637" i="1" s="1"/>
  <c r="G382" i="1"/>
  <c r="G378" i="1"/>
  <c r="G379" i="1"/>
  <c r="F383" i="4"/>
  <c r="G374" i="1"/>
  <c r="H371" i="1"/>
  <c r="G370" i="1"/>
  <c r="H368" i="1"/>
  <c r="G367" i="1"/>
  <c r="G366" i="1"/>
  <c r="H364" i="1"/>
  <c r="F369" i="4"/>
  <c r="H365" i="1"/>
  <c r="E363" i="4"/>
  <c r="D358" i="1" s="1"/>
  <c r="H361" i="1"/>
  <c r="H359" i="1"/>
  <c r="H354" i="1"/>
  <c r="H351" i="1"/>
  <c r="E351" i="4"/>
  <c r="G294" i="1"/>
  <c r="G295" i="1"/>
  <c r="G296" i="1"/>
  <c r="H291" i="1"/>
  <c r="H290" i="1"/>
  <c r="G413" i="1"/>
  <c r="G411" i="1"/>
  <c r="H412" i="1"/>
  <c r="G288" i="1"/>
  <c r="G260" i="1"/>
  <c r="E69" i="9"/>
  <c r="B69" i="9" s="1"/>
  <c r="H258" i="1"/>
  <c r="F259" i="4"/>
  <c r="E252" i="4"/>
  <c r="D248" i="1" s="1"/>
  <c r="H257" i="1"/>
  <c r="H255" i="1"/>
  <c r="G256" i="1"/>
  <c r="H246" i="1"/>
  <c r="G243" i="1"/>
  <c r="H244" i="1"/>
  <c r="E224" i="4"/>
  <c r="D220" i="1" s="1"/>
  <c r="F225" i="4"/>
  <c r="G222" i="1"/>
  <c r="G210" i="1"/>
  <c r="H206" i="1"/>
  <c r="E196" i="4"/>
  <c r="D192" i="1" s="1"/>
  <c r="H207" i="1"/>
  <c r="F210" i="4"/>
  <c r="H191" i="1"/>
  <c r="H189" i="1"/>
  <c r="H188" i="1"/>
  <c r="F188" i="4"/>
  <c r="H187" i="1"/>
  <c r="F222" i="9"/>
  <c r="H183" i="1"/>
  <c r="H182" i="1"/>
  <c r="H181" i="1"/>
  <c r="H179" i="1"/>
  <c r="F218" i="9"/>
  <c r="H177" i="1"/>
  <c r="G175" i="1"/>
  <c r="F177" i="4"/>
  <c r="H170" i="1"/>
  <c r="G169" i="1"/>
  <c r="H168" i="1"/>
  <c r="G167" i="1"/>
  <c r="F169" i="4"/>
  <c r="H165" i="1"/>
  <c r="H166" i="1"/>
  <c r="G164" i="1"/>
  <c r="H163" i="1"/>
  <c r="G162" i="1"/>
  <c r="E163" i="4"/>
  <c r="D159" i="1" s="1"/>
  <c r="H160" i="1"/>
  <c r="G161" i="1"/>
  <c r="G158" i="1"/>
  <c r="G155" i="1"/>
  <c r="E152" i="4"/>
  <c r="D148" i="1" s="1"/>
  <c r="H148" i="1" s="1"/>
  <c r="H157" i="1"/>
  <c r="E39" i="9"/>
  <c r="B39" i="9" s="1"/>
  <c r="H153" i="1"/>
  <c r="G152" i="1"/>
  <c r="F153" i="4"/>
  <c r="G149" i="1"/>
  <c r="F139" i="4"/>
  <c r="G146" i="1"/>
  <c r="G135" i="1"/>
  <c r="H132" i="1"/>
  <c r="F134" i="4"/>
  <c r="G130" i="1"/>
  <c r="H131" i="1"/>
  <c r="F128" i="4"/>
  <c r="H124" i="1"/>
  <c r="H125" i="1"/>
  <c r="E124" i="4"/>
  <c r="D120" i="1" s="1"/>
  <c r="H123" i="1"/>
  <c r="G122" i="1"/>
  <c r="F112" i="4"/>
  <c r="E106" i="4"/>
  <c r="D102" i="1" s="1"/>
  <c r="H83" i="1"/>
  <c r="H81" i="1"/>
  <c r="H79" i="1"/>
  <c r="F83" i="4"/>
  <c r="H77" i="1"/>
  <c r="H76" i="1"/>
  <c r="F77" i="4"/>
  <c r="H74" i="1"/>
  <c r="H65" i="1"/>
  <c r="F68" i="4"/>
  <c r="E29" i="9"/>
  <c r="B29" i="9" s="1"/>
  <c r="E28" i="9"/>
  <c r="B28" i="9" s="1"/>
  <c r="G60" i="1"/>
  <c r="H58" i="1"/>
  <c r="H59" i="1"/>
  <c r="F62" i="4"/>
  <c r="E27" i="9"/>
  <c r="B27" i="9" s="1"/>
  <c r="H54" i="1"/>
  <c r="F54" i="4"/>
  <c r="G52" i="1"/>
  <c r="F51" i="4"/>
  <c r="H47" i="1"/>
  <c r="H48" i="1"/>
  <c r="G1264" i="1"/>
  <c r="H1162" i="1"/>
  <c r="H1274" i="1"/>
  <c r="G1247" i="1"/>
  <c r="G1241" i="1"/>
  <c r="G1240" i="1"/>
  <c r="G1235" i="1"/>
  <c r="H1223" i="1"/>
  <c r="G1223" i="1"/>
  <c r="H1216" i="1"/>
  <c r="H1217" i="1"/>
  <c r="D238" i="5"/>
  <c r="C1215" i="1" s="1"/>
  <c r="H1215" i="1" s="1"/>
  <c r="E290" i="9"/>
  <c r="B290" i="9" s="1"/>
  <c r="G1165" i="1"/>
  <c r="D177" i="5"/>
  <c r="F177" i="5" s="1"/>
  <c r="G1157" i="1"/>
  <c r="G1156" i="1"/>
  <c r="G1148" i="1"/>
  <c r="G1141" i="1"/>
  <c r="G1138" i="1"/>
  <c r="G1137" i="1"/>
  <c r="G1117" i="1"/>
  <c r="G1066" i="1"/>
  <c r="G1077" i="1"/>
  <c r="G286" i="9"/>
  <c r="E286" i="9" s="1"/>
  <c r="B286" i="9" s="1"/>
  <c r="H1064" i="1"/>
  <c r="G1062" i="1"/>
  <c r="G1056" i="1"/>
  <c r="G1048" i="1"/>
  <c r="G1050" i="1"/>
  <c r="G1034" i="1"/>
  <c r="G1035" i="1"/>
  <c r="C1030" i="1"/>
  <c r="G1032" i="1"/>
  <c r="G1029" i="1"/>
  <c r="G1027" i="1"/>
  <c r="G1023" i="1"/>
  <c r="G1025" i="1"/>
  <c r="G1013" i="1"/>
  <c r="G1012" i="1"/>
  <c r="H1007" i="1"/>
  <c r="G1007" i="1"/>
  <c r="F29" i="5"/>
  <c r="C997" i="1"/>
  <c r="H997" i="1" s="1"/>
  <c r="G1003" i="1"/>
  <c r="G1002" i="1"/>
  <c r="G999" i="1"/>
  <c r="H996" i="1"/>
  <c r="H993" i="1"/>
  <c r="G991" i="1"/>
  <c r="G992" i="1"/>
  <c r="G989" i="1"/>
  <c r="G988" i="1"/>
  <c r="G986" i="1"/>
  <c r="B214" i="9"/>
  <c r="C1408" i="1"/>
  <c r="G1416" i="1"/>
  <c r="H27" i="3"/>
  <c r="G1417" i="1"/>
  <c r="G852" i="1"/>
  <c r="G817" i="1"/>
  <c r="G816" i="1"/>
  <c r="H812" i="1"/>
  <c r="G810" i="1"/>
  <c r="H785" i="1"/>
  <c r="G784" i="1"/>
  <c r="H719" i="1"/>
  <c r="H716" i="1"/>
  <c r="G714" i="1"/>
  <c r="H713" i="1"/>
  <c r="H710" i="1"/>
  <c r="G703" i="1"/>
  <c r="G649" i="1"/>
  <c r="G643" i="1"/>
  <c r="G642" i="1"/>
  <c r="G645" i="1"/>
  <c r="G641" i="1"/>
  <c r="G632" i="1"/>
  <c r="E128" i="9"/>
  <c r="B128" i="9" s="1"/>
  <c r="G442" i="1"/>
  <c r="D421" i="4"/>
  <c r="C415" i="1" s="1"/>
  <c r="H411" i="1"/>
  <c r="G397" i="1"/>
  <c r="G398" i="1"/>
  <c r="G386" i="1"/>
  <c r="G371" i="1"/>
  <c r="G369" i="1"/>
  <c r="G368" i="1"/>
  <c r="G364" i="1"/>
  <c r="G365" i="1"/>
  <c r="G361" i="1"/>
  <c r="G351" i="1"/>
  <c r="G354" i="1"/>
  <c r="H413" i="1"/>
  <c r="G290" i="1"/>
  <c r="D643" i="4"/>
  <c r="G412" i="1"/>
  <c r="G258" i="1"/>
  <c r="E68" i="9"/>
  <c r="B68" i="9" s="1"/>
  <c r="G257" i="1"/>
  <c r="G255" i="1"/>
  <c r="G246" i="1"/>
  <c r="H243" i="1"/>
  <c r="G244" i="1"/>
  <c r="G240" i="1"/>
  <c r="C221" i="1"/>
  <c r="D224" i="4"/>
  <c r="H210" i="1"/>
  <c r="E56" i="9"/>
  <c r="B56" i="9" s="1"/>
  <c r="G209" i="1"/>
  <c r="G206" i="1"/>
  <c r="G207" i="1"/>
  <c r="G191" i="1"/>
  <c r="G189" i="1"/>
  <c r="G188" i="1"/>
  <c r="G187" i="1"/>
  <c r="G184" i="1"/>
  <c r="E46" i="9"/>
  <c r="B46" i="9" s="1"/>
  <c r="G183" i="1"/>
  <c r="E44" i="9"/>
  <c r="B44" i="9" s="1"/>
  <c r="G182" i="1"/>
  <c r="C173" i="1"/>
  <c r="H173" i="1" s="1"/>
  <c r="B218" i="9"/>
  <c r="G179" i="1"/>
  <c r="H178" i="1"/>
  <c r="G176" i="1"/>
  <c r="H175" i="1"/>
  <c r="H172" i="1"/>
  <c r="G170" i="1"/>
  <c r="H169" i="1"/>
  <c r="G168" i="1"/>
  <c r="G165" i="1"/>
  <c r="G166" i="1"/>
  <c r="D163" i="4"/>
  <c r="F164" i="4"/>
  <c r="H161" i="1"/>
  <c r="G160" i="1"/>
  <c r="H158" i="1"/>
  <c r="H155" i="1"/>
  <c r="F217" i="9"/>
  <c r="B217" i="9" s="1"/>
  <c r="G153" i="1"/>
  <c r="H152" i="1"/>
  <c r="H149" i="1"/>
  <c r="G132" i="1"/>
  <c r="H130" i="1"/>
  <c r="G131" i="1"/>
  <c r="G124" i="1"/>
  <c r="G126" i="1"/>
  <c r="G125" i="1"/>
  <c r="D124" i="4"/>
  <c r="C120" i="1" s="1"/>
  <c r="F124" i="4"/>
  <c r="G121" i="1"/>
  <c r="F125" i="4"/>
  <c r="G123" i="1"/>
  <c r="G113" i="1"/>
  <c r="E37" i="9"/>
  <c r="B37" i="9" s="1"/>
  <c r="G79" i="1"/>
  <c r="G81" i="1"/>
  <c r="G77" i="1"/>
  <c r="G76" i="1"/>
  <c r="G73" i="1"/>
  <c r="G74" i="1"/>
  <c r="G64" i="1"/>
  <c r="G58" i="1"/>
  <c r="G59" i="1"/>
  <c r="G54" i="1"/>
  <c r="G50" i="1"/>
  <c r="G53" i="1"/>
  <c r="G48" i="1"/>
  <c r="G47" i="1"/>
  <c r="F216" i="9"/>
  <c r="B216" i="9" s="1"/>
  <c r="H1341" i="1"/>
  <c r="G1341" i="1"/>
  <c r="H1353" i="1"/>
  <c r="G1353" i="1"/>
  <c r="H1365" i="1"/>
  <c r="G1365" i="1"/>
  <c r="H1377" i="1"/>
  <c r="G1377" i="1"/>
  <c r="H1389" i="1"/>
  <c r="G1389" i="1"/>
  <c r="H1402" i="1"/>
  <c r="G1402" i="1"/>
  <c r="J1460" i="1"/>
  <c r="G1460" i="1"/>
  <c r="H1460" i="1"/>
  <c r="H1239" i="1"/>
  <c r="G1239" i="1"/>
  <c r="H1257" i="1"/>
  <c r="G1257" i="1"/>
  <c r="H1275" i="1"/>
  <c r="G1275" i="1"/>
  <c r="H1293" i="1"/>
  <c r="G1293" i="1"/>
  <c r="H1311" i="1"/>
  <c r="G1311" i="1"/>
  <c r="G1420" i="1"/>
  <c r="H1420" i="1"/>
  <c r="I1442" i="1"/>
  <c r="J1449" i="1"/>
  <c r="H1449" i="1"/>
  <c r="G1449" i="1"/>
  <c r="I1457" i="1"/>
  <c r="I1468" i="1"/>
  <c r="H1221" i="1"/>
  <c r="G1221" i="1"/>
  <c r="H1236" i="1"/>
  <c r="G1236" i="1"/>
  <c r="H1254" i="1"/>
  <c r="G1254" i="1"/>
  <c r="H1272" i="1"/>
  <c r="G1272" i="1"/>
  <c r="H1290" i="1"/>
  <c r="G1290" i="1"/>
  <c r="H1308" i="1"/>
  <c r="G1308" i="1"/>
  <c r="H1326" i="1"/>
  <c r="G1326" i="1"/>
  <c r="H1338" i="1"/>
  <c r="G1338" i="1"/>
  <c r="H1350" i="1"/>
  <c r="G1350" i="1"/>
  <c r="H1362" i="1"/>
  <c r="G1362" i="1"/>
  <c r="H1374" i="1"/>
  <c r="G1374" i="1"/>
  <c r="H1386" i="1"/>
  <c r="G1386" i="1"/>
  <c r="G1450" i="1"/>
  <c r="H1450" i="1"/>
  <c r="J1450" i="1"/>
  <c r="H1218" i="1"/>
  <c r="G1218" i="1"/>
  <c r="J1473" i="1"/>
  <c r="G1473" i="1"/>
  <c r="H1473" i="1"/>
  <c r="H1506" i="1"/>
  <c r="G1506" i="1"/>
  <c r="H1233" i="1"/>
  <c r="G1233" i="1"/>
  <c r="H1251" i="1"/>
  <c r="G1251" i="1"/>
  <c r="H1269" i="1"/>
  <c r="G1269" i="1"/>
  <c r="H1287" i="1"/>
  <c r="G1287" i="1"/>
  <c r="H1305" i="1"/>
  <c r="G1305" i="1"/>
  <c r="H1323" i="1"/>
  <c r="G1323" i="1"/>
  <c r="G1421" i="1"/>
  <c r="J1451" i="1"/>
  <c r="H1451" i="1"/>
  <c r="G1451" i="1"/>
  <c r="I1451" i="1" s="1"/>
  <c r="J1477" i="1"/>
  <c r="H1477" i="1"/>
  <c r="G1477" i="1"/>
  <c r="I1477" i="1" s="1"/>
  <c r="G1186" i="1"/>
  <c r="G1189" i="1"/>
  <c r="G1192" i="1"/>
  <c r="H1335" i="1"/>
  <c r="G1335" i="1"/>
  <c r="H1347" i="1"/>
  <c r="G1347" i="1"/>
  <c r="H1359" i="1"/>
  <c r="G1359" i="1"/>
  <c r="H1371" i="1"/>
  <c r="G1371" i="1"/>
  <c r="H1395" i="1"/>
  <c r="G1395" i="1"/>
  <c r="H1478" i="1"/>
  <c r="G1478" i="1"/>
  <c r="J1478" i="1"/>
  <c r="H1230" i="1"/>
  <c r="G1230" i="1"/>
  <c r="H1248" i="1"/>
  <c r="G1248" i="1"/>
  <c r="H1266" i="1"/>
  <c r="G1266" i="1"/>
  <c r="H1284" i="1"/>
  <c r="G1284" i="1"/>
  <c r="H1302" i="1"/>
  <c r="G1302" i="1"/>
  <c r="H1320" i="1"/>
  <c r="G1320" i="1"/>
  <c r="J1466" i="1"/>
  <c r="H1466" i="1"/>
  <c r="G1466" i="1"/>
  <c r="H1494" i="1"/>
  <c r="H1400" i="1"/>
  <c r="G1400" i="1"/>
  <c r="H1405" i="1"/>
  <c r="G1405" i="1"/>
  <c r="H1431" i="1"/>
  <c r="G1431" i="1"/>
  <c r="H1212" i="1"/>
  <c r="G1212" i="1"/>
  <c r="H1227" i="1"/>
  <c r="G1227" i="1"/>
  <c r="H1245" i="1"/>
  <c r="G1245" i="1"/>
  <c r="H1263" i="1"/>
  <c r="G1263" i="1"/>
  <c r="H1281" i="1"/>
  <c r="G1281" i="1"/>
  <c r="H1299" i="1"/>
  <c r="G1299" i="1"/>
  <c r="H1317" i="1"/>
  <c r="G1317" i="1"/>
  <c r="H1332" i="1"/>
  <c r="G1332" i="1"/>
  <c r="H1344" i="1"/>
  <c r="G1344" i="1"/>
  <c r="H1356" i="1"/>
  <c r="G1356" i="1"/>
  <c r="H1368" i="1"/>
  <c r="G1368" i="1"/>
  <c r="H1380" i="1"/>
  <c r="G1380" i="1"/>
  <c r="H1392" i="1"/>
  <c r="G1392" i="1"/>
  <c r="H1522" i="1"/>
  <c r="G1522" i="1"/>
  <c r="H1534" i="1"/>
  <c r="G1534" i="1"/>
  <c r="H1546" i="1"/>
  <c r="G1546" i="1"/>
  <c r="H1558" i="1"/>
  <c r="G1558" i="1"/>
  <c r="H1570" i="1"/>
  <c r="G1570" i="1"/>
  <c r="H1410" i="1"/>
  <c r="G1410" i="1"/>
  <c r="H1418" i="1"/>
  <c r="G1418" i="1"/>
  <c r="H1209" i="1"/>
  <c r="G1209" i="1"/>
  <c r="H1224" i="1"/>
  <c r="G1224" i="1"/>
  <c r="H1242" i="1"/>
  <c r="G1242" i="1"/>
  <c r="H1260" i="1"/>
  <c r="G1260" i="1"/>
  <c r="H1278" i="1"/>
  <c r="G1278" i="1"/>
  <c r="H1296" i="1"/>
  <c r="G1296" i="1"/>
  <c r="H1314" i="1"/>
  <c r="G1314" i="1"/>
  <c r="H1428" i="1"/>
  <c r="G1428" i="1"/>
  <c r="H1438" i="1"/>
  <c r="G1438" i="1"/>
  <c r="H1401" i="1"/>
  <c r="H1463" i="1"/>
  <c r="G1463" i="1"/>
  <c r="I1463" i="1" s="1"/>
  <c r="H1398" i="1"/>
  <c r="H1434" i="1"/>
  <c r="J1456" i="1"/>
  <c r="H1488" i="1"/>
  <c r="G1488" i="1"/>
  <c r="H1542" i="1"/>
  <c r="G1542" i="1"/>
  <c r="H1554" i="1"/>
  <c r="G1554" i="1"/>
  <c r="H1566" i="1"/>
  <c r="G1566" i="1"/>
  <c r="H1578" i="1"/>
  <c r="G1578" i="1"/>
  <c r="E50" i="4"/>
  <c r="D46" i="1" s="1"/>
  <c r="H1456" i="1"/>
  <c r="H1484" i="1"/>
  <c r="G1484" i="1"/>
  <c r="G1415" i="1"/>
  <c r="H1526" i="1"/>
  <c r="G1526" i="1"/>
  <c r="H1538" i="1"/>
  <c r="G1538" i="1"/>
  <c r="H1550" i="1"/>
  <c r="G1550" i="1"/>
  <c r="H1562" i="1"/>
  <c r="G1562" i="1"/>
  <c r="H1574" i="1"/>
  <c r="G1574" i="1"/>
  <c r="G1399" i="1"/>
  <c r="G1412" i="1"/>
  <c r="H1419" i="1"/>
  <c r="G1425" i="1"/>
  <c r="G1447" i="1"/>
  <c r="I1447" i="1" s="1"/>
  <c r="G1464" i="1"/>
  <c r="I1464" i="1" s="1"/>
  <c r="H1469" i="1"/>
  <c r="G1469" i="1"/>
  <c r="H1490" i="1"/>
  <c r="H1502" i="1"/>
  <c r="G1502" i="1"/>
  <c r="H1514" i="1"/>
  <c r="G1514" i="1"/>
  <c r="F8" i="4"/>
  <c r="D7" i="4"/>
  <c r="G1396" i="1"/>
  <c r="G1422" i="1"/>
  <c r="G1432" i="1"/>
  <c r="H1480" i="1"/>
  <c r="G1480" i="1"/>
  <c r="H1413" i="1"/>
  <c r="G1419" i="1"/>
  <c r="G1439" i="1"/>
  <c r="I1439" i="1" s="1"/>
  <c r="G1441" i="1"/>
  <c r="I1441" i="1" s="1"/>
  <c r="G1443" i="1"/>
  <c r="I1443" i="1" s="1"/>
  <c r="G1445" i="1"/>
  <c r="G1452" i="1"/>
  <c r="G1462" i="1"/>
  <c r="I1462" i="1" s="1"/>
  <c r="H1467" i="1"/>
  <c r="G1467" i="1"/>
  <c r="H1470" i="1"/>
  <c r="H1407" i="1"/>
  <c r="G1413" i="1"/>
  <c r="G1448" i="1"/>
  <c r="I1448" i="1" s="1"/>
  <c r="H1452" i="1"/>
  <c r="H1465" i="1"/>
  <c r="G1465" i="1"/>
  <c r="I1465" i="1" s="1"/>
  <c r="G1470" i="1"/>
  <c r="H1510" i="1"/>
  <c r="G1510" i="1"/>
  <c r="E420" i="4"/>
  <c r="E141" i="6"/>
  <c r="H1404" i="1"/>
  <c r="H1437" i="1"/>
  <c r="G1446" i="1"/>
  <c r="I1446" i="1" s="1"/>
  <c r="J1458" i="1"/>
  <c r="J1467" i="1"/>
  <c r="J1471" i="1"/>
  <c r="H1476" i="1"/>
  <c r="G1476" i="1"/>
  <c r="I1476" i="1" s="1"/>
  <c r="H1498" i="1"/>
  <c r="G1498" i="1"/>
  <c r="F421" i="4"/>
  <c r="G1492" i="1"/>
  <c r="G1496" i="1"/>
  <c r="G1500" i="1"/>
  <c r="G1504" i="1"/>
  <c r="G1508" i="1"/>
  <c r="G1512" i="1"/>
  <c r="G1516" i="1"/>
  <c r="G1520" i="1"/>
  <c r="G1524" i="1"/>
  <c r="G1528" i="1"/>
  <c r="G1532" i="1"/>
  <c r="G1536" i="1"/>
  <c r="G1540" i="1"/>
  <c r="G1544" i="1"/>
  <c r="G1548" i="1"/>
  <c r="G1552" i="1"/>
  <c r="G1556" i="1"/>
  <c r="G1560" i="1"/>
  <c r="G1564" i="1"/>
  <c r="G1568" i="1"/>
  <c r="G1572" i="1"/>
  <c r="G1576" i="1"/>
  <c r="G1580" i="1"/>
  <c r="F159" i="4"/>
  <c r="D298" i="4"/>
  <c r="F442" i="4"/>
  <c r="E291" i="9"/>
  <c r="B291" i="9" s="1"/>
  <c r="B224" i="9"/>
  <c r="D50" i="4"/>
  <c r="D106" i="4"/>
  <c r="D252" i="4"/>
  <c r="F345" i="4"/>
  <c r="F351" i="4"/>
  <c r="D515" i="4"/>
  <c r="D529" i="4"/>
  <c r="E12" i="5"/>
  <c r="E47" i="9"/>
  <c r="B47" i="9" s="1"/>
  <c r="E83" i="9"/>
  <c r="B83" i="9" s="1"/>
  <c r="E90" i="9"/>
  <c r="B90" i="9" s="1"/>
  <c r="E107" i="9"/>
  <c r="B107" i="9" s="1"/>
  <c r="B232" i="9"/>
  <c r="D215" i="4"/>
  <c r="E529" i="4"/>
  <c r="D567" i="4"/>
  <c r="F224" i="5"/>
  <c r="D206" i="5"/>
  <c r="B229" i="9"/>
  <c r="B250" i="9"/>
  <c r="F5" i="6"/>
  <c r="D82" i="4"/>
  <c r="D363" i="4"/>
  <c r="D350" i="4" s="1"/>
  <c r="E5" i="7"/>
  <c r="E35" i="9"/>
  <c r="B35" i="9" s="1"/>
  <c r="E71" i="9"/>
  <c r="B71" i="9" s="1"/>
  <c r="B105" i="9"/>
  <c r="B141" i="9"/>
  <c r="B222" i="9"/>
  <c r="B244" i="9"/>
  <c r="D133" i="4"/>
  <c r="D263" i="4"/>
  <c r="F106" i="5"/>
  <c r="E89" i="6"/>
  <c r="D1383" i="1" s="1"/>
  <c r="H1383" i="1" s="1"/>
  <c r="D24" i="8"/>
  <c r="C1499" i="1" s="1"/>
  <c r="E42" i="9"/>
  <c r="B42" i="9" s="1"/>
  <c r="E78" i="9"/>
  <c r="B78" i="9" s="1"/>
  <c r="E131" i="9"/>
  <c r="B131" i="9" s="1"/>
  <c r="B226" i="9"/>
  <c r="D472" i="4"/>
  <c r="F473" i="4"/>
  <c r="D593" i="4"/>
  <c r="D87" i="5"/>
  <c r="D245" i="5"/>
  <c r="F246" i="5"/>
  <c r="D35" i="6"/>
  <c r="F43" i="6"/>
  <c r="E472" i="4"/>
  <c r="D466" i="1" s="1"/>
  <c r="E593" i="4"/>
  <c r="D587" i="1" s="1"/>
  <c r="E625" i="4"/>
  <c r="D619" i="1" s="1"/>
  <c r="D12" i="5"/>
  <c r="E146" i="5"/>
  <c r="D1124" i="1" s="1"/>
  <c r="H289" i="9"/>
  <c r="B129" i="9"/>
  <c r="F70" i="5"/>
  <c r="D69" i="5"/>
  <c r="E206" i="5"/>
  <c r="E176" i="5" s="1"/>
  <c r="E119" i="9"/>
  <c r="B119" i="9" s="1"/>
  <c r="B213" i="9"/>
  <c r="B220" i="9"/>
  <c r="B234" i="9"/>
  <c r="D644" i="4"/>
  <c r="F417" i="4"/>
  <c r="D196" i="4"/>
  <c r="F460" i="4"/>
  <c r="D459" i="4"/>
  <c r="D484" i="4"/>
  <c r="F485" i="4"/>
  <c r="D580" i="4"/>
  <c r="E142" i="9"/>
  <c r="B142" i="9" s="1"/>
  <c r="E287" i="9"/>
  <c r="B287" i="9" s="1"/>
  <c r="B93" i="9"/>
  <c r="B117" i="9"/>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146" i="5"/>
  <c r="G161" i="9"/>
  <c r="E161" i="9" s="1"/>
  <c r="B161" i="9" s="1"/>
  <c r="G164" i="9"/>
  <c r="E164" i="9" s="1"/>
  <c r="B164"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530" i="1" l="1"/>
  <c r="G1518" i="1"/>
  <c r="D42" i="8"/>
  <c r="G294" i="9" s="1"/>
  <c r="E294" i="9" s="1"/>
  <c r="B294" i="9" s="1"/>
  <c r="I1456" i="1"/>
  <c r="D5" i="7"/>
  <c r="C1453" i="1"/>
  <c r="H1453" i="1" s="1"/>
  <c r="H30" i="3"/>
  <c r="I1455" i="1"/>
  <c r="I27" i="3"/>
  <c r="D1408" i="1"/>
  <c r="E237" i="5"/>
  <c r="I23" i="3" s="1"/>
  <c r="H1112" i="1"/>
  <c r="G1112" i="1"/>
  <c r="E350" i="4"/>
  <c r="F350" i="4" s="1"/>
  <c r="D346" i="1"/>
  <c r="F163" i="4"/>
  <c r="G20" i="9"/>
  <c r="F152" i="4"/>
  <c r="H20" i="9"/>
  <c r="G148" i="1"/>
  <c r="E151" i="4"/>
  <c r="I17" i="3" s="1"/>
  <c r="F238" i="5"/>
  <c r="G1215" i="1"/>
  <c r="G289" i="9"/>
  <c r="E289" i="9" s="1"/>
  <c r="B289" i="9" s="1"/>
  <c r="C1154" i="1"/>
  <c r="D176" i="5"/>
  <c r="C1153" i="1" s="1"/>
  <c r="H1030" i="1"/>
  <c r="G1030" i="1"/>
  <c r="G997" i="1"/>
  <c r="H1408" i="1"/>
  <c r="G1408" i="1"/>
  <c r="B191" i="9"/>
  <c r="H415" i="1"/>
  <c r="G415" i="1"/>
  <c r="F643" i="4"/>
  <c r="C637" i="1"/>
  <c r="F224" i="4"/>
  <c r="C220" i="1"/>
  <c r="H221" i="1"/>
  <c r="G221" i="1"/>
  <c r="G173" i="1"/>
  <c r="C159" i="1"/>
  <c r="H159" i="1" s="1"/>
  <c r="H120" i="1"/>
  <c r="G120" i="1"/>
  <c r="I22" i="3"/>
  <c r="D1153" i="1"/>
  <c r="F515" i="4"/>
  <c r="C509" i="1"/>
  <c r="F146" i="5"/>
  <c r="C1124" i="1"/>
  <c r="E68" i="5"/>
  <c r="I1450" i="1"/>
  <c r="F35" i="6"/>
  <c r="H25" i="3"/>
  <c r="C1329" i="1"/>
  <c r="F245" i="5"/>
  <c r="C1222" i="1"/>
  <c r="H1499" i="1"/>
  <c r="G1499" i="1"/>
  <c r="I29" i="3"/>
  <c r="D1436" i="1"/>
  <c r="F567" i="4"/>
  <c r="C561" i="1"/>
  <c r="I1452" i="1"/>
  <c r="E6" i="4"/>
  <c r="I1478" i="1"/>
  <c r="F363" i="4"/>
  <c r="C358" i="1"/>
  <c r="E528" i="4"/>
  <c r="E635" i="4" s="1"/>
  <c r="D629" i="1" s="1"/>
  <c r="D523" i="1"/>
  <c r="F252" i="4"/>
  <c r="C248" i="1"/>
  <c r="F644" i="4"/>
  <c r="C638" i="1"/>
  <c r="D237" i="5"/>
  <c r="F82" i="4"/>
  <c r="C78" i="1"/>
  <c r="F215" i="4"/>
  <c r="C211" i="1"/>
  <c r="F106" i="4"/>
  <c r="C102" i="1"/>
  <c r="I1449" i="1"/>
  <c r="G292" i="9"/>
  <c r="F206" i="5"/>
  <c r="C1183" i="1"/>
  <c r="F50" i="4"/>
  <c r="C46" i="1"/>
  <c r="F196" i="4"/>
  <c r="C192" i="1"/>
  <c r="F87" i="5"/>
  <c r="C1065" i="1"/>
  <c r="F263" i="4"/>
  <c r="C259" i="1"/>
  <c r="F7" i="4"/>
  <c r="D6" i="4"/>
  <c r="C3" i="1"/>
  <c r="G1383" i="1"/>
  <c r="F580" i="4"/>
  <c r="C574" i="1"/>
  <c r="F12" i="5"/>
  <c r="D7" i="5"/>
  <c r="C990" i="1"/>
  <c r="F593" i="4"/>
  <c r="C587" i="1"/>
  <c r="F133" i="4"/>
  <c r="C129" i="1"/>
  <c r="D141" i="6"/>
  <c r="I1473" i="1"/>
  <c r="H619" i="1"/>
  <c r="G619" i="1"/>
  <c r="D414" i="1"/>
  <c r="E165" i="9"/>
  <c r="B165" i="9" s="1"/>
  <c r="F484" i="4"/>
  <c r="C478" i="1"/>
  <c r="H292" i="9"/>
  <c r="D1183" i="1"/>
  <c r="F472" i="4"/>
  <c r="C466" i="1"/>
  <c r="D407" i="4"/>
  <c r="F298" i="4"/>
  <c r="C293" i="1"/>
  <c r="D151" i="4"/>
  <c r="I1460" i="1"/>
  <c r="D408" i="4"/>
  <c r="C345" i="1"/>
  <c r="F459" i="4"/>
  <c r="C453" i="1"/>
  <c r="E7" i="5"/>
  <c r="D990" i="1"/>
  <c r="D420" i="4"/>
  <c r="I1466" i="1"/>
  <c r="D68" i="5"/>
  <c r="F69" i="5"/>
  <c r="C1047" i="1"/>
  <c r="D528" i="4"/>
  <c r="F529" i="4"/>
  <c r="C523" i="1"/>
  <c r="I28" i="3"/>
  <c r="D1435" i="1"/>
  <c r="I1467" i="1"/>
  <c r="G295" i="9" l="1"/>
  <c r="E295" i="9" s="1"/>
  <c r="B295" i="9" s="1"/>
  <c r="I34" i="3"/>
  <c r="K1432" i="9"/>
  <c r="C1517" i="1"/>
  <c r="H11" i="3" s="1"/>
  <c r="G297" i="9"/>
  <c r="E297" i="9" s="1"/>
  <c r="H29" i="3"/>
  <c r="C1436" i="1"/>
  <c r="H1436" i="1" s="1"/>
  <c r="G1453" i="1"/>
  <c r="G1436" i="1"/>
  <c r="E175" i="5"/>
  <c r="D1152" i="1" s="1"/>
  <c r="D1214" i="1"/>
  <c r="E20" i="9"/>
  <c r="B20" i="9" s="1"/>
  <c r="G346" i="1"/>
  <c r="H346" i="1"/>
  <c r="E408" i="4"/>
  <c r="D403" i="1" s="1"/>
  <c r="D345" i="1"/>
  <c r="H345" i="1" s="1"/>
  <c r="E407" i="4"/>
  <c r="D402" i="1" s="1"/>
  <c r="D147" i="1"/>
  <c r="E289" i="4"/>
  <c r="E291" i="4" s="1"/>
  <c r="D287" i="1" s="1"/>
  <c r="F176" i="5"/>
  <c r="H22" i="3"/>
  <c r="D175" i="5"/>
  <c r="C1152" i="1" s="1"/>
  <c r="H1154" i="1"/>
  <c r="G1154" i="1"/>
  <c r="H637" i="1"/>
  <c r="G637" i="1"/>
  <c r="H220" i="1"/>
  <c r="G220" i="1"/>
  <c r="G159" i="1"/>
  <c r="F68" i="5"/>
  <c r="H21" i="3"/>
  <c r="C1046" i="1"/>
  <c r="D289" i="4"/>
  <c r="D290" i="4" s="1"/>
  <c r="F151" i="4"/>
  <c r="H17" i="3"/>
  <c r="C147" i="1"/>
  <c r="H990" i="1"/>
  <c r="G990" i="1"/>
  <c r="H358" i="1"/>
  <c r="G358" i="1"/>
  <c r="F141" i="6"/>
  <c r="C1435" i="1"/>
  <c r="H28" i="3"/>
  <c r="H1065" i="1"/>
  <c r="G1065" i="1"/>
  <c r="H211" i="1"/>
  <c r="G211" i="1"/>
  <c r="F528" i="4"/>
  <c r="D636" i="4"/>
  <c r="C522" i="1"/>
  <c r="D6" i="5"/>
  <c r="H20" i="3"/>
  <c r="F7" i="5"/>
  <c r="C985" i="1"/>
  <c r="G509" i="1"/>
  <c r="H509" i="1"/>
  <c r="D635" i="4"/>
  <c r="F420" i="4"/>
  <c r="C414" i="1"/>
  <c r="G293" i="1"/>
  <c r="H293" i="1"/>
  <c r="H574" i="1"/>
  <c r="G574" i="1"/>
  <c r="H192" i="1"/>
  <c r="G192" i="1"/>
  <c r="H78" i="1"/>
  <c r="G78" i="1"/>
  <c r="H1153" i="1"/>
  <c r="G1153" i="1"/>
  <c r="H523" i="1"/>
  <c r="G523" i="1"/>
  <c r="E6" i="5"/>
  <c r="I20" i="3"/>
  <c r="D985" i="1"/>
  <c r="F407" i="4"/>
  <c r="C402" i="1"/>
  <c r="H46" i="1"/>
  <c r="G46" i="1"/>
  <c r="F237" i="5"/>
  <c r="H23" i="3"/>
  <c r="C1214" i="1"/>
  <c r="H1222" i="1"/>
  <c r="G1222" i="1"/>
  <c r="G453" i="1"/>
  <c r="H453" i="1"/>
  <c r="G299" i="9"/>
  <c r="E299" i="9" s="1"/>
  <c r="H3" i="1"/>
  <c r="G3" i="1"/>
  <c r="G638" i="1"/>
  <c r="H638" i="1"/>
  <c r="H1329" i="1"/>
  <c r="G1329" i="1"/>
  <c r="H9" i="3"/>
  <c r="H466" i="1"/>
  <c r="G466" i="1"/>
  <c r="H1183" i="1"/>
  <c r="G1183" i="1"/>
  <c r="E412" i="4"/>
  <c r="D2" i="1"/>
  <c r="I16" i="3"/>
  <c r="G129" i="1"/>
  <c r="H129" i="1"/>
  <c r="F6" i="4"/>
  <c r="D412" i="4"/>
  <c r="H16" i="3"/>
  <c r="C2" i="1"/>
  <c r="H1047" i="1"/>
  <c r="G1047" i="1"/>
  <c r="G248" i="1"/>
  <c r="H248" i="1"/>
  <c r="C403" i="1"/>
  <c r="E292" i="9"/>
  <c r="B292" i="9" s="1"/>
  <c r="G587" i="1"/>
  <c r="H587" i="1"/>
  <c r="G561" i="1"/>
  <c r="H561" i="1"/>
  <c r="I21" i="3"/>
  <c r="D1046" i="1"/>
  <c r="H478" i="1"/>
  <c r="G478" i="1"/>
  <c r="H259" i="1"/>
  <c r="G259" i="1"/>
  <c r="G102" i="1"/>
  <c r="H102" i="1"/>
  <c r="E636" i="4"/>
  <c r="D630" i="1" s="1"/>
  <c r="D522" i="1"/>
  <c r="G1124" i="1"/>
  <c r="H1124" i="1"/>
  <c r="N3" i="9" l="1"/>
  <c r="H1517" i="1"/>
  <c r="G1517" i="1"/>
  <c r="E293" i="9"/>
  <c r="I11" i="3" s="1"/>
  <c r="E296" i="9"/>
  <c r="I10" i="3" s="1"/>
  <c r="B297" i="9"/>
  <c r="E19" i="9"/>
  <c r="G345" i="1"/>
  <c r="F408" i="4"/>
  <c r="D285" i="1"/>
  <c r="E290" i="4"/>
  <c r="D286" i="1" s="1"/>
  <c r="E413" i="4"/>
  <c r="E640" i="4" s="1"/>
  <c r="F175" i="5"/>
  <c r="H414" i="1"/>
  <c r="G414" i="1"/>
  <c r="G282" i="9"/>
  <c r="E282" i="9" s="1"/>
  <c r="B282" i="9" s="1"/>
  <c r="F6" i="5"/>
  <c r="G276" i="9"/>
  <c r="C984" i="1"/>
  <c r="K3" i="9"/>
  <c r="G1214" i="1"/>
  <c r="H1214" i="1"/>
  <c r="F635" i="4"/>
  <c r="C629" i="1"/>
  <c r="H522" i="1"/>
  <c r="G522" i="1"/>
  <c r="F636" i="4"/>
  <c r="C630" i="1"/>
  <c r="G147" i="1"/>
  <c r="H147" i="1"/>
  <c r="H403" i="1"/>
  <c r="G403" i="1"/>
  <c r="H1152" i="1"/>
  <c r="G1152" i="1"/>
  <c r="G2" i="1"/>
  <c r="H2" i="1"/>
  <c r="G402" i="1"/>
  <c r="H402" i="1"/>
  <c r="D413" i="4"/>
  <c r="D414" i="4" s="1"/>
  <c r="D291" i="4"/>
  <c r="F289" i="4"/>
  <c r="C285" i="1"/>
  <c r="G1046" i="1"/>
  <c r="H1046" i="1"/>
  <c r="H276" i="9"/>
  <c r="D984" i="1"/>
  <c r="C286" i="1"/>
  <c r="E639" i="4"/>
  <c r="D407" i="1"/>
  <c r="B299" i="9"/>
  <c r="E298" i="9"/>
  <c r="I9" i="3" s="1"/>
  <c r="F412" i="4"/>
  <c r="D639" i="4"/>
  <c r="C407" i="1"/>
  <c r="H985" i="1"/>
  <c r="G985" i="1"/>
  <c r="H1435" i="1"/>
  <c r="G1435" i="1"/>
  <c r="F290" i="4" l="1"/>
  <c r="D408" i="1"/>
  <c r="E414" i="4"/>
  <c r="D409" i="1" s="1"/>
  <c r="E415" i="4"/>
  <c r="D410" i="1" s="1"/>
  <c r="F639" i="4"/>
  <c r="C633" i="1"/>
  <c r="G285" i="1"/>
  <c r="H285" i="1"/>
  <c r="F291" i="4"/>
  <c r="C287" i="1"/>
  <c r="F414" i="4"/>
  <c r="C409" i="1"/>
  <c r="H8" i="3"/>
  <c r="H984" i="1"/>
  <c r="G984" i="1"/>
  <c r="G629" i="1"/>
  <c r="H629" i="1"/>
  <c r="D640" i="4"/>
  <c r="D641" i="4" s="1"/>
  <c r="F413" i="4"/>
  <c r="D415" i="4"/>
  <c r="C408" i="1"/>
  <c r="E641" i="4"/>
  <c r="D633" i="1"/>
  <c r="E642" i="4"/>
  <c r="D634" i="1"/>
  <c r="E276" i="9"/>
  <c r="H286" i="1"/>
  <c r="G286" i="1"/>
  <c r="H630" i="1"/>
  <c r="G630" i="1"/>
  <c r="G407" i="1"/>
  <c r="H407" i="1"/>
  <c r="E645" i="4" l="1"/>
  <c r="D635" i="1"/>
  <c r="G287" i="1"/>
  <c r="H287" i="1"/>
  <c r="E275" i="9"/>
  <c r="I8" i="3" s="1"/>
  <c r="B276" i="9"/>
  <c r="E646" i="4"/>
  <c r="D636" i="1"/>
  <c r="H408" i="1"/>
  <c r="G408" i="1"/>
  <c r="F415" i="4"/>
  <c r="C410" i="1"/>
  <c r="M3" i="9"/>
  <c r="H409" i="1"/>
  <c r="G409" i="1"/>
  <c r="D642" i="4"/>
  <c r="D645" i="4" s="1"/>
  <c r="F640" i="4"/>
  <c r="C634" i="1"/>
  <c r="H633" i="1"/>
  <c r="G633" i="1"/>
  <c r="F641" i="4"/>
  <c r="C635" i="1"/>
  <c r="G635" i="1" l="1"/>
  <c r="H635" i="1"/>
  <c r="I18" i="3"/>
  <c r="D639" i="1"/>
  <c r="F645" i="4"/>
  <c r="H18" i="3"/>
  <c r="C639" i="1"/>
  <c r="H634" i="1"/>
  <c r="G634" i="1"/>
  <c r="G410" i="1"/>
  <c r="H410" i="1"/>
  <c r="I19" i="3"/>
  <c r="D640" i="1"/>
  <c r="F642" i="4"/>
  <c r="D646" i="4"/>
  <c r="C636" i="1"/>
  <c r="G636" i="1" l="1"/>
  <c r="H636" i="1"/>
  <c r="H7" i="3"/>
  <c r="H639" i="1"/>
  <c r="G639" i="1"/>
  <c r="F646" i="4"/>
  <c r="H19" i="3"/>
  <c r="C640" i="1"/>
  <c r="J3" i="9" l="1"/>
  <c r="I7" i="3"/>
  <c r="H640" i="1"/>
  <c r="G640" i="1"/>
  <c r="M272" i="9" l="1"/>
  <c r="L272" i="9"/>
  <c r="H18" i="9"/>
  <c r="G18" i="9"/>
  <c r="K8" i="9"/>
  <c r="J17" i="9"/>
  <c r="J8" i="9"/>
  <c r="J6" i="9"/>
  <c r="I6" i="9"/>
  <c r="K13" i="9"/>
  <c r="J13" i="9"/>
  <c r="I13" i="9"/>
  <c r="I11" i="9"/>
  <c r="M15" i="9"/>
  <c r="G16" i="9"/>
  <c r="H15" i="9"/>
  <c r="I17" i="9"/>
  <c r="I9" i="9"/>
  <c r="J9" i="9"/>
  <c r="M16" i="9"/>
  <c r="G17" i="9"/>
  <c r="H16" i="9"/>
  <c r="K11" i="9"/>
  <c r="L16" i="9"/>
  <c r="K12" i="9"/>
  <c r="J7" i="9"/>
  <c r="I12" i="9"/>
  <c r="I7" i="9"/>
  <c r="L15" i="9"/>
  <c r="J11" i="9"/>
  <c r="I5" i="9"/>
  <c r="K10" i="9"/>
  <c r="K9" i="9"/>
  <c r="K7" i="9"/>
  <c r="H17" i="9"/>
  <c r="J12" i="9"/>
  <c r="J5" i="9"/>
  <c r="J10" i="9"/>
  <c r="I8" i="9"/>
  <c r="K6" i="9"/>
  <c r="G15" i="9"/>
  <c r="K5" i="9"/>
  <c r="F16" i="9" l="1"/>
  <c r="E18" i="9"/>
  <c r="B18" i="9" s="1"/>
  <c r="E13" i="9"/>
  <c r="B13" i="9" s="1"/>
  <c r="E11" i="9"/>
  <c r="B11" i="9" s="1"/>
  <c r="E15" i="9"/>
  <c r="E10" i="9"/>
  <c r="B10" i="9" s="1"/>
  <c r="E8" i="9"/>
  <c r="B8" i="9" s="1"/>
  <c r="F272" i="9"/>
  <c r="B272" i="9" s="1"/>
  <c r="E17" i="9"/>
  <c r="B17" i="9" s="1"/>
  <c r="E6" i="9"/>
  <c r="B6" i="9" s="1"/>
  <c r="E5" i="9"/>
  <c r="E9" i="9"/>
  <c r="B9" i="9" s="1"/>
  <c r="F15" i="9"/>
  <c r="E7" i="9"/>
  <c r="B7" i="9" s="1"/>
  <c r="E12" i="9"/>
  <c r="B12" i="9" s="1"/>
  <c r="E16" i="9"/>
  <c r="F14" i="9" l="1"/>
  <c r="B16" i="9"/>
  <c r="F19" i="9"/>
  <c r="B15"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<sst xmlns="http://schemas.openxmlformats.org/spreadsheetml/2006/main" count="4313" uniqueCount="3393">
  <si>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</si>
  <si>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</si>
  <si>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</si>
  <si>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</si>
  <si>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</si>
  <si>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</si>
  <si>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</si>
  <si>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</si>
  <si>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</si>
  <si>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</si>
  <si>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</si>
  <si>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</si>
  <si>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</si>
  <si>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</si>
  <si>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</si>
  <si>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</si>
  <si>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</si>
  <si>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</si>
  <si>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</si>
  <si>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</si>
  <si>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</si>
  <si>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</si>
  <si>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</si>
  <si>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</si>
  <si>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</si>
  <si>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</si>
  <si>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</si>
  <si>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</si>
  <si>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</si>
  <si>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</si>
  <si>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</si>
  <si>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J.J. STROSSMAYERA U OSIJEKU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</si>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</sst>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101132590</v>
      </c>
      <c r="D2" s="6">
        <f>'PR-RAS'!E6</f>
        <v>113144758.18000001</v>
      </c>
      <c r="E2" s="6">
        <v>0</v>
      </c>
      <c r="F2" s="6">
        <v>0</v>
      </c>
      <c r="G2" s="7">
        <f t="shared" ref="G2:G264" si="0">(B2/1000)*(C2*1+D2*2)</f>
        <v>327422.10636000003</v>
      </c>
      <c r="H2" s="7">
        <f t="shared" ref="H2:H264" si="1">ABS(C2-ROUND(C2,0))+ABS(D2-ROUND(D2,0))</f>
        <v>0.18000000715255737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21990387</v>
      </c>
      <c r="D46" s="1">
        <f>'PR-RAS'!E50</f>
        <v>28615236.670000002</v>
      </c>
      <c r="E46" s="1">
        <v>0</v>
      </c>
      <c r="F46" s="1">
        <v>0</v>
      </c>
      <c r="G46" s="2">
        <f t="shared" si="0"/>
        <v>3564938.7152999998</v>
      </c>
      <c r="H46" s="2">
        <f t="shared" si="1"/>
        <v>0.32999999821186066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272691</v>
      </c>
      <c r="D47" s="1">
        <f>'PR-RAS'!E51</f>
        <v>172378.61</v>
      </c>
      <c r="E47" s="1">
        <v>0</v>
      </c>
      <c r="F47" s="1">
        <v>0</v>
      </c>
      <c r="G47" s="2">
        <f t="shared" si="0"/>
        <v>28402.618119999999</v>
      </c>
      <c r="H47" s="2">
        <f t="shared" si="1"/>
        <v>0.39000000001396984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272691</v>
      </c>
      <c r="D48" s="1">
        <f>'PR-RAS'!E52</f>
        <v>172378.61</v>
      </c>
      <c r="E48" s="1">
        <v>0</v>
      </c>
      <c r="F48" s="1">
        <v>0</v>
      </c>
      <c r="G48" s="2">
        <f t="shared" si="0"/>
        <v>29020.066339999998</v>
      </c>
      <c r="H48" s="2">
        <f t="shared" si="1"/>
        <v>0.39000000001396984</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13903183</v>
      </c>
      <c r="D50" s="1">
        <f>'PR-RAS'!E54</f>
        <v>16074698.670000002</v>
      </c>
      <c r="E50" s="1">
        <v>0</v>
      </c>
      <c r="F50" s="1">
        <v>0</v>
      </c>
      <c r="G50" s="2">
        <f t="shared" si="0"/>
        <v>2256576.4366600001</v>
      </c>
      <c r="H50" s="2">
        <f t="shared" si="1"/>
        <v>0.32999999821186066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21052.33</v>
      </c>
      <c r="E51" s="1">
        <v>0</v>
      </c>
      <c r="F51" s="1">
        <v>0</v>
      </c>
      <c r="G51" s="2">
        <f t="shared" si="0"/>
        <v>2105.2330000000002</v>
      </c>
      <c r="H51" s="2">
        <f t="shared" si="1"/>
        <v>0.33000000000174623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1500</v>
      </c>
      <c r="E52" s="1">
        <v>0</v>
      </c>
      <c r="F52" s="1">
        <v>0</v>
      </c>
      <c r="G52" s="2">
        <f t="shared" si="0"/>
        <v>153</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10356402</v>
      </c>
      <c r="D53" s="1">
        <f>'PR-RAS'!E57</f>
        <v>6521043.6299999999</v>
      </c>
      <c r="E53" s="1">
        <v>0</v>
      </c>
      <c r="F53" s="1">
        <v>0</v>
      </c>
      <c r="G53" s="2">
        <f t="shared" si="0"/>
        <v>1216721.4415199999</v>
      </c>
      <c r="H53" s="2">
        <f t="shared" si="1"/>
        <v>0.37000000011175871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3546781</v>
      </c>
      <c r="D54" s="1">
        <f>'PR-RAS'!E58</f>
        <v>9531102.7100000009</v>
      </c>
      <c r="E54" s="1">
        <v>0</v>
      </c>
      <c r="F54" s="1">
        <v>0</v>
      </c>
      <c r="G54" s="2">
        <f t="shared" si="0"/>
        <v>1198276.2802600001</v>
      </c>
      <c r="H54" s="2">
        <f t="shared" si="1"/>
        <v>0.28999999910593033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135447</v>
      </c>
      <c r="D58" s="1">
        <f>'PR-RAS'!E62</f>
        <v>157833.53</v>
      </c>
      <c r="E58" s="1">
        <v>0</v>
      </c>
      <c r="F58" s="1">
        <v>0</v>
      </c>
      <c r="G58" s="2">
        <f t="shared" si="0"/>
        <v>25713.501420000001</v>
      </c>
      <c r="H58" s="2">
        <f t="shared" si="1"/>
        <v>0.47000000000116415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135447</v>
      </c>
      <c r="D59" s="1">
        <f>'PR-RAS'!E63</f>
        <v>87833.53</v>
      </c>
      <c r="E59" s="1">
        <v>0</v>
      </c>
      <c r="F59" s="1">
        <v>0</v>
      </c>
      <c r="G59" s="2">
        <f t="shared" si="0"/>
        <v>18044.61548</v>
      </c>
      <c r="H59" s="2">
        <f t="shared" si="1"/>
        <v>0.47000000000116415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70000</v>
      </c>
      <c r="E60" s="1">
        <v>0</v>
      </c>
      <c r="F60" s="1">
        <v>0</v>
      </c>
      <c r="G60" s="2">
        <f t="shared" si="0"/>
        <v>8260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103000</v>
      </c>
      <c r="D64" s="1">
        <f>'PR-RAS'!E68</f>
        <v>132341</v>
      </c>
      <c r="E64" s="1">
        <v>0</v>
      </c>
      <c r="F64" s="1">
        <v>0</v>
      </c>
      <c r="G64" s="2">
        <f t="shared" si="0"/>
        <v>23163.966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103000</v>
      </c>
      <c r="D65" s="1">
        <f>'PR-RAS'!E69</f>
        <v>132341</v>
      </c>
      <c r="E65" s="1">
        <v>0</v>
      </c>
      <c r="F65" s="1">
        <v>0</v>
      </c>
      <c r="G65" s="2">
        <f t="shared" si="0"/>
        <v>23531.648000000001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7576066</v>
      </c>
      <c r="D73" s="1">
        <f>'PR-RAS'!E77</f>
        <v>12077984.859999999</v>
      </c>
      <c r="E73" s="1">
        <v>0</v>
      </c>
      <c r="F73" s="1">
        <v>0</v>
      </c>
      <c r="G73" s="2">
        <f t="shared" si="0"/>
        <v>2284706.5718399999</v>
      </c>
      <c r="H73" s="2">
        <f t="shared" si="1"/>
        <v>0.14000000059604645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702341</v>
      </c>
      <c r="D74" s="1">
        <f>'PR-RAS'!E78</f>
        <v>1373848.49</v>
      </c>
      <c r="E74" s="1">
        <v>0</v>
      </c>
      <c r="F74" s="1">
        <v>0</v>
      </c>
      <c r="G74" s="2">
        <f t="shared" si="0"/>
        <v>251852.77253999998</v>
      </c>
      <c r="H74" s="2">
        <f t="shared" si="1"/>
        <v>0.48999999999068677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5937725</v>
      </c>
      <c r="D76" s="1">
        <f>'PR-RAS'!E80</f>
        <v>10694452.619999999</v>
      </c>
      <c r="E76" s="1">
        <v>0</v>
      </c>
      <c r="F76" s="1">
        <v>0</v>
      </c>
      <c r="G76" s="2">
        <f t="shared" si="0"/>
        <v>2049497.2679999997</v>
      </c>
      <c r="H76" s="2">
        <f t="shared" si="1"/>
        <v>0.38000000081956387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936000</v>
      </c>
      <c r="D77" s="1">
        <f>'PR-RAS'!E81</f>
        <v>9683.75</v>
      </c>
      <c r="E77" s="1">
        <v>0</v>
      </c>
      <c r="F77" s="1">
        <v>0</v>
      </c>
      <c r="G77" s="2">
        <f t="shared" si="0"/>
        <v>72607.929999999993</v>
      </c>
      <c r="H77" s="2">
        <f t="shared" si="1"/>
        <v>0.25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7156</v>
      </c>
      <c r="D78" s="1">
        <f>'PR-RAS'!E82</f>
        <v>18728.97</v>
      </c>
      <c r="E78" s="1">
        <v>0</v>
      </c>
      <c r="F78" s="1">
        <v>0</v>
      </c>
      <c r="G78" s="2">
        <f t="shared" si="0"/>
        <v>3435.2733800000001</v>
      </c>
      <c r="H78" s="2">
        <f t="shared" si="1"/>
        <v>2.9999999998835847E-2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7156</v>
      </c>
      <c r="D79" s="1">
        <f>'PR-RAS'!E83</f>
        <v>18728.97</v>
      </c>
      <c r="E79" s="1">
        <v>0</v>
      </c>
      <c r="F79" s="1">
        <v>0</v>
      </c>
      <c r="G79" s="2">
        <f t="shared" si="0"/>
        <v>3479.8873200000003</v>
      </c>
      <c r="H79" s="2">
        <f t="shared" si="1"/>
        <v>2.9999999998835847E-2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3343</v>
      </c>
      <c r="D81" s="1">
        <f>'PR-RAS'!E85</f>
        <v>3273.07</v>
      </c>
      <c r="E81" s="1">
        <v>0</v>
      </c>
      <c r="F81" s="1">
        <v>0</v>
      </c>
      <c r="G81" s="2">
        <f t="shared" si="0"/>
        <v>791.13119999999992</v>
      </c>
      <c r="H81" s="2">
        <f t="shared" si="1"/>
        <v>7.0000000000163709E-2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3813</v>
      </c>
      <c r="D83" s="1">
        <f>'PR-RAS'!E87</f>
        <v>15455.9</v>
      </c>
      <c r="E83" s="1">
        <v>0</v>
      </c>
      <c r="F83" s="1">
        <v>0</v>
      </c>
      <c r="G83" s="2">
        <f t="shared" si="0"/>
        <v>2847.4336000000003</v>
      </c>
      <c r="H83" s="2">
        <f t="shared" si="1"/>
        <v>0.1000000000003638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8751672</v>
      </c>
      <c r="D102" s="1">
        <f>'PR-RAS'!E106</f>
        <v>8429459.8900000006</v>
      </c>
      <c r="E102" s="1">
        <v>0</v>
      </c>
      <c r="F102" s="1">
        <v>0</v>
      </c>
      <c r="G102" s="2">
        <f t="shared" si="0"/>
        <v>2586669.7697800002</v>
      </c>
      <c r="H102" s="2">
        <f t="shared" si="1"/>
        <v>0.10999999940395355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8751672</v>
      </c>
      <c r="D108" s="1">
        <f>'PR-RAS'!E112</f>
        <v>8429459.8900000006</v>
      </c>
      <c r="E108" s="1">
        <v>0</v>
      </c>
      <c r="F108" s="1">
        <v>0</v>
      </c>
      <c r="G108" s="2">
        <f t="shared" si="0"/>
        <v>2740333.3204600001</v>
      </c>
      <c r="H108" s="2">
        <f t="shared" si="1"/>
        <v>0.10999999940395355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8751672</v>
      </c>
      <c r="D113" s="1">
        <f>'PR-RAS'!E117</f>
        <v>8429459.8900000006</v>
      </c>
      <c r="E113" s="1">
        <v>0</v>
      </c>
      <c r="F113" s="1">
        <v>0</v>
      </c>
      <c r="G113" s="2">
        <f t="shared" si="0"/>
        <v>2868386.27936</v>
      </c>
      <c r="H113" s="2">
        <f t="shared" si="1"/>
        <v>0.10999999940395355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2595572</v>
      </c>
      <c r="D120" s="1">
        <f>'PR-RAS'!E124</f>
        <v>2687479.28</v>
      </c>
      <c r="E120" s="1">
        <v>0</v>
      </c>
      <c r="F120" s="1">
        <v>0</v>
      </c>
      <c r="G120" s="2">
        <f t="shared" si="0"/>
        <v>948493.13663999992</v>
      </c>
      <c r="H120" s="2">
        <f t="shared" si="1"/>
        <v>0.27999999979510903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1937788</v>
      </c>
      <c r="D121" s="1">
        <f>'PR-RAS'!E125</f>
        <v>2573255.6799999997</v>
      </c>
      <c r="E121" s="1">
        <v>0</v>
      </c>
      <c r="F121" s="1">
        <v>0</v>
      </c>
      <c r="G121" s="2">
        <f t="shared" si="0"/>
        <v>850115.92319999984</v>
      </c>
      <c r="H121" s="2">
        <f t="shared" si="1"/>
        <v>0.32000000029802322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2615.86</v>
      </c>
      <c r="E122" s="1">
        <v>0</v>
      </c>
      <c r="F122" s="1">
        <v>0</v>
      </c>
      <c r="G122" s="2">
        <f t="shared" si="0"/>
        <v>633.03812000000005</v>
      </c>
      <c r="H122" s="2">
        <f t="shared" si="1"/>
        <v>0.13999999999987267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1937788</v>
      </c>
      <c r="D123" s="1">
        <f>'PR-RAS'!E127</f>
        <v>2570639.8199999998</v>
      </c>
      <c r="E123" s="1">
        <v>0</v>
      </c>
      <c r="F123" s="1">
        <v>0</v>
      </c>
      <c r="G123" s="2">
        <f t="shared" si="0"/>
        <v>863646.25207999989</v>
      </c>
      <c r="H123" s="2">
        <f t="shared" si="1"/>
        <v>0.18000000016763806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657784</v>
      </c>
      <c r="D124" s="1">
        <f>'PR-RAS'!E128</f>
        <v>114223.6</v>
      </c>
      <c r="E124" s="1">
        <v>0</v>
      </c>
      <c r="F124" s="1">
        <v>0</v>
      </c>
      <c r="G124" s="2">
        <f t="shared" si="0"/>
        <v>109006.43759999999</v>
      </c>
      <c r="H124" s="2">
        <f t="shared" si="1"/>
        <v>0.39999999999417923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396502</v>
      </c>
      <c r="D125" s="1">
        <f>'PR-RAS'!E129</f>
        <v>114061.6</v>
      </c>
      <c r="E125" s="1">
        <v>0</v>
      </c>
      <c r="F125" s="1">
        <v>0</v>
      </c>
      <c r="G125" s="2">
        <f t="shared" si="0"/>
        <v>77453.524799999999</v>
      </c>
      <c r="H125" s="2">
        <f t="shared" si="1"/>
        <v>0.39999999999417923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261282</v>
      </c>
      <c r="D126" s="1">
        <f>'PR-RAS'!E130</f>
        <v>162</v>
      </c>
      <c r="E126" s="1">
        <v>0</v>
      </c>
      <c r="F126" s="1">
        <v>0</v>
      </c>
      <c r="G126" s="2">
        <f t="shared" si="0"/>
        <v>32700.75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67768587</v>
      </c>
      <c r="D129" s="1">
        <f>'PR-RAS'!E133</f>
        <v>73392427.49000001</v>
      </c>
      <c r="E129" s="1">
        <v>0</v>
      </c>
      <c r="F129" s="1">
        <v>0</v>
      </c>
      <c r="G129" s="2">
        <f t="shared" si="0"/>
        <v>27462840.573440004</v>
      </c>
      <c r="H129" s="2">
        <f t="shared" si="1"/>
        <v>0.49000000953674316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67768587</v>
      </c>
      <c r="D130" s="1">
        <f>'PR-RAS'!E134</f>
        <v>73392427.49000001</v>
      </c>
      <c r="E130" s="1">
        <v>0</v>
      </c>
      <c r="F130" s="1">
        <v>0</v>
      </c>
      <c r="G130" s="2">
        <f t="shared" si="0"/>
        <v>27677394.015420005</v>
      </c>
      <c r="H130" s="2">
        <f t="shared" si="1"/>
        <v>0.49000000953674316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63057171</v>
      </c>
      <c r="D131" s="1">
        <f>'PR-RAS'!E135</f>
        <v>69703373.840000004</v>
      </c>
      <c r="E131" s="1">
        <v>0</v>
      </c>
      <c r="F131" s="1">
        <v>0</v>
      </c>
      <c r="G131" s="2">
        <f t="shared" si="0"/>
        <v>26320309.428400002</v>
      </c>
      <c r="H131" s="2">
        <f t="shared" si="1"/>
        <v>0.15999999642372131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4711416</v>
      </c>
      <c r="D132" s="1">
        <f>'PR-RAS'!E136</f>
        <v>3689053.65</v>
      </c>
      <c r="E132" s="1">
        <v>0</v>
      </c>
      <c r="F132" s="1">
        <v>0</v>
      </c>
      <c r="G132" s="2">
        <f t="shared" si="0"/>
        <v>1583727.5523000001</v>
      </c>
      <c r="H132" s="2">
        <f t="shared" si="1"/>
        <v>0.35000000009313226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19216</v>
      </c>
      <c r="D135" s="1">
        <f>'PR-RAS'!E139</f>
        <v>1425.88</v>
      </c>
      <c r="E135" s="1">
        <v>0</v>
      </c>
      <c r="F135" s="1">
        <v>0</v>
      </c>
      <c r="G135" s="2">
        <f t="shared" si="0"/>
        <v>2957.0798400000003</v>
      </c>
      <c r="H135" s="2">
        <f t="shared" si="1"/>
        <v>0.11999999999989086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19216</v>
      </c>
      <c r="D146" s="1">
        <f>'PR-RAS'!E150</f>
        <v>1425.88</v>
      </c>
      <c r="E146" s="1">
        <v>0</v>
      </c>
      <c r="F146" s="1">
        <v>0</v>
      </c>
      <c r="G146" s="2">
        <f t="shared" si="0"/>
        <v>3199.8252000000002</v>
      </c>
      <c r="H146" s="2">
        <f t="shared" si="1"/>
        <v>0.11999999999989086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91117980</v>
      </c>
      <c r="D147" s="1">
        <f>'PR-RAS'!E151</f>
        <v>91777443.569999993</v>
      </c>
      <c r="E147" s="1">
        <v>0</v>
      </c>
      <c r="F147" s="1">
        <v>0</v>
      </c>
      <c r="G147" s="2">
        <f t="shared" si="0"/>
        <v>40102238.602439992</v>
      </c>
      <c r="H147" s="2">
        <f t="shared" si="1"/>
        <v>0.43000000715255737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50339535</v>
      </c>
      <c r="D148" s="1">
        <f>'PR-RAS'!E152</f>
        <v>53855348.839999996</v>
      </c>
      <c r="E148" s="1">
        <v>0</v>
      </c>
      <c r="F148" s="1">
        <v>0</v>
      </c>
      <c r="G148" s="2">
        <f t="shared" si="0"/>
        <v>23233384.203960001</v>
      </c>
      <c r="H148" s="2">
        <f t="shared" si="1"/>
        <v>0.16000000387430191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40718114</v>
      </c>
      <c r="D149" s="1">
        <f>'PR-RAS'!E153</f>
        <v>42996023.890000001</v>
      </c>
      <c r="E149" s="1">
        <v>0</v>
      </c>
      <c r="F149" s="1">
        <v>0</v>
      </c>
      <c r="G149" s="2">
        <f t="shared" si="0"/>
        <v>18753103.943439998</v>
      </c>
      <c r="H149" s="2">
        <f t="shared" si="1"/>
        <v>0.10999999940395355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40493985</v>
      </c>
      <c r="D150" s="1">
        <f>'PR-RAS'!E154</f>
        <v>42808861.789999999</v>
      </c>
      <c r="E150" s="1">
        <v>0</v>
      </c>
      <c r="F150" s="1">
        <v>0</v>
      </c>
      <c r="G150" s="2">
        <f t="shared" si="0"/>
        <v>18790644.578419998</v>
      </c>
      <c r="H150" s="2">
        <f t="shared" si="1"/>
        <v>0.21000000089406967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6169</v>
      </c>
      <c r="D152" s="1">
        <f>'PR-RAS'!E156</f>
        <v>7551.99</v>
      </c>
      <c r="E152" s="1">
        <v>0</v>
      </c>
      <c r="F152" s="1">
        <v>0</v>
      </c>
      <c r="G152" s="2">
        <f t="shared" si="0"/>
        <v>3212.2199799999999</v>
      </c>
      <c r="H152" s="2">
        <f t="shared" si="1"/>
        <v>1.0000000000218279E-2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217960</v>
      </c>
      <c r="D153" s="1">
        <f>'PR-RAS'!E157</f>
        <v>179610.11</v>
      </c>
      <c r="E153" s="1">
        <v>0</v>
      </c>
      <c r="F153" s="1">
        <v>0</v>
      </c>
      <c r="G153" s="2">
        <f t="shared" si="0"/>
        <v>87731.39344</v>
      </c>
      <c r="H153" s="2">
        <f t="shared" si="1"/>
        <v>0.10999999998603016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3018065</v>
      </c>
      <c r="D154" s="1">
        <f>'PR-RAS'!E158</f>
        <v>3887256.73</v>
      </c>
      <c r="E154" s="1">
        <v>0</v>
      </c>
      <c r="F154" s="1">
        <v>0</v>
      </c>
      <c r="G154" s="2">
        <f t="shared" si="0"/>
        <v>1651264.5043800001</v>
      </c>
      <c r="H154" s="2">
        <f t="shared" si="1"/>
        <v>0.27000000001862645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6603356</v>
      </c>
      <c r="D155" s="1">
        <f>'PR-RAS'!E159</f>
        <v>6972068.2200000007</v>
      </c>
      <c r="E155" s="1">
        <v>0</v>
      </c>
      <c r="F155" s="1">
        <v>0</v>
      </c>
      <c r="G155" s="2">
        <f t="shared" si="0"/>
        <v>3164313.8357600002</v>
      </c>
      <c r="H155" s="2">
        <f t="shared" si="1"/>
        <v>0.22000000067055225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6603093</v>
      </c>
      <c r="D157" s="1">
        <f>'PR-RAS'!E161</f>
        <v>6971501.0300000003</v>
      </c>
      <c r="E157" s="1">
        <v>0</v>
      </c>
      <c r="F157" s="1">
        <v>0</v>
      </c>
      <c r="G157" s="2">
        <f t="shared" si="0"/>
        <v>3205190.8293600003</v>
      </c>
      <c r="H157" s="2">
        <f t="shared" si="1"/>
        <v>3.0000000260770321E-2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263</v>
      </c>
      <c r="D158" s="1">
        <f>'PR-RAS'!E162</f>
        <v>567.19000000000005</v>
      </c>
      <c r="E158" s="1">
        <v>0</v>
      </c>
      <c r="F158" s="1">
        <v>0</v>
      </c>
      <c r="G158" s="2">
        <f t="shared" si="0"/>
        <v>219.38866000000002</v>
      </c>
      <c r="H158" s="2">
        <f t="shared" si="1"/>
        <v>0.19000000000005457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18821271</v>
      </c>
      <c r="D159" s="1">
        <f>'PR-RAS'!E163</f>
        <v>21569348.009999998</v>
      </c>
      <c r="E159" s="1">
        <v>0</v>
      </c>
      <c r="F159" s="1">
        <v>0</v>
      </c>
      <c r="G159" s="2">
        <f t="shared" si="0"/>
        <v>9789674.7891600002</v>
      </c>
      <c r="H159" s="2">
        <f t="shared" si="1"/>
        <v>9.9999979138374329E-3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2327583</v>
      </c>
      <c r="D160" s="1">
        <f>'PR-RAS'!E164</f>
        <v>3279962.63</v>
      </c>
      <c r="E160" s="1">
        <v>0</v>
      </c>
      <c r="F160" s="1">
        <v>0</v>
      </c>
      <c r="G160" s="2">
        <f t="shared" si="0"/>
        <v>1413113.8133399999</v>
      </c>
      <c r="H160" s="2">
        <f t="shared" si="1"/>
        <v>0.37000000011175871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1205657</v>
      </c>
      <c r="D161" s="1">
        <f>'PR-RAS'!E165</f>
        <v>1969686.19</v>
      </c>
      <c r="E161" s="1">
        <v>0</v>
      </c>
      <c r="F161" s="1">
        <v>0</v>
      </c>
      <c r="G161" s="2">
        <f t="shared" si="0"/>
        <v>823204.70079999999</v>
      </c>
      <c r="H161" s="2">
        <f t="shared" si="1"/>
        <v>0.18999999994412065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1015351</v>
      </c>
      <c r="D162" s="1">
        <f>'PR-RAS'!E166</f>
        <v>1108939.1299999999</v>
      </c>
      <c r="E162" s="1">
        <v>0</v>
      </c>
      <c r="F162" s="1">
        <v>0</v>
      </c>
      <c r="G162" s="2">
        <f t="shared" si="0"/>
        <v>520549.91086</v>
      </c>
      <c r="H162" s="2">
        <f t="shared" si="1"/>
        <v>0.12999999988824129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106545</v>
      </c>
      <c r="D163" s="1">
        <f>'PR-RAS'!E167</f>
        <v>201251.31</v>
      </c>
      <c r="E163" s="1">
        <v>0</v>
      </c>
      <c r="F163" s="1">
        <v>0</v>
      </c>
      <c r="G163" s="2">
        <f t="shared" si="0"/>
        <v>82465.714439999996</v>
      </c>
      <c r="H163" s="2">
        <f t="shared" si="1"/>
        <v>0.30999999999767169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v>
      </c>
      <c r="D164" s="1">
        <f>'PR-RAS'!E168</f>
        <v>86</v>
      </c>
      <c r="E164" s="1">
        <v>0</v>
      </c>
      <c r="F164" s="1">
        <v>0</v>
      </c>
      <c r="G164" s="2">
        <f t="shared" si="0"/>
        <v>32.926000000000002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3242300</v>
      </c>
      <c r="D165" s="1">
        <f>'PR-RAS'!E169</f>
        <v>3790386.6000000006</v>
      </c>
      <c r="E165" s="1">
        <v>0</v>
      </c>
      <c r="F165" s="1">
        <v>0</v>
      </c>
      <c r="G165" s="2">
        <f t="shared" si="0"/>
        <v>1774984.0048000002</v>
      </c>
      <c r="H165" s="2">
        <f t="shared" si="1"/>
        <v>0.39999999944120646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1010968</v>
      </c>
      <c r="D166" s="1">
        <f>'PR-RAS'!E170</f>
        <v>1404977.99</v>
      </c>
      <c r="E166" s="1">
        <v>0</v>
      </c>
      <c r="F166" s="1">
        <v>0</v>
      </c>
      <c r="G166" s="2">
        <f t="shared" si="0"/>
        <v>630452.45669999998</v>
      </c>
      <c r="H166" s="2">
        <f t="shared" si="1"/>
        <v>1.0000000009313226E-2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2520</v>
      </c>
      <c r="E167" s="1">
        <v>0</v>
      </c>
      <c r="F167" s="1">
        <v>0</v>
      </c>
      <c r="G167" s="2">
        <f t="shared" si="0"/>
        <v>836.6400000000001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2046020</v>
      </c>
      <c r="D168" s="1">
        <f>'PR-RAS'!E172</f>
        <v>2188529.96</v>
      </c>
      <c r="E168" s="1">
        <v>0</v>
      </c>
      <c r="F168" s="1">
        <v>0</v>
      </c>
      <c r="G168" s="2">
        <f t="shared" si="0"/>
        <v>1072654.3466400001</v>
      </c>
      <c r="H168" s="2">
        <f t="shared" si="1"/>
        <v>4.0000000037252903E-2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81435</v>
      </c>
      <c r="D169" s="1">
        <f>'PR-RAS'!E173</f>
        <v>103025.72</v>
      </c>
      <c r="E169" s="1">
        <v>0</v>
      </c>
      <c r="F169" s="1">
        <v>0</v>
      </c>
      <c r="G169" s="2">
        <f t="shared" si="0"/>
        <v>48297.721920000004</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77000</v>
      </c>
      <c r="D170" s="1">
        <f>'PR-RAS'!E174</f>
        <v>63894.47</v>
      </c>
      <c r="E170" s="1">
        <v>0</v>
      </c>
      <c r="F170" s="1">
        <v>0</v>
      </c>
      <c r="G170" s="2">
        <f t="shared" si="0"/>
        <v>34609.330860000002</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26877</v>
      </c>
      <c r="D172" s="1">
        <f>'PR-RAS'!E176</f>
        <v>27438.46</v>
      </c>
      <c r="E172" s="1">
        <v>0</v>
      </c>
      <c r="F172" s="1">
        <v>0</v>
      </c>
      <c r="G172" s="2">
        <f t="shared" si="0"/>
        <v>13979.920320000001</v>
      </c>
      <c r="H172" s="2">
        <f t="shared" si="1"/>
        <v>0.45999999999912689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9130247</v>
      </c>
      <c r="D173" s="1">
        <f>'PR-RAS'!E177</f>
        <v>9252139.4700000007</v>
      </c>
      <c r="E173" s="1">
        <v>0</v>
      </c>
      <c r="F173" s="1">
        <v>0</v>
      </c>
      <c r="G173" s="2">
        <f t="shared" si="0"/>
        <v>4753138.4616799997</v>
      </c>
      <c r="H173" s="2">
        <f t="shared" si="1"/>
        <v>0.47000000067055225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405694</v>
      </c>
      <c r="D174" s="1">
        <f>'PR-RAS'!E178</f>
        <v>604300.53</v>
      </c>
      <c r="E174" s="1">
        <v>0</v>
      </c>
      <c r="F174" s="1">
        <v>0</v>
      </c>
      <c r="G174" s="2">
        <f t="shared" si="0"/>
        <v>279273.04537999997</v>
      </c>
      <c r="H174" s="2">
        <f t="shared" si="1"/>
        <v>0.46999999997206032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1275464</v>
      </c>
      <c r="D175" s="1">
        <f>'PR-RAS'!E179</f>
        <v>1193581.55</v>
      </c>
      <c r="E175" s="1">
        <v>0</v>
      </c>
      <c r="F175" s="1">
        <v>0</v>
      </c>
      <c r="G175" s="2">
        <f t="shared" si="0"/>
        <v>637297.11540000001</v>
      </c>
      <c r="H175" s="2">
        <f t="shared" si="1"/>
        <v>0.44999999995343387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351300</v>
      </c>
      <c r="D176" s="1">
        <f>'PR-RAS'!E180</f>
        <v>519782.68</v>
      </c>
      <c r="E176" s="1">
        <v>0</v>
      </c>
      <c r="F176" s="1">
        <v>0</v>
      </c>
      <c r="G176" s="2">
        <f t="shared" si="0"/>
        <v>243401.43799999997</v>
      </c>
      <c r="H176" s="2">
        <f t="shared" si="1"/>
        <v>0.32000000000698492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284257</v>
      </c>
      <c r="D177" s="1">
        <f>'PR-RAS'!E181</f>
        <v>298946.94</v>
      </c>
      <c r="E177" s="1">
        <v>0</v>
      </c>
      <c r="F177" s="1">
        <v>0</v>
      </c>
      <c r="G177" s="2">
        <f t="shared" si="0"/>
        <v>155258.55487999998</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354944</v>
      </c>
      <c r="D178" s="1">
        <f>'PR-RAS'!E182</f>
        <v>520287.3</v>
      </c>
      <c r="E178" s="1">
        <v>0</v>
      </c>
      <c r="F178" s="1">
        <v>0</v>
      </c>
      <c r="G178" s="2">
        <f t="shared" si="0"/>
        <v>247006.7922</v>
      </c>
      <c r="H178" s="2">
        <f t="shared" si="1"/>
        <v>0.29999999998835847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209107</v>
      </c>
      <c r="D179" s="1">
        <f>'PR-RAS'!E183</f>
        <v>22783.71</v>
      </c>
      <c r="E179" s="1">
        <v>0</v>
      </c>
      <c r="F179" s="1">
        <v>0</v>
      </c>
      <c r="G179" s="2">
        <f t="shared" si="0"/>
        <v>45332.046759999997</v>
      </c>
      <c r="H179" s="2">
        <f t="shared" si="1"/>
        <v>0.29000000000087311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4991212</v>
      </c>
      <c r="D180" s="1">
        <f>'PR-RAS'!E184</f>
        <v>3996260.19</v>
      </c>
      <c r="E180" s="1">
        <v>0</v>
      </c>
      <c r="F180" s="1">
        <v>0</v>
      </c>
      <c r="G180" s="2">
        <f t="shared" si="0"/>
        <v>2324088.0960199996</v>
      </c>
      <c r="H180" s="2">
        <f t="shared" si="1"/>
        <v>0.18999999994412065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93781</v>
      </c>
      <c r="D181" s="1">
        <f>'PR-RAS'!E185</f>
        <v>88711.56</v>
      </c>
      <c r="E181" s="1">
        <v>0</v>
      </c>
      <c r="F181" s="1">
        <v>0</v>
      </c>
      <c r="G181" s="2">
        <f t="shared" si="0"/>
        <v>48816.741599999994</v>
      </c>
      <c r="H181" s="2">
        <f t="shared" si="1"/>
        <v>0.44000000000232831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1164488</v>
      </c>
      <c r="D182" s="1">
        <f>'PR-RAS'!E186</f>
        <v>2007485.01</v>
      </c>
      <c r="E182" s="1">
        <v>0</v>
      </c>
      <c r="F182" s="1">
        <v>0</v>
      </c>
      <c r="G182" s="2">
        <f t="shared" si="0"/>
        <v>937481.9016199999</v>
      </c>
      <c r="H182" s="2">
        <f t="shared" si="1"/>
        <v>1.0000000009313226E-2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429356</v>
      </c>
      <c r="D183" s="1">
        <f>'PR-RAS'!E187</f>
        <v>556422.37</v>
      </c>
      <c r="E183" s="1">
        <v>0</v>
      </c>
      <c r="F183" s="1">
        <v>0</v>
      </c>
      <c r="G183" s="2">
        <f t="shared" si="0"/>
        <v>280680.53467999998</v>
      </c>
      <c r="H183" s="2">
        <f t="shared" si="1"/>
        <v>0.36999999999534339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3691785</v>
      </c>
      <c r="D184" s="1">
        <f>'PR-RAS'!E188</f>
        <v>4690436.9399999995</v>
      </c>
      <c r="E184" s="1">
        <v>0</v>
      </c>
      <c r="F184" s="1">
        <v>0</v>
      </c>
      <c r="G184" s="2">
        <f t="shared" si="0"/>
        <v>2392296.5750399996</v>
      </c>
      <c r="H184" s="2">
        <f t="shared" si="1"/>
        <v>6.0000000521540642E-2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62506</v>
      </c>
      <c r="D186" s="1">
        <f>'PR-RAS'!E190</f>
        <v>23002.01</v>
      </c>
      <c r="E186" s="1">
        <v>0</v>
      </c>
      <c r="F186" s="1">
        <v>0</v>
      </c>
      <c r="G186" s="2">
        <f t="shared" si="0"/>
        <v>20074.353699999996</v>
      </c>
      <c r="H186" s="2">
        <f t="shared" si="1"/>
        <v>9.9999999983992893E-3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416539</v>
      </c>
      <c r="D187" s="1">
        <f>'PR-RAS'!E191</f>
        <v>643241.5</v>
      </c>
      <c r="E187" s="1">
        <v>0</v>
      </c>
      <c r="F187" s="1">
        <v>0</v>
      </c>
      <c r="G187" s="2">
        <f t="shared" si="0"/>
        <v>316762.092</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54677</v>
      </c>
      <c r="D188" s="1">
        <f>'PR-RAS'!E192</f>
        <v>59636.19</v>
      </c>
      <c r="E188" s="1">
        <v>0</v>
      </c>
      <c r="F188" s="1">
        <v>0</v>
      </c>
      <c r="G188" s="2">
        <f t="shared" si="0"/>
        <v>32528.534060000002</v>
      </c>
      <c r="H188" s="2">
        <f t="shared" si="1"/>
        <v>0.19000000000232831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63031</v>
      </c>
      <c r="D189" s="1">
        <f>'PR-RAS'!E193</f>
        <v>62786.2</v>
      </c>
      <c r="E189" s="1">
        <v>0</v>
      </c>
      <c r="F189" s="1">
        <v>0</v>
      </c>
      <c r="G189" s="2">
        <f t="shared" si="0"/>
        <v>35457.439200000001</v>
      </c>
      <c r="H189" s="2">
        <f t="shared" si="1"/>
        <v>0.19999999999708962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3095032</v>
      </c>
      <c r="D191" s="1">
        <f>'PR-RAS'!E195</f>
        <v>3901771.04</v>
      </c>
      <c r="E191" s="1">
        <v>0</v>
      </c>
      <c r="F191" s="1">
        <v>0</v>
      </c>
      <c r="G191" s="2">
        <f t="shared" si="0"/>
        <v>2070729.0752000001</v>
      </c>
      <c r="H191" s="2">
        <f t="shared" si="1"/>
        <v>4.0000000037252903E-2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165101</v>
      </c>
      <c r="D192" s="1">
        <f>'PR-RAS'!E196</f>
        <v>222765.05999999997</v>
      </c>
      <c r="E192" s="1">
        <v>0</v>
      </c>
      <c r="F192" s="1">
        <v>0</v>
      </c>
      <c r="G192" s="2">
        <f t="shared" si="0"/>
        <v>116630.54391999998</v>
      </c>
      <c r="H192" s="2">
        <f t="shared" si="1"/>
        <v>5.9999999968567863E-2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165101</v>
      </c>
      <c r="D206" s="1">
        <f>'PR-RAS'!E210</f>
        <v>222765.05999999997</v>
      </c>
      <c r="E206" s="1">
        <v>0</v>
      </c>
      <c r="F206" s="1">
        <v>0</v>
      </c>
      <c r="G206" s="2">
        <f t="shared" si="0"/>
        <v>125179.37959999997</v>
      </c>
      <c r="H206" s="2">
        <f t="shared" si="1"/>
        <v>5.9999999968567863E-2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133874</v>
      </c>
      <c r="D207" s="1">
        <f>'PR-RAS'!E211</f>
        <v>186958.07999999999</v>
      </c>
      <c r="E207" s="1">
        <v>0</v>
      </c>
      <c r="F207" s="1">
        <v>0</v>
      </c>
      <c r="G207" s="2">
        <f t="shared" si="0"/>
        <v>104604.77295999999</v>
      </c>
      <c r="H207" s="2">
        <f t="shared" si="1"/>
        <v>7.9999999987194315E-2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24736</v>
      </c>
      <c r="D208" s="1">
        <f>'PR-RAS'!E212</f>
        <v>19960.490000000002</v>
      </c>
      <c r="E208" s="1">
        <v>0</v>
      </c>
      <c r="F208" s="1">
        <v>0</v>
      </c>
      <c r="G208" s="2">
        <f t="shared" si="0"/>
        <v>13383.994860000001</v>
      </c>
      <c r="H208" s="2">
        <f t="shared" si="1"/>
        <v>0.49000000000160071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6431</v>
      </c>
      <c r="D209" s="1">
        <f>'PR-RAS'!E213</f>
        <v>15836.18</v>
      </c>
      <c r="E209" s="1">
        <v>0</v>
      </c>
      <c r="F209" s="1">
        <v>0</v>
      </c>
      <c r="G209" s="2">
        <f t="shared" si="0"/>
        <v>7925.4988800000001</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v>
      </c>
      <c r="D210" s="1">
        <f>'PR-RAS'!E214</f>
        <v>10.31</v>
      </c>
      <c r="E210" s="1">
        <v>0</v>
      </c>
      <c r="F210" s="1">
        <v>0</v>
      </c>
      <c r="G210" s="2">
        <f t="shared" si="0"/>
        <v>16.84958</v>
      </c>
      <c r="H210" s="2">
        <f t="shared" si="1"/>
        <v>0.3100000000000005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2761106</v>
      </c>
      <c r="D211" s="1">
        <f>'PR-RAS'!E215</f>
        <v>1088467.47</v>
      </c>
      <c r="E211" s="1">
        <v>0</v>
      </c>
      <c r="F211" s="1">
        <v>0</v>
      </c>
      <c r="G211" s="2">
        <f t="shared" si="0"/>
        <v>1036988.5973999999</v>
      </c>
      <c r="H211" s="2">
        <f t="shared" si="1"/>
        <v>0.46999999997206032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2761106</v>
      </c>
      <c r="D219" s="1">
        <f>'PR-RAS'!E223</f>
        <v>1088467.47</v>
      </c>
      <c r="E219" s="1">
        <v>0</v>
      </c>
      <c r="F219" s="1">
        <v>0</v>
      </c>
      <c r="G219" s="2">
        <f t="shared" si="0"/>
        <v>1076492.9249199999</v>
      </c>
      <c r="H219" s="2">
        <f t="shared" si="1"/>
        <v>0.46999999997206032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14473702</v>
      </c>
      <c r="D220" s="1">
        <f>'PR-RAS'!E224</f>
        <v>9843428.2000000011</v>
      </c>
      <c r="E220" s="1">
        <v>0</v>
      </c>
      <c r="F220" s="1">
        <v>0</v>
      </c>
      <c r="G220" s="2">
        <f t="shared" si="0"/>
        <v>7481162.2896000016</v>
      </c>
      <c r="H220" s="2">
        <f t="shared" si="1"/>
        <v>0.20000000111758709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946022</v>
      </c>
      <c r="D221" s="1">
        <f>'PR-RAS'!E225</f>
        <v>131321.54999999999</v>
      </c>
      <c r="E221" s="1">
        <v>0</v>
      </c>
      <c r="F221" s="1">
        <v>0</v>
      </c>
      <c r="G221" s="2">
        <f t="shared" si="0"/>
        <v>265906.32200000004</v>
      </c>
      <c r="H221" s="2">
        <f t="shared" si="1"/>
        <v>0.45000000001164153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946022</v>
      </c>
      <c r="D222" s="1">
        <f>'PR-RAS'!E226</f>
        <v>131321.54999999999</v>
      </c>
      <c r="E222" s="1">
        <v>0</v>
      </c>
      <c r="F222" s="1">
        <v>0</v>
      </c>
      <c r="G222" s="2">
        <f t="shared" si="0"/>
        <v>267114.98710000003</v>
      </c>
      <c r="H222" s="2">
        <f t="shared" si="1"/>
        <v>0.45000000001164153</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805073</v>
      </c>
      <c r="D240" s="1">
        <f>'PR-RAS'!E244</f>
        <v>0</v>
      </c>
      <c r="E240" s="1">
        <v>0</v>
      </c>
      <c r="F240" s="1">
        <v>0</v>
      </c>
      <c r="G240" s="2">
        <f t="shared" si="0"/>
        <v>192412.44699999999</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805073</v>
      </c>
      <c r="D241" s="1">
        <f>'PR-RAS'!E245</f>
        <v>0</v>
      </c>
      <c r="E241" s="1">
        <v>0</v>
      </c>
      <c r="F241" s="1">
        <v>0</v>
      </c>
      <c r="G241" s="2">
        <f t="shared" si="0"/>
        <v>193217.52</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12722607</v>
      </c>
      <c r="D243" s="1">
        <f>'PR-RAS'!E247</f>
        <v>9712106.6500000004</v>
      </c>
      <c r="E243" s="1">
        <v>0</v>
      </c>
      <c r="F243" s="1">
        <v>0</v>
      </c>
      <c r="G243" s="2">
        <f t="shared" si="0"/>
        <v>7779530.5126</v>
      </c>
      <c r="H243" s="2">
        <f t="shared" si="1"/>
        <v>0.34999999962747097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6947259</v>
      </c>
      <c r="D244" s="1">
        <f>'PR-RAS'!E248</f>
        <v>2621322.77</v>
      </c>
      <c r="E244" s="1">
        <v>0</v>
      </c>
      <c r="F244" s="1">
        <v>0</v>
      </c>
      <c r="G244" s="2">
        <f t="shared" si="0"/>
        <v>2962146.8032199997</v>
      </c>
      <c r="H244" s="2">
        <f t="shared" si="1"/>
        <v>0.22999999998137355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5687280</v>
      </c>
      <c r="D246" s="1">
        <f>'PR-RAS'!E250</f>
        <v>7090783.8799999999</v>
      </c>
      <c r="E246" s="1">
        <v>0</v>
      </c>
      <c r="F246" s="1">
        <v>0</v>
      </c>
      <c r="G246" s="2">
        <f t="shared" si="0"/>
        <v>4867867.7011999991</v>
      </c>
      <c r="H246" s="2">
        <f t="shared" si="1"/>
        <v>0.12000000011175871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88068</v>
      </c>
      <c r="D247" s="1">
        <f>'PR-RAS'!E251</f>
        <v>0</v>
      </c>
      <c r="E247" s="1">
        <v>0</v>
      </c>
      <c r="F247" s="1">
        <v>0</v>
      </c>
      <c r="G247" s="2">
        <f t="shared" si="0"/>
        <v>21664.727999999999</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4488515</v>
      </c>
      <c r="D248" s="1">
        <f>'PR-RAS'!E252</f>
        <v>5139585.99</v>
      </c>
      <c r="E248" s="1">
        <v>0</v>
      </c>
      <c r="F248" s="1">
        <v>0</v>
      </c>
      <c r="G248" s="2">
        <f t="shared" si="0"/>
        <v>3647618.6840599999</v>
      </c>
      <c r="H248" s="2">
        <f t="shared" si="1"/>
        <v>9.9999997764825821E-3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4488515</v>
      </c>
      <c r="D255" s="1">
        <f>'PR-RAS'!E259</f>
        <v>5139585.99</v>
      </c>
      <c r="E255" s="1">
        <v>0</v>
      </c>
      <c r="F255" s="1">
        <v>0</v>
      </c>
      <c r="G255" s="2">
        <f t="shared" si="0"/>
        <v>3750992.4929200001</v>
      </c>
      <c r="H255" s="2">
        <f t="shared" si="1"/>
        <v>9.9999997764825821E-3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1514431</v>
      </c>
      <c r="D256" s="1">
        <f>'PR-RAS'!E260</f>
        <v>1083558.5</v>
      </c>
      <c r="E256" s="1">
        <v>0</v>
      </c>
      <c r="F256" s="1">
        <v>0</v>
      </c>
      <c r="G256" s="2">
        <f t="shared" si="0"/>
        <v>938794.74</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474804</v>
      </c>
      <c r="D257" s="1">
        <f>'PR-RAS'!E261</f>
        <v>604578</v>
      </c>
      <c r="E257" s="1">
        <v>0</v>
      </c>
      <c r="F257" s="1">
        <v>0</v>
      </c>
      <c r="G257" s="2">
        <f t="shared" si="0"/>
        <v>431093.76000000001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2499280</v>
      </c>
      <c r="D258" s="1">
        <f>'PR-RAS'!E262</f>
        <v>3451449.49</v>
      </c>
      <c r="E258" s="1">
        <v>0</v>
      </c>
      <c r="F258" s="1">
        <v>0</v>
      </c>
      <c r="G258" s="2">
        <f t="shared" si="0"/>
        <v>2416359.99786</v>
      </c>
      <c r="H258" s="2">
        <f t="shared" si="1"/>
        <v>0.49000000022351742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68750</v>
      </c>
      <c r="D259" s="1">
        <f>'PR-RAS'!E263</f>
        <v>58500</v>
      </c>
      <c r="E259" s="1">
        <v>0</v>
      </c>
      <c r="F259" s="1">
        <v>0</v>
      </c>
      <c r="G259" s="2">
        <f t="shared" si="0"/>
        <v>47923.5</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68750</v>
      </c>
      <c r="D260" s="1">
        <f>'PR-RAS'!E264</f>
        <v>58500</v>
      </c>
      <c r="E260" s="1">
        <v>0</v>
      </c>
      <c r="F260" s="1">
        <v>0</v>
      </c>
      <c r="G260" s="2">
        <f t="shared" si="0"/>
        <v>48109.25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68750</v>
      </c>
      <c r="D261" s="1">
        <f>'PR-RAS'!E265</f>
        <v>58500</v>
      </c>
      <c r="E261" s="1">
        <v>0</v>
      </c>
      <c r="F261" s="1">
        <v>0</v>
      </c>
      <c r="G261" s="2">
        <f t="shared" si="0"/>
        <v>48295</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91117980</v>
      </c>
      <c r="D285" s="1">
        <f>'PR-RAS'!E289</f>
        <v>91777443.569999993</v>
      </c>
      <c r="E285" s="1">
        <v>0</v>
      </c>
      <c r="F285" s="1">
        <v>0</v>
      </c>
      <c r="G285" s="2">
        <f t="shared" si="8"/>
        <v>78007094.267759994</v>
      </c>
      <c r="H285" s="2">
        <f t="shared" si="9"/>
        <v>0.43000000715255737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10014610</v>
      </c>
      <c r="D286" s="1">
        <f>'PR-RAS'!E290</f>
        <v>21367314.610000014</v>
      </c>
      <c r="E286" s="1">
        <v>0</v>
      </c>
      <c r="F286" s="1">
        <v>0</v>
      </c>
      <c r="G286" s="2">
        <f t="shared" si="8"/>
        <v>15033533.177700007</v>
      </c>
      <c r="H286" s="2">
        <f t="shared" si="9"/>
        <v>0.38999998569488525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36277241</v>
      </c>
      <c r="D288" s="1">
        <f>'PR-RAS'!E292</f>
        <v>35233828.310000002</v>
      </c>
      <c r="E288" s="1">
        <v>0</v>
      </c>
      <c r="F288" s="1">
        <v>0</v>
      </c>
      <c r="G288" s="2">
        <f t="shared" si="8"/>
        <v>30635785.616939999</v>
      </c>
      <c r="H288" s="2">
        <f t="shared" si="9"/>
        <v>0.31000000238418579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2090208</v>
      </c>
      <c r="D290" s="1">
        <f>'PR-RAS'!E294</f>
        <v>2569497.8199999998</v>
      </c>
      <c r="E290" s="1">
        <v>0</v>
      </c>
      <c r="F290" s="1">
        <v>0</v>
      </c>
      <c r="G290" s="2">
        <f t="shared" si="8"/>
        <v>2089239.8519599997</v>
      </c>
      <c r="H290" s="2">
        <f t="shared" si="9"/>
        <v>0.18000000016763806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53238</v>
      </c>
      <c r="D291" s="1">
        <f>'PR-RAS'!E295</f>
        <v>331884.69</v>
      </c>
      <c r="E291" s="1">
        <v>0</v>
      </c>
      <c r="F291" s="1">
        <v>0</v>
      </c>
      <c r="G291" s="2">
        <f t="shared" si="8"/>
        <v>207932.14019999999</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498010</v>
      </c>
      <c r="E293" s="1">
        <v>0</v>
      </c>
      <c r="F293" s="1">
        <v>0</v>
      </c>
      <c r="G293" s="2">
        <f t="shared" si="8"/>
        <v>290837.83999999997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498010</v>
      </c>
      <c r="E294" s="1">
        <v>0</v>
      </c>
      <c r="F294" s="1">
        <v>0</v>
      </c>
      <c r="G294" s="2">
        <f t="shared" si="8"/>
        <v>291833.86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498010</v>
      </c>
      <c r="E295" s="1">
        <v>0</v>
      </c>
      <c r="F295" s="1">
        <v>0</v>
      </c>
      <c r="G295" s="2">
        <f t="shared" si="8"/>
        <v>292829.88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498010</v>
      </c>
      <c r="E296" s="1">
        <v>0</v>
      </c>
      <c r="F296" s="1">
        <v>0</v>
      </c>
      <c r="G296" s="2">
        <f t="shared" si="8"/>
        <v>293825.89999999997</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14864236</v>
      </c>
      <c r="D345" s="1">
        <f>'PR-RAS'!E350</f>
        <v>7601414.9900000002</v>
      </c>
      <c r="E345" s="1">
        <v>0</v>
      </c>
      <c r="F345" s="1">
        <v>0</v>
      </c>
      <c r="G345" s="2">
        <f t="shared" si="8"/>
        <v>10343070.69712</v>
      </c>
      <c r="H345" s="2">
        <f t="shared" si="9"/>
        <v>9.9999997764825821E-3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2934</v>
      </c>
      <c r="D346" s="1">
        <f>'PR-RAS'!E351</f>
        <v>48750</v>
      </c>
      <c r="E346" s="1">
        <v>0</v>
      </c>
      <c r="F346" s="1">
        <v>0</v>
      </c>
      <c r="G346" s="2">
        <f t="shared" si="8"/>
        <v>34649.729999999996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2934</v>
      </c>
      <c r="D351" s="1">
        <f>'PR-RAS'!E356</f>
        <v>48750</v>
      </c>
      <c r="E351" s="1">
        <v>0</v>
      </c>
      <c r="F351" s="1">
        <v>0</v>
      </c>
      <c r="G351" s="2">
        <f t="shared" si="8"/>
        <v>35151.899999999994</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2934</v>
      </c>
      <c r="D354" s="1">
        <f>'PR-RAS'!E359</f>
        <v>48750</v>
      </c>
      <c r="E354" s="1">
        <v>0</v>
      </c>
      <c r="F354" s="1">
        <v>0</v>
      </c>
      <c r="G354" s="2">
        <f t="shared" si="8"/>
        <v>35453.201999999997</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14819115</v>
      </c>
      <c r="D358" s="1">
        <f>'PR-RAS'!E363</f>
        <v>7552664.9900000002</v>
      </c>
      <c r="E358" s="1">
        <v>0</v>
      </c>
      <c r="F358" s="1">
        <v>0</v>
      </c>
      <c r="G358" s="2">
        <f t="shared" si="8"/>
        <v>10683026.857859999</v>
      </c>
      <c r="H358" s="2">
        <f t="shared" si="9"/>
        <v>9.9999997764825821E-3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1678915</v>
      </c>
      <c r="D359" s="1">
        <f>'PR-RAS'!E364</f>
        <v>2482788.0499999998</v>
      </c>
      <c r="E359" s="1">
        <v>0</v>
      </c>
      <c r="F359" s="1">
        <v>0</v>
      </c>
      <c r="G359" s="2">
        <f t="shared" si="8"/>
        <v>2378727.8137999997</v>
      </c>
      <c r="H359" s="2">
        <f t="shared" si="9"/>
        <v>4.9999999813735485E-2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1678915</v>
      </c>
      <c r="D361" s="1">
        <f>'PR-RAS'!E366</f>
        <v>2482788.0499999998</v>
      </c>
      <c r="E361" s="1">
        <v>0</v>
      </c>
      <c r="F361" s="1">
        <v>0</v>
      </c>
      <c r="G361" s="2">
        <f t="shared" si="8"/>
        <v>2392016.7959999996</v>
      </c>
      <c r="H361" s="2">
        <f t="shared" si="9"/>
        <v>4.9999999813735485E-2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13093115</v>
      </c>
      <c r="D364" s="1">
        <f>'PR-RAS'!E369</f>
        <v>4851872.04</v>
      </c>
      <c r="E364" s="1">
        <v>0</v>
      </c>
      <c r="F364" s="1">
        <v>0</v>
      </c>
      <c r="G364" s="2">
        <f t="shared" si="8"/>
        <v>8275259.8460399993</v>
      </c>
      <c r="H364" s="2">
        <f t="shared" si="9"/>
        <v>4.0000000037252903E-2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8979761</v>
      </c>
      <c r="D365" s="1">
        <f>'PR-RAS'!E370</f>
        <v>4193032.06</v>
      </c>
      <c r="E365" s="1">
        <v>0</v>
      </c>
      <c r="F365" s="1">
        <v>0</v>
      </c>
      <c r="G365" s="2">
        <f t="shared" si="8"/>
        <v>6321160.3436799999</v>
      </c>
      <c r="H365" s="2">
        <f t="shared" si="9"/>
        <v>6.0000000055879354E-2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118185</v>
      </c>
      <c r="D366" s="1">
        <f>'PR-RAS'!E371</f>
        <v>115615.1</v>
      </c>
      <c r="E366" s="1">
        <v>0</v>
      </c>
      <c r="F366" s="1">
        <v>0</v>
      </c>
      <c r="G366" s="2">
        <f t="shared" si="8"/>
        <v>127536.548</v>
      </c>
      <c r="H366" s="2">
        <f t="shared" si="9"/>
        <v>0.10000000000582077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1696346</v>
      </c>
      <c r="D367" s="1">
        <f>'PR-RAS'!E372</f>
        <v>155396.59</v>
      </c>
      <c r="E367" s="1">
        <v>0</v>
      </c>
      <c r="F367" s="1">
        <v>0</v>
      </c>
      <c r="G367" s="2">
        <f t="shared" si="8"/>
        <v>734612.93987999996</v>
      </c>
      <c r="H367" s="2">
        <f t="shared" si="9"/>
        <v>0.41000000000349246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1631752</v>
      </c>
      <c r="D368" s="1">
        <f>'PR-RAS'!E373</f>
        <v>157838.14000000001</v>
      </c>
      <c r="E368" s="1">
        <v>0</v>
      </c>
      <c r="F368" s="1">
        <v>0</v>
      </c>
      <c r="G368" s="2">
        <f t="shared" si="8"/>
        <v>714706.17876000004</v>
      </c>
      <c r="H368" s="2">
        <f t="shared" si="9"/>
        <v>0.14000000001396984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33214</v>
      </c>
      <c r="D369" s="1">
        <f>'PR-RAS'!E374</f>
        <v>7349.99</v>
      </c>
      <c r="E369" s="1">
        <v>0</v>
      </c>
      <c r="F369" s="1">
        <v>0</v>
      </c>
      <c r="G369" s="2">
        <f t="shared" si="8"/>
        <v>17632.344639999999</v>
      </c>
      <c r="H369" s="2">
        <f t="shared" si="9"/>
        <v>1.0000000000218279E-2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82810.73</v>
      </c>
      <c r="E370" s="1">
        <v>0</v>
      </c>
      <c r="F370" s="1">
        <v>0</v>
      </c>
      <c r="G370" s="2">
        <f t="shared" si="8"/>
        <v>61114.318739999995</v>
      </c>
      <c r="H370" s="2">
        <f t="shared" si="9"/>
        <v>0.27000000000407454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633857</v>
      </c>
      <c r="D371" s="1">
        <f>'PR-RAS'!E376</f>
        <v>139829.43</v>
      </c>
      <c r="E371" s="1">
        <v>0</v>
      </c>
      <c r="F371" s="1">
        <v>0</v>
      </c>
      <c r="G371" s="2">
        <f t="shared" si="8"/>
        <v>338000.86819999997</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199855</v>
      </c>
      <c r="E373" s="1">
        <v>0</v>
      </c>
      <c r="F373" s="1">
        <v>0</v>
      </c>
      <c r="G373" s="2">
        <f t="shared" si="8"/>
        <v>148692.12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199855</v>
      </c>
      <c r="E374" s="1">
        <v>0</v>
      </c>
      <c r="F374" s="1">
        <v>0</v>
      </c>
      <c r="G374" s="2">
        <f t="shared" si="8"/>
        <v>149091.82999999999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18504</v>
      </c>
      <c r="D378" s="1">
        <f>'PR-RAS'!E383</f>
        <v>18149.900000000001</v>
      </c>
      <c r="E378" s="1">
        <v>0</v>
      </c>
      <c r="F378" s="1">
        <v>0</v>
      </c>
      <c r="G378" s="2">
        <f t="shared" si="8"/>
        <v>20661.032600000002</v>
      </c>
      <c r="H378" s="2">
        <f t="shared" si="9"/>
        <v>9.9999999998544808E-2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18504</v>
      </c>
      <c r="D379" s="1">
        <f>'PR-RAS'!E384</f>
        <v>18149.900000000001</v>
      </c>
      <c r="E379" s="1">
        <v>0</v>
      </c>
      <c r="F379" s="1">
        <v>0</v>
      </c>
      <c r="G379" s="2">
        <f t="shared" si="8"/>
        <v>20715.8364</v>
      </c>
      <c r="H379" s="2">
        <f t="shared" si="9"/>
        <v>9.9999999998544808E-2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28581</v>
      </c>
      <c r="D386" s="1">
        <f>'PR-RAS'!E391</f>
        <v>0</v>
      </c>
      <c r="E386" s="1">
        <v>0</v>
      </c>
      <c r="F386" s="1">
        <v>0</v>
      </c>
      <c r="G386" s="2">
        <f t="shared" si="8"/>
        <v>11003.684999999999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28581</v>
      </c>
      <c r="D388" s="1">
        <f>'PR-RAS'!E393</f>
        <v>0</v>
      </c>
      <c r="E388" s="1">
        <v>0</v>
      </c>
      <c r="F388" s="1">
        <v>0</v>
      </c>
      <c r="G388" s="2">
        <f t="shared" si="8"/>
        <v>11060.847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42187</v>
      </c>
      <c r="D397" s="1">
        <f>'PR-RAS'!E402</f>
        <v>0</v>
      </c>
      <c r="E397" s="1">
        <v>0</v>
      </c>
      <c r="F397" s="1">
        <v>0</v>
      </c>
      <c r="G397" s="2">
        <f t="shared" si="8"/>
        <v>16706.052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42187</v>
      </c>
      <c r="D398" s="1">
        <f>'PR-RAS'!E403</f>
        <v>0</v>
      </c>
      <c r="E398" s="1">
        <v>0</v>
      </c>
      <c r="F398" s="1">
        <v>0</v>
      </c>
      <c r="G398" s="2">
        <f t="shared" si="8"/>
        <v>16748.239000000001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14864236</v>
      </c>
      <c r="D403" s="1">
        <f>'PR-RAS'!E408</f>
        <v>7103404.9900000002</v>
      </c>
      <c r="E403" s="1">
        <v>0</v>
      </c>
      <c r="F403" s="1">
        <v>0</v>
      </c>
      <c r="G403" s="2">
        <f t="shared" si="8"/>
        <v>11686560.483960001</v>
      </c>
      <c r="H403" s="2">
        <f t="shared" si="9"/>
        <v>9.9999997764825821E-3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1525228</v>
      </c>
      <c r="D405" s="1">
        <f>'PR-RAS'!E410</f>
        <v>5314085.59</v>
      </c>
      <c r="E405" s="1">
        <v>0</v>
      </c>
      <c r="F405" s="1">
        <v>0</v>
      </c>
      <c r="G405" s="2">
        <f t="shared" si="8"/>
        <v>4909973.2687200001</v>
      </c>
      <c r="H405" s="2">
        <f t="shared" si="9"/>
        <v>0.41000000014901161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101132590</v>
      </c>
      <c r="D407" s="1">
        <f>'PR-RAS'!E412</f>
        <v>113642768.18000001</v>
      </c>
      <c r="E407" s="1">
        <v>0</v>
      </c>
      <c r="F407" s="1">
        <v>0</v>
      </c>
      <c r="G407" s="2">
        <f t="shared" si="8"/>
        <v>133337759.30216001</v>
      </c>
      <c r="H407" s="2">
        <f t="shared" si="9"/>
        <v>0.18000000715255737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105982216</v>
      </c>
      <c r="D408" s="1">
        <f>'PR-RAS'!E413</f>
        <v>99378858.559999987</v>
      </c>
      <c r="E408" s="1">
        <v>0</v>
      </c>
      <c r="F408" s="1">
        <v>0</v>
      </c>
      <c r="G408" s="2">
        <f t="shared" si="8"/>
        <v>124029152.77983999</v>
      </c>
      <c r="H408" s="2">
        <f t="shared" si="9"/>
        <v>0.4400000125169754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14263909.62000002</v>
      </c>
      <c r="E409" s="1">
        <v>0</v>
      </c>
      <c r="F409" s="1">
        <v>0</v>
      </c>
      <c r="G409" s="2">
        <f t="shared" si="8"/>
        <v>11639350.249920016</v>
      </c>
      <c r="H409" s="2">
        <f t="shared" si="9"/>
        <v>0.37999998033046722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4849626</v>
      </c>
      <c r="D410" s="1">
        <f>'PR-RAS'!E415</f>
        <v>0</v>
      </c>
      <c r="E410" s="1">
        <v>0</v>
      </c>
      <c r="F410" s="1">
        <v>0</v>
      </c>
      <c r="G410" s="2">
        <f t="shared" si="8"/>
        <v>1983497.034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34752013</v>
      </c>
      <c r="D411" s="1">
        <f>'PR-RAS'!E416</f>
        <v>29919742.720000003</v>
      </c>
      <c r="E411" s="1">
        <v>0</v>
      </c>
      <c r="F411" s="1">
        <v>0</v>
      </c>
      <c r="G411" s="2">
        <f t="shared" si="8"/>
        <v>38782514.360399999</v>
      </c>
      <c r="H411" s="2">
        <f t="shared" si="9"/>
        <v>0.2799999974668026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2090208</v>
      </c>
      <c r="D413" s="1">
        <f>'PR-RAS'!E418</f>
        <v>2569497.8199999998</v>
      </c>
      <c r="E413" s="1">
        <v>0</v>
      </c>
      <c r="F413" s="1">
        <v>0</v>
      </c>
      <c r="G413" s="2">
        <f t="shared" si="8"/>
        <v>2978431.8996799998</v>
      </c>
      <c r="H413" s="2">
        <f t="shared" si="9"/>
        <v>0.18000000016763806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94640</v>
      </c>
      <c r="D414" s="1">
        <f>'PR-RAS'!E420</f>
        <v>0</v>
      </c>
      <c r="E414" s="1">
        <v>0</v>
      </c>
      <c r="F414" s="1">
        <v>0</v>
      </c>
      <c r="G414" s="2">
        <f t="shared" si="8"/>
        <v>39086.32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94640</v>
      </c>
      <c r="D415" s="1">
        <f>'PR-RAS'!E421</f>
        <v>0</v>
      </c>
      <c r="E415" s="1">
        <v>0</v>
      </c>
      <c r="F415" s="1">
        <v>0</v>
      </c>
      <c r="G415" s="2">
        <f t="shared" si="8"/>
        <v>39180.959999999999</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94640</v>
      </c>
      <c r="D441" s="1">
        <f>'PR-RAS'!E447</f>
        <v>0</v>
      </c>
      <c r="E441" s="1">
        <v>0</v>
      </c>
      <c r="F441" s="1">
        <v>0</v>
      </c>
      <c r="G441" s="2">
        <f t="shared" si="8"/>
        <v>41641.599999999999</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94640</v>
      </c>
      <c r="D442" s="1">
        <f>'PR-RAS'!E448</f>
        <v>0</v>
      </c>
      <c r="E442" s="1">
        <v>0</v>
      </c>
      <c r="F442" s="1">
        <v>0</v>
      </c>
      <c r="G442" s="2">
        <f t="shared" si="8"/>
        <v>41736.239999999998</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2000000</v>
      </c>
      <c r="D522" s="1">
        <f>'PR-RAS'!E528</f>
        <v>800000</v>
      </c>
      <c r="E522" s="1">
        <v>0</v>
      </c>
      <c r="F522" s="1">
        <v>0</v>
      </c>
      <c r="G522" s="2">
        <f t="shared" ref="G522:G809" si="10">(B522/1000)*(C522*1+D522*2)</f>
        <v>1875600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2000000</v>
      </c>
      <c r="D523" s="1">
        <f>'PR-RAS'!E529</f>
        <v>800000</v>
      </c>
      <c r="E523" s="1">
        <v>0</v>
      </c>
      <c r="F523" s="1">
        <v>0</v>
      </c>
      <c r="G523" s="2">
        <f t="shared" si="10"/>
        <v>1879200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2000000</v>
      </c>
      <c r="D549" s="1">
        <f>'PR-RAS'!E555</f>
        <v>800000</v>
      </c>
      <c r="E549" s="1">
        <v>0</v>
      </c>
      <c r="F549" s="1">
        <v>0</v>
      </c>
      <c r="G549" s="2">
        <f t="shared" si="10"/>
        <v>1972800.0000000002</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2000000</v>
      </c>
      <c r="D550" s="1">
        <f>'PR-RAS'!E556</f>
        <v>800000</v>
      </c>
      <c r="E550" s="1">
        <v>0</v>
      </c>
      <c r="F550" s="1">
        <v>0</v>
      </c>
      <c r="G550" s="2">
        <f t="shared" si="10"/>
        <v>1976400.0000000002</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1905360</v>
      </c>
      <c r="D630" s="1">
        <f>'PR-RAS'!E636</f>
        <v>800000</v>
      </c>
      <c r="E630" s="1">
        <v>0</v>
      </c>
      <c r="F630" s="1">
        <v>0</v>
      </c>
      <c r="G630" s="2">
        <f t="shared" si="10"/>
        <v>2204871.44</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94640</v>
      </c>
      <c r="D632" s="1">
        <f>'PR-RAS'!E638</f>
        <v>2000000</v>
      </c>
      <c r="E632" s="1">
        <v>0</v>
      </c>
      <c r="F632" s="1">
        <v>0</v>
      </c>
      <c r="G632" s="2">
        <f t="shared" si="10"/>
        <v>2583717.84</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101227230</v>
      </c>
      <c r="D633" s="1">
        <f>'PR-RAS'!E639</f>
        <v>113642768.18000001</v>
      </c>
      <c r="E633" s="1">
        <v>0</v>
      </c>
      <c r="F633" s="1">
        <v>0</v>
      </c>
      <c r="G633" s="2">
        <f t="shared" si="10"/>
        <v>207620068.33952001</v>
      </c>
      <c r="H633" s="2">
        <f t="shared" si="11"/>
        <v>0.18000000715255737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107982216</v>
      </c>
      <c r="D634" s="1">
        <f>'PR-RAS'!E640</f>
        <v>100178858.55999999</v>
      </c>
      <c r="E634" s="1">
        <v>0</v>
      </c>
      <c r="F634" s="1">
        <v>0</v>
      </c>
      <c r="G634" s="2">
        <f t="shared" si="10"/>
        <v>195179177.66496</v>
      </c>
      <c r="H634" s="2">
        <f t="shared" si="11"/>
        <v>0.4400000125169754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13463909.62000002</v>
      </c>
      <c r="E635" s="1">
        <v>0</v>
      </c>
      <c r="F635" s="1">
        <v>0</v>
      </c>
      <c r="G635" s="2">
        <f t="shared" si="10"/>
        <v>17072237.398160025</v>
      </c>
      <c r="H635" s="2">
        <f t="shared" si="11"/>
        <v>0.37999998033046722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6754986</v>
      </c>
      <c r="D636" s="1">
        <f>'PR-RAS'!E642</f>
        <v>0</v>
      </c>
      <c r="E636" s="1">
        <v>0</v>
      </c>
      <c r="F636" s="1">
        <v>0</v>
      </c>
      <c r="G636" s="2">
        <f t="shared" si="10"/>
        <v>4289416.1100000003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34657373</v>
      </c>
      <c r="D637" s="1">
        <f>'PR-RAS'!E643</f>
        <v>27919742.720000003</v>
      </c>
      <c r="E637" s="1">
        <v>0</v>
      </c>
      <c r="F637" s="1">
        <v>0</v>
      </c>
      <c r="G637" s="2">
        <f t="shared" si="10"/>
        <v>57556001.967840001</v>
      </c>
      <c r="H637" s="2">
        <f t="shared" si="11"/>
        <v>0.2799999974668026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27902387</v>
      </c>
      <c r="D639" s="1">
        <f>'PR-RAS'!E645</f>
        <v>41383652.340000018</v>
      </c>
      <c r="E639" s="1">
        <v>0</v>
      </c>
      <c r="F639" s="1">
        <v>0</v>
      </c>
      <c r="G639" s="2">
        <f t="shared" si="10"/>
        <v>70607263.291840032</v>
      </c>
      <c r="H639" s="2">
        <f t="shared" si="11"/>
        <v>0.34000001847743988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6997321</v>
      </c>
      <c r="D641" s="1">
        <f>'PR-RAS'!E647</f>
        <v>12230844.369999999</v>
      </c>
      <c r="E641" s="1">
        <v>0</v>
      </c>
      <c r="F641" s="1">
        <v>0</v>
      </c>
      <c r="G641" s="2">
        <f t="shared" si="10"/>
        <v>20133766.233599998</v>
      </c>
      <c r="H641" s="2">
        <f t="shared" si="11"/>
        <v>0.36999999918043613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45637639</v>
      </c>
      <c r="D642" s="1">
        <f>'PR-RAS'!E649</f>
        <v>38982145.030000001</v>
      </c>
      <c r="E642" s="1">
        <v>0</v>
      </c>
      <c r="F642" s="1">
        <v>0</v>
      </c>
      <c r="G642" s="2">
        <f t="shared" si="10"/>
        <v>79228836.527460009</v>
      </c>
      <c r="H642" s="2">
        <f t="shared" si="11"/>
        <v>3.0000001192092896E-2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142871859</v>
      </c>
      <c r="D643" s="1">
        <f>'PR-RAS'!E650</f>
        <v>217920436.43000001</v>
      </c>
      <c r="E643" s="1">
        <v>0</v>
      </c>
      <c r="F643" s="1">
        <v>0</v>
      </c>
      <c r="G643" s="2">
        <f t="shared" si="10"/>
        <v>371533573.85412002</v>
      </c>
      <c r="H643" s="2">
        <f t="shared" si="11"/>
        <v>0.43000000715255737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149527353</v>
      </c>
      <c r="D644" s="1">
        <f>'PR-RAS'!E651</f>
        <v>213089266.94999999</v>
      </c>
      <c r="E644" s="1">
        <v>0</v>
      </c>
      <c r="F644" s="1">
        <v>0</v>
      </c>
      <c r="G644" s="2">
        <f t="shared" si="10"/>
        <v>370178885.27670002</v>
      </c>
      <c r="H644" s="2">
        <f t="shared" si="11"/>
        <v>5.0000011920928955E-2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38982145</v>
      </c>
      <c r="D645" s="1">
        <f>'PR-RAS'!E652</f>
        <v>43813314.51000002</v>
      </c>
      <c r="E645" s="1">
        <v>0</v>
      </c>
      <c r="F645" s="1">
        <v>0</v>
      </c>
      <c r="G645" s="2">
        <f t="shared" si="10"/>
        <v>81536050.468880028</v>
      </c>
      <c r="H645" s="2">
        <f t="shared" si="11"/>
        <v>0.48999997973442078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264</v>
      </c>
      <c r="D647" s="1">
        <f>'PR-RAS'!E654</f>
        <v>263</v>
      </c>
      <c r="E647" s="1">
        <v>0</v>
      </c>
      <c r="F647" s="1">
        <v>0</v>
      </c>
      <c r="G647" s="2">
        <f t="shared" si="10"/>
        <v>510.34000000000003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249</v>
      </c>
      <c r="D649" s="1">
        <f>'PR-RAS'!E656</f>
        <v>247</v>
      </c>
      <c r="E649" s="1">
        <v>0</v>
      </c>
      <c r="F649" s="1">
        <v>0</v>
      </c>
      <c r="G649" s="2">
        <f t="shared" si="10"/>
        <v>481.464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135447</v>
      </c>
      <c r="D663" s="1">
        <f>'PR-RAS'!E670</f>
        <v>87833.53</v>
      </c>
      <c r="E663" s="1">
        <v>0</v>
      </c>
      <c r="F663" s="1">
        <v>0</v>
      </c>
      <c r="G663" s="2">
        <f t="shared" si="10"/>
        <v>205957.50771999999</v>
      </c>
      <c r="H663" s="2">
        <f t="shared" si="11"/>
        <v>0.47000000000116415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70000</v>
      </c>
      <c r="E666" s="1">
        <v>0</v>
      </c>
      <c r="F666" s="1">
        <v>0</v>
      </c>
      <c r="G666" s="2">
        <f t="shared" si="10"/>
        <v>93100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103000</v>
      </c>
      <c r="D669" s="1">
        <f>'PR-RAS'!E676</f>
        <v>132341</v>
      </c>
      <c r="E669" s="1">
        <v>0</v>
      </c>
      <c r="F669" s="1">
        <v>0</v>
      </c>
      <c r="G669" s="2">
        <f t="shared" si="10"/>
        <v>245611.576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4376746</v>
      </c>
      <c r="D703" s="1">
        <f>'PR-RAS'!E710</f>
        <v>4407445.5</v>
      </c>
      <c r="E703" s="1">
        <v>0</v>
      </c>
      <c r="F703" s="1">
        <v>0</v>
      </c>
      <c r="G703" s="2">
        <f t="shared" si="10"/>
        <v>9260529.1739999987</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92835</v>
      </c>
      <c r="D709" s="1">
        <f>'PR-RAS'!E716</f>
        <v>63298.3</v>
      </c>
      <c r="E709" s="1">
        <v>0</v>
      </c>
      <c r="F709" s="1">
        <v>0</v>
      </c>
      <c r="G709" s="2">
        <f t="shared" si="10"/>
        <v>155357.57279999999</v>
      </c>
      <c r="H709" s="2">
        <f t="shared" si="11"/>
        <v>0.30000000000291038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82233</v>
      </c>
      <c r="D710" s="1">
        <f>'PR-RAS'!E717</f>
        <v>91519.09</v>
      </c>
      <c r="E710" s="1">
        <v>0</v>
      </c>
      <c r="F710" s="1">
        <v>0</v>
      </c>
      <c r="G710" s="2">
        <f t="shared" si="10"/>
        <v>188077.26661999998</v>
      </c>
      <c r="H710" s="2">
        <f t="shared" si="11"/>
        <v>8.999999999650754E-2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1015351</v>
      </c>
      <c r="D711" s="1">
        <f>'PR-RAS'!E718</f>
        <v>1108939.1299999999</v>
      </c>
      <c r="E711" s="1">
        <v>0</v>
      </c>
      <c r="F711" s="1">
        <v>0</v>
      </c>
      <c r="G711" s="2">
        <f t="shared" si="10"/>
        <v>2295592.7745999997</v>
      </c>
      <c r="H711" s="2">
        <f t="shared" si="11"/>
        <v>0.12999999988824129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1215</v>
      </c>
      <c r="E712" s="1">
        <v>0</v>
      </c>
      <c r="F712" s="1">
        <v>0</v>
      </c>
      <c r="G712" s="2">
        <f t="shared" si="10"/>
        <v>1727.73</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180639</v>
      </c>
      <c r="D713" s="1">
        <f>'PR-RAS'!E720</f>
        <v>2592.1999999999998</v>
      </c>
      <c r="E713" s="1">
        <v>0</v>
      </c>
      <c r="F713" s="1">
        <v>0</v>
      </c>
      <c r="G713" s="2">
        <f t="shared" si="10"/>
        <v>132306.26079999999</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787440</v>
      </c>
      <c r="D714" s="1">
        <f>'PR-RAS'!E721</f>
        <v>392723.05</v>
      </c>
      <c r="E714" s="1">
        <v>0</v>
      </c>
      <c r="F714" s="1">
        <v>0</v>
      </c>
      <c r="G714" s="2">
        <f t="shared" si="10"/>
        <v>1121467.7893000001</v>
      </c>
      <c r="H714" s="2">
        <f t="shared" si="11"/>
        <v>4.9999999988358468E-2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3235406</v>
      </c>
      <c r="D715" s="1">
        <f>'PR-RAS'!E722</f>
        <v>2723355.9599999995</v>
      </c>
      <c r="E715" s="1">
        <v>0</v>
      </c>
      <c r="F715" s="1">
        <v>0</v>
      </c>
      <c r="G715" s="2">
        <f t="shared" si="10"/>
        <v>6199032.1948799985</v>
      </c>
      <c r="H715" s="2">
        <f t="shared" si="11"/>
        <v>4.000000050291419E-2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108529</v>
      </c>
      <c r="D716" s="1">
        <f>'PR-RAS'!E723</f>
        <v>0</v>
      </c>
      <c r="E716" s="1">
        <v>0</v>
      </c>
      <c r="F716" s="1">
        <v>0</v>
      </c>
      <c r="G716" s="2">
        <f t="shared" si="10"/>
        <v>77598.235000000001</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45000</v>
      </c>
      <c r="D719" s="1">
        <f>'PR-RAS'!E726</f>
        <v>1514.95</v>
      </c>
      <c r="E719" s="1">
        <v>0</v>
      </c>
      <c r="F719" s="1">
        <v>0</v>
      </c>
      <c r="G719" s="2">
        <f t="shared" si="10"/>
        <v>34485.468200000003</v>
      </c>
      <c r="H719" s="2">
        <f t="shared" si="11"/>
        <v>4.9999999999954525E-2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303971</v>
      </c>
      <c r="D784" s="1">
        <f>'PR-RAS'!E791</f>
        <v>0</v>
      </c>
      <c r="E784" s="1">
        <v>0</v>
      </c>
      <c r="F784" s="1">
        <v>0</v>
      </c>
      <c r="G784" s="2">
        <f t="shared" si="10"/>
        <v>238009.29300000001</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501102</v>
      </c>
      <c r="D785" s="1">
        <f>'PR-RAS'!E792</f>
        <v>0</v>
      </c>
      <c r="E785" s="1">
        <v>0</v>
      </c>
      <c r="F785" s="1">
        <v>0</v>
      </c>
      <c r="G785" s="2">
        <f t="shared" si="10"/>
        <v>392863.96799999999</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1000</v>
      </c>
      <c r="D810" s="1">
        <f>'PR-RAS'!E817</f>
        <v>0</v>
      </c>
      <c r="E810" s="1">
        <v>0</v>
      </c>
      <c r="F810" s="1">
        <v>0</v>
      </c>
      <c r="G810" s="2">
        <f t="shared" ref="G810:G983" si="18">(B810/1000)*(C810*1+D810*2)</f>
        <v>809</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1418108</v>
      </c>
      <c r="D812" s="1">
        <f>'PR-RAS'!E819</f>
        <v>998478.5</v>
      </c>
      <c r="E812" s="1">
        <v>0</v>
      </c>
      <c r="F812" s="1">
        <v>0</v>
      </c>
      <c r="G812" s="2">
        <f t="shared" si="18"/>
        <v>2769617.7150000003</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95323</v>
      </c>
      <c r="D816" s="1">
        <f>'PR-RAS'!E823</f>
        <v>85080</v>
      </c>
      <c r="E816" s="1">
        <v>0</v>
      </c>
      <c r="F816" s="1">
        <v>0</v>
      </c>
      <c r="G816" s="2">
        <f t="shared" si="18"/>
        <v>216368.64499999999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474804</v>
      </c>
      <c r="D817" s="1">
        <f>'PR-RAS'!E824</f>
        <v>604578</v>
      </c>
      <c r="E817" s="1">
        <v>0</v>
      </c>
      <c r="F817" s="1">
        <v>0</v>
      </c>
      <c r="G817" s="2">
        <f t="shared" si="18"/>
        <v>1374111.3599999999</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94640</v>
      </c>
      <c r="D852" s="1">
        <f>'PR-RAS'!E859</f>
        <v>0</v>
      </c>
      <c r="E852" s="1">
        <v>0</v>
      </c>
      <c r="F852" s="1">
        <v>0</v>
      </c>
      <c r="G852" s="2">
        <f t="shared" si="18"/>
        <v>80538.64</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2000000</v>
      </c>
      <c r="D922" s="1">
        <f>'PR-RAS'!E929</f>
        <v>800000</v>
      </c>
      <c r="E922" s="1">
        <v>0</v>
      </c>
      <c r="F922" s="1">
        <v>0</v>
      </c>
      <c r="G922" s="2">
        <f t="shared" si="18"/>
        <v>3315600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1345729965</v>
      </c>
      <c r="D984" s="6">
        <f>BILANCA!E6</f>
        <v>1331428581.05</v>
      </c>
      <c r="E984" s="6">
        <v>0</v>
      </c>
      <c r="F984" s="6">
        <v>0</v>
      </c>
      <c r="G984" s="7">
        <f t="shared" ref="G984:G1241" si="22">B984/1000*C984+B984/500*D984</f>
        <v>4008587.1271000002</v>
      </c>
      <c r="H984" s="7">
        <f t="shared" si="19"/>
        <v>4.999995231628418E-2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1293949860</v>
      </c>
      <c r="D985" s="1">
        <f>BILANCA!E7</f>
        <v>1267726095.8499999</v>
      </c>
      <c r="E985" s="1">
        <v>0</v>
      </c>
      <c r="F985" s="1">
        <v>0</v>
      </c>
      <c r="G985" s="2">
        <f t="shared" si="22"/>
        <v>7658804.1033999994</v>
      </c>
      <c r="H985" s="2">
        <f t="shared" si="19"/>
        <v>0.15000009536743164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292123204</v>
      </c>
      <c r="D986" s="1">
        <f>BILANCA!E8</f>
        <v>291750564.82999998</v>
      </c>
      <c r="E986" s="1">
        <v>0</v>
      </c>
      <c r="F986" s="1">
        <v>0</v>
      </c>
      <c r="G986" s="2">
        <f t="shared" si="22"/>
        <v>2626873.00098</v>
      </c>
      <c r="H986" s="2">
        <f t="shared" si="19"/>
        <v>0.17000001668930054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288632969</v>
      </c>
      <c r="D987" s="1">
        <f>BILANCA!E9</f>
        <v>288217357.80000001</v>
      </c>
      <c r="E987" s="1">
        <v>0</v>
      </c>
      <c r="F987" s="1">
        <v>0</v>
      </c>
      <c r="G987" s="2">
        <f t="shared" si="22"/>
        <v>3460270.7384000001</v>
      </c>
      <c r="H987" s="2">
        <f t="shared" si="19"/>
        <v>0.19999998807907104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3695920</v>
      </c>
      <c r="D988" s="1">
        <f>BILANCA!E10</f>
        <v>3735436.53</v>
      </c>
      <c r="E988" s="1">
        <v>0</v>
      </c>
      <c r="F988" s="1">
        <v>0</v>
      </c>
      <c r="G988" s="2">
        <f t="shared" si="22"/>
        <v>55833.965299999996</v>
      </c>
      <c r="H988" s="2">
        <f t="shared" si="19"/>
        <v>0.47000000020489097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205685</v>
      </c>
      <c r="D989" s="1">
        <f>BILANCA!E11</f>
        <v>202229.5</v>
      </c>
      <c r="E989" s="1">
        <v>0</v>
      </c>
      <c r="F989" s="1">
        <v>0</v>
      </c>
      <c r="G989" s="2">
        <f t="shared" si="22"/>
        <v>3660.864</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750109958</v>
      </c>
      <c r="D990" s="1">
        <f>BILANCA!E12</f>
        <v>916477734.87</v>
      </c>
      <c r="E990" s="1">
        <v>0</v>
      </c>
      <c r="F990" s="1">
        <v>0</v>
      </c>
      <c r="G990" s="2">
        <f t="shared" si="22"/>
        <v>18081457.994180001</v>
      </c>
      <c r="H990" s="2">
        <f t="shared" si="19"/>
        <v>0.12999999523162842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741487050</v>
      </c>
      <c r="D991" s="1">
        <f>BILANCA!E13</f>
        <v>908790616.63999999</v>
      </c>
      <c r="E991" s="1">
        <v>0</v>
      </c>
      <c r="F991" s="1">
        <v>0</v>
      </c>
      <c r="G991" s="2">
        <f t="shared" si="22"/>
        <v>20472546.266240001</v>
      </c>
      <c r="H991" s="2">
        <f t="shared" si="19"/>
        <v>0.36000001430511475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489134</v>
      </c>
      <c r="D992" s="1">
        <f>BILANCA!E14</f>
        <v>489133.58</v>
      </c>
      <c r="E992" s="1">
        <v>0</v>
      </c>
      <c r="F992" s="1">
        <v>0</v>
      </c>
      <c r="G992" s="2">
        <f t="shared" si="22"/>
        <v>13206.61044</v>
      </c>
      <c r="H992" s="2">
        <f t="shared" si="19"/>
        <v>0.41999999998370185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869587259</v>
      </c>
      <c r="D993" s="1">
        <f>BILANCA!E15</f>
        <v>1049949348.42</v>
      </c>
      <c r="E993" s="1">
        <v>0</v>
      </c>
      <c r="F993" s="1">
        <v>0</v>
      </c>
      <c r="G993" s="2">
        <f t="shared" si="22"/>
        <v>29694859.558399998</v>
      </c>
      <c r="H993" s="2">
        <f t="shared" si="19"/>
        <v>0.41999995708465576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14330684</v>
      </c>
      <c r="D995" s="1">
        <f>BILANCA!E17</f>
        <v>14330684.17</v>
      </c>
      <c r="E995" s="1">
        <v>0</v>
      </c>
      <c r="F995" s="1">
        <v>0</v>
      </c>
      <c r="G995" s="2">
        <f t="shared" si="22"/>
        <v>515904.62808000005</v>
      </c>
      <c r="H995" s="2">
        <f t="shared" si="19"/>
        <v>0.16999999992549419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142920027</v>
      </c>
      <c r="D996" s="1">
        <f>BILANCA!E18</f>
        <v>155978549.53</v>
      </c>
      <c r="E996" s="1">
        <v>0</v>
      </c>
      <c r="F996" s="1">
        <v>0</v>
      </c>
      <c r="G996" s="2">
        <f t="shared" si="22"/>
        <v>5913402.6387799997</v>
      </c>
      <c r="H996" s="2">
        <f t="shared" si="19"/>
        <v>0.4699999988079071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8026659</v>
      </c>
      <c r="D997" s="1">
        <f>BILANCA!E19</f>
        <v>7020398.9400000051</v>
      </c>
      <c r="E997" s="1">
        <v>0</v>
      </c>
      <c r="F997" s="1">
        <v>0</v>
      </c>
      <c r="G997" s="2">
        <f t="shared" si="22"/>
        <v>308944.39632000017</v>
      </c>
      <c r="H997" s="2">
        <f t="shared" si="19"/>
        <v>5.9999994933605194E-2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16275726</v>
      </c>
      <c r="D998" s="1">
        <f>BILANCA!E20</f>
        <v>17245667.940000001</v>
      </c>
      <c r="E998" s="1">
        <v>0</v>
      </c>
      <c r="F998" s="1">
        <v>0</v>
      </c>
      <c r="G998" s="2">
        <f t="shared" si="22"/>
        <v>761505.92819999997</v>
      </c>
      <c r="H998" s="2">
        <f t="shared" si="19"/>
        <v>5.9999998658895493E-2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1686210</v>
      </c>
      <c r="D999" s="1">
        <f>BILANCA!E21</f>
        <v>977799.6</v>
      </c>
      <c r="E999" s="1">
        <v>0</v>
      </c>
      <c r="F999" s="1">
        <v>0</v>
      </c>
      <c r="G999" s="2">
        <f t="shared" si="22"/>
        <v>58268.947199999995</v>
      </c>
      <c r="H999" s="2">
        <f t="shared" si="19"/>
        <v>0.40000000002328306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3519876</v>
      </c>
      <c r="D1000" s="1">
        <f>BILANCA!E22</f>
        <v>3660455.09</v>
      </c>
      <c r="E1000" s="1">
        <v>0</v>
      </c>
      <c r="F1000" s="1">
        <v>0</v>
      </c>
      <c r="G1000" s="2">
        <f t="shared" si="22"/>
        <v>184293.36506000001</v>
      </c>
      <c r="H1000" s="2">
        <f t="shared" si="19"/>
        <v>8.9999999850988388E-2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18861478</v>
      </c>
      <c r="D1001" s="1">
        <f>BILANCA!E23</f>
        <v>19014210</v>
      </c>
      <c r="E1001" s="1">
        <v>0</v>
      </c>
      <c r="F1001" s="1">
        <v>0</v>
      </c>
      <c r="G1001" s="2">
        <f t="shared" si="22"/>
        <v>1024018.1639999999</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2426694</v>
      </c>
      <c r="D1002" s="1">
        <f>BILANCA!E24</f>
        <v>2434044.38</v>
      </c>
      <c r="E1002" s="1">
        <v>0</v>
      </c>
      <c r="F1002" s="1">
        <v>0</v>
      </c>
      <c r="G1002" s="2">
        <f t="shared" si="22"/>
        <v>138600.87244000001</v>
      </c>
      <c r="H1002" s="2">
        <f t="shared" si="19"/>
        <v>0.37999999988824129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126057</v>
      </c>
      <c r="D1003" s="1">
        <f>BILANCA!E25</f>
        <v>208868.05</v>
      </c>
      <c r="E1003" s="1">
        <v>0</v>
      </c>
      <c r="F1003" s="1">
        <v>0</v>
      </c>
      <c r="G1003" s="2">
        <f t="shared" si="22"/>
        <v>10875.861999999999</v>
      </c>
      <c r="H1003" s="2">
        <f t="shared" si="19"/>
        <v>4.9999999988358468E-2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1516636</v>
      </c>
      <c r="D1004" s="1">
        <f>BILANCA!E26</f>
        <v>1562215.54</v>
      </c>
      <c r="E1004" s="1">
        <v>0</v>
      </c>
      <c r="F1004" s="1">
        <v>0</v>
      </c>
      <c r="G1004" s="2">
        <f t="shared" si="22"/>
        <v>97462.408680000008</v>
      </c>
      <c r="H1004" s="2">
        <f t="shared" si="19"/>
        <v>0.4599999999627471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36386018</v>
      </c>
      <c r="D1006" s="1">
        <f>BILANCA!E28</f>
        <v>38082861.659999996</v>
      </c>
      <c r="E1006" s="1">
        <v>0</v>
      </c>
      <c r="F1006" s="1">
        <v>0</v>
      </c>
      <c r="G1006" s="2">
        <f t="shared" si="22"/>
        <v>2588690.0503599998</v>
      </c>
      <c r="H1006" s="2">
        <f t="shared" si="19"/>
        <v>0.34000000357627869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22081</v>
      </c>
      <c r="D1007" s="1">
        <f>BILANCA!E29</f>
        <v>166545.83000000007</v>
      </c>
      <c r="E1007" s="1">
        <v>0</v>
      </c>
      <c r="F1007" s="1">
        <v>0</v>
      </c>
      <c r="G1007" s="2">
        <f t="shared" si="22"/>
        <v>8524.1438400000043</v>
      </c>
      <c r="H1007" s="2">
        <f t="shared" si="19"/>
        <v>0.16999999992549419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1025609</v>
      </c>
      <c r="D1008" s="1">
        <f>BILANCA!E30</f>
        <v>1225463.77</v>
      </c>
      <c r="E1008" s="1">
        <v>0</v>
      </c>
      <c r="F1008" s="1">
        <v>0</v>
      </c>
      <c r="G1008" s="2">
        <f t="shared" si="22"/>
        <v>86913.41350000001</v>
      </c>
      <c r="H1008" s="2">
        <f t="shared" si="19"/>
        <v>0.22999999998137355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72994</v>
      </c>
      <c r="D1010" s="1">
        <f>BILANCA!E32</f>
        <v>72994.009999999995</v>
      </c>
      <c r="E1010" s="1">
        <v>0</v>
      </c>
      <c r="F1010" s="1">
        <v>0</v>
      </c>
      <c r="G1010" s="2">
        <f t="shared" si="22"/>
        <v>5912.5145399999992</v>
      </c>
      <c r="H1010" s="2">
        <f t="shared" si="19"/>
        <v>9.9999999947613105E-3</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1076522</v>
      </c>
      <c r="D1012" s="1">
        <f>BILANCA!E34</f>
        <v>1131911.95</v>
      </c>
      <c r="E1012" s="1">
        <v>0</v>
      </c>
      <c r="F1012" s="1">
        <v>0</v>
      </c>
      <c r="G1012" s="2">
        <f t="shared" si="22"/>
        <v>96870.031100000007</v>
      </c>
      <c r="H1012" s="2">
        <f t="shared" si="19"/>
        <v>5.0000000046566129E-2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124111</v>
      </c>
      <c r="D1013" s="1">
        <f>BILANCA!E35</f>
        <v>117178.43000000017</v>
      </c>
      <c r="E1013" s="1">
        <v>0</v>
      </c>
      <c r="F1013" s="1">
        <v>0</v>
      </c>
      <c r="G1013" s="2">
        <f t="shared" si="22"/>
        <v>10754.035800000009</v>
      </c>
      <c r="H1013" s="2">
        <f t="shared" si="19"/>
        <v>0.43000000016763806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1538262</v>
      </c>
      <c r="D1014" s="1">
        <f>BILANCA!E36</f>
        <v>1556411.99</v>
      </c>
      <c r="E1014" s="1">
        <v>0</v>
      </c>
      <c r="F1014" s="1">
        <v>0</v>
      </c>
      <c r="G1014" s="2">
        <f t="shared" si="22"/>
        <v>144183.66538000002</v>
      </c>
      <c r="H1014" s="2">
        <f t="shared" si="19"/>
        <v>1.0000000009313226E-2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18771</v>
      </c>
      <c r="D1015" s="1">
        <f>BILANCA!E37</f>
        <v>18770.62</v>
      </c>
      <c r="E1015" s="1">
        <v>0</v>
      </c>
      <c r="F1015" s="1">
        <v>0</v>
      </c>
      <c r="G1015" s="2">
        <f t="shared" si="22"/>
        <v>1801.9916800000001</v>
      </c>
      <c r="H1015" s="2">
        <f t="shared" si="19"/>
        <v>0.38000000000101863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39698</v>
      </c>
      <c r="D1017" s="1">
        <f>BILANCA!E39</f>
        <v>39698.480000000003</v>
      </c>
      <c r="E1017" s="1">
        <v>0</v>
      </c>
      <c r="F1017" s="1">
        <v>0</v>
      </c>
      <c r="G1017" s="2">
        <f t="shared" si="22"/>
        <v>4049.2286400000003</v>
      </c>
      <c r="H1017" s="2">
        <f t="shared" si="19"/>
        <v>0.48000000000320142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1472620</v>
      </c>
      <c r="D1018" s="1">
        <f>BILANCA!E40</f>
        <v>1497702.66</v>
      </c>
      <c r="E1018" s="1">
        <v>0</v>
      </c>
      <c r="F1018" s="1">
        <v>0</v>
      </c>
      <c r="G1018" s="2">
        <f t="shared" si="22"/>
        <v>156380.88620000001</v>
      </c>
      <c r="H1018" s="2">
        <f t="shared" si="19"/>
        <v>0.34000000008381903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450057</v>
      </c>
      <c r="D1023" s="1">
        <f>BILANCA!E45</f>
        <v>382995.03</v>
      </c>
      <c r="E1023" s="1">
        <v>0</v>
      </c>
      <c r="F1023" s="1">
        <v>0</v>
      </c>
      <c r="G1023" s="2">
        <f t="shared" si="22"/>
        <v>48641.882400000002</v>
      </c>
      <c r="H1023" s="2">
        <f t="shared" si="19"/>
        <v>3.0000000027939677E-2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1044588</v>
      </c>
      <c r="D1025" s="1">
        <f>BILANCA!E47</f>
        <v>1044587.95</v>
      </c>
      <c r="E1025" s="1">
        <v>0</v>
      </c>
      <c r="F1025" s="1">
        <v>0</v>
      </c>
      <c r="G1025" s="2">
        <f t="shared" si="22"/>
        <v>131618.08379999999</v>
      </c>
      <c r="H1025" s="2">
        <f t="shared" si="19"/>
        <v>5.0000000046566129E-2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83654</v>
      </c>
      <c r="D1027" s="1">
        <f>BILANCA!E49</f>
        <v>83653.81</v>
      </c>
      <c r="E1027" s="1">
        <v>0</v>
      </c>
      <c r="F1027" s="1">
        <v>0</v>
      </c>
      <c r="G1027" s="2">
        <f t="shared" si="22"/>
        <v>11042.311279999998</v>
      </c>
      <c r="H1027" s="2">
        <f t="shared" si="19"/>
        <v>0.19000000000232831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678185</v>
      </c>
      <c r="D1028" s="1">
        <f>BILANCA!E50</f>
        <v>745246.73</v>
      </c>
      <c r="E1028" s="1">
        <v>0</v>
      </c>
      <c r="F1028" s="1">
        <v>0</v>
      </c>
      <c r="G1028" s="2">
        <f t="shared" si="22"/>
        <v>97590.530699999988</v>
      </c>
      <c r="H1028" s="2">
        <f t="shared" si="19"/>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417414</v>
      </c>
      <c r="D1029" s="1">
        <f>BILANCA!E51</f>
        <v>417413.59</v>
      </c>
      <c r="E1029" s="1">
        <v>0</v>
      </c>
      <c r="F1029" s="1">
        <v>0</v>
      </c>
      <c r="G1029" s="2">
        <f t="shared" si="22"/>
        <v>57603.094280000005</v>
      </c>
      <c r="H1029" s="2">
        <f t="shared" si="19"/>
        <v>0.40999999997438863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2283951</v>
      </c>
      <c r="D1032" s="1">
        <f>BILANCA!E54</f>
        <v>2310560.81</v>
      </c>
      <c r="E1032" s="1">
        <v>0</v>
      </c>
      <c r="F1032" s="1">
        <v>0</v>
      </c>
      <c r="G1032" s="2">
        <f t="shared" si="22"/>
        <v>338348.55838</v>
      </c>
      <c r="H1032" s="2">
        <f t="shared" si="19"/>
        <v>0.18999999994412065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2283951</v>
      </c>
      <c r="D1033" s="1">
        <f>BILANCA!E55</f>
        <v>2310560.81</v>
      </c>
      <c r="E1033" s="1">
        <v>0</v>
      </c>
      <c r="F1033" s="1">
        <v>0</v>
      </c>
      <c r="G1033" s="2">
        <f t="shared" si="22"/>
        <v>345253.63099999999</v>
      </c>
      <c r="H1033" s="2">
        <f t="shared" si="19"/>
        <v>0.18999999994412065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251299284</v>
      </c>
      <c r="D1034" s="1">
        <f>BILANCA!E56</f>
        <v>59080382.560000002</v>
      </c>
      <c r="E1034" s="1">
        <v>0</v>
      </c>
      <c r="F1034" s="1">
        <v>0</v>
      </c>
      <c r="G1034" s="2">
        <f t="shared" si="22"/>
        <v>18842462.505119998</v>
      </c>
      <c r="H1034" s="2">
        <f t="shared" si="19"/>
        <v>0.43999999761581421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241109223</v>
      </c>
      <c r="D1035" s="1">
        <f>BILANCA!E57</f>
        <v>59080382.560000002</v>
      </c>
      <c r="E1035" s="1">
        <v>0</v>
      </c>
      <c r="F1035" s="1">
        <v>0</v>
      </c>
      <c r="G1035" s="2">
        <f t="shared" si="22"/>
        <v>18682039.382239997</v>
      </c>
      <c r="H1035" s="2">
        <f t="shared" si="19"/>
        <v>0.43999999761581421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10190061</v>
      </c>
      <c r="D1036" s="1">
        <f>BILANCA!E58</f>
        <v>0</v>
      </c>
      <c r="E1036" s="1">
        <v>0</v>
      </c>
      <c r="F1036" s="1">
        <v>0</v>
      </c>
      <c r="G1036" s="2">
        <f t="shared" si="22"/>
        <v>540073.23300000001</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51780105</v>
      </c>
      <c r="D1046" s="1">
        <f>BILANCA!E68</f>
        <v>63702485.200000003</v>
      </c>
      <c r="E1046" s="1">
        <v>0</v>
      </c>
      <c r="F1046" s="1">
        <v>0</v>
      </c>
      <c r="G1046" s="2">
        <f t="shared" si="22"/>
        <v>11288659.7502</v>
      </c>
      <c r="H1046" s="2">
        <f t="shared" si="19"/>
        <v>0.20000000298023224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38982145</v>
      </c>
      <c r="D1047" s="1">
        <f>BILANCA!E69</f>
        <v>43813314.509999998</v>
      </c>
      <c r="E1047" s="1">
        <v>0</v>
      </c>
      <c r="F1047" s="1">
        <v>0</v>
      </c>
      <c r="G1047" s="2">
        <f t="shared" si="22"/>
        <v>8102961.5372799998</v>
      </c>
      <c r="H1047" s="2">
        <f t="shared" si="19"/>
        <v>0.49000000208616257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38974653</v>
      </c>
      <c r="D1048" s="1">
        <f>BILANCA!E70</f>
        <v>43813210.479999997</v>
      </c>
      <c r="E1048" s="1">
        <v>0</v>
      </c>
      <c r="F1048" s="1">
        <v>0</v>
      </c>
      <c r="G1048" s="2">
        <f t="shared" si="22"/>
        <v>8229069.8074000003</v>
      </c>
      <c r="H1048" s="2">
        <f t="shared" si="19"/>
        <v>0.47999999672174454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38974653</v>
      </c>
      <c r="D1050" s="1">
        <f>BILANCA!E72</f>
        <v>43813210.479999997</v>
      </c>
      <c r="E1050" s="1">
        <v>0</v>
      </c>
      <c r="F1050" s="1">
        <v>0</v>
      </c>
      <c r="G1050" s="2">
        <f t="shared" si="22"/>
        <v>8482271.9553200006</v>
      </c>
      <c r="H1050" s="2">
        <f t="shared" si="19"/>
        <v>0.47999999672174454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7492</v>
      </c>
      <c r="D1054" s="1">
        <f>BILANCA!E76</f>
        <v>104.03</v>
      </c>
      <c r="E1054" s="1">
        <v>0</v>
      </c>
      <c r="F1054" s="1">
        <v>0</v>
      </c>
      <c r="G1054" s="2">
        <f t="shared" si="22"/>
        <v>546.70425999999986</v>
      </c>
      <c r="H1054" s="2">
        <f t="shared" si="19"/>
        <v>3.0000000000001137E-2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1370997</v>
      </c>
      <c r="D1056" s="1">
        <f>BILANCA!E78</f>
        <v>1878300.54</v>
      </c>
      <c r="E1056" s="1">
        <v>0</v>
      </c>
      <c r="F1056" s="1">
        <v>0</v>
      </c>
      <c r="G1056" s="2">
        <f t="shared" si="22"/>
        <v>374314.65983999998</v>
      </c>
      <c r="H1056" s="2">
        <f t="shared" si="19"/>
        <v>0.4599999999627471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25</v>
      </c>
      <c r="E1061" s="1">
        <v>0</v>
      </c>
      <c r="F1061" s="1">
        <v>0</v>
      </c>
      <c r="G1061" s="2">
        <f t="shared" si="22"/>
        <v>3.9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2963</v>
      </c>
      <c r="D1062" s="1">
        <f>BILANCA!E84</f>
        <v>2963.36</v>
      </c>
      <c r="E1062" s="1">
        <v>0</v>
      </c>
      <c r="F1062" s="1">
        <v>0</v>
      </c>
      <c r="G1062" s="2">
        <f t="shared" si="22"/>
        <v>702.28788000000009</v>
      </c>
      <c r="H1062" s="2">
        <f t="shared" si="19"/>
        <v>0.36000000000012733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1368034</v>
      </c>
      <c r="D1064" s="1">
        <f>BILANCA!E86</f>
        <v>1875312.18</v>
      </c>
      <c r="E1064" s="1">
        <v>0</v>
      </c>
      <c r="F1064" s="1">
        <v>0</v>
      </c>
      <c r="G1064" s="2">
        <f t="shared" si="22"/>
        <v>414611.32715999999</v>
      </c>
      <c r="H1064" s="2">
        <f t="shared" si="19"/>
        <v>0.17999999993480742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2000000</v>
      </c>
      <c r="D1065" s="1">
        <f>BILANCA!E87</f>
        <v>2800000</v>
      </c>
      <c r="E1065" s="1">
        <v>0</v>
      </c>
      <c r="F1065" s="1">
        <v>0</v>
      </c>
      <c r="G1065" s="2">
        <f t="shared" si="22"/>
        <v>623200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2000000</v>
      </c>
      <c r="D1066" s="1">
        <f>BILANCA!E88</f>
        <v>2800000</v>
      </c>
      <c r="E1066" s="1">
        <v>0</v>
      </c>
      <c r="F1066" s="1">
        <v>0</v>
      </c>
      <c r="G1066" s="2">
        <f t="shared" si="22"/>
        <v>630800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2000000</v>
      </c>
      <c r="D1077" s="1">
        <f>BILANCA!E99</f>
        <v>2800000</v>
      </c>
      <c r="E1077" s="1">
        <v>0</v>
      </c>
      <c r="F1077" s="1">
        <v>0</v>
      </c>
      <c r="G1077" s="2">
        <f t="shared" si="22"/>
        <v>714400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328000</v>
      </c>
      <c r="D1112" s="1">
        <f>BILANCA!E134</f>
        <v>328000</v>
      </c>
      <c r="E1112" s="1">
        <v>0</v>
      </c>
      <c r="F1112" s="1">
        <v>0</v>
      </c>
      <c r="G1112" s="2">
        <f t="shared" si="22"/>
        <v>126936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328000</v>
      </c>
      <c r="D1113" s="1">
        <f>BILANCA!E135</f>
        <v>328000</v>
      </c>
      <c r="E1113" s="1">
        <v>0</v>
      </c>
      <c r="F1113" s="1">
        <v>0</v>
      </c>
      <c r="G1113" s="2">
        <f t="shared" si="22"/>
        <v>127920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328000</v>
      </c>
      <c r="D1117" s="1">
        <f>BILANCA!E139</f>
        <v>328000</v>
      </c>
      <c r="E1117" s="1">
        <v>0</v>
      </c>
      <c r="F1117" s="1">
        <v>0</v>
      </c>
      <c r="G1117" s="2">
        <f t="shared" si="22"/>
        <v>131856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2101642</v>
      </c>
      <c r="D1124" s="1">
        <f>BILANCA!E146</f>
        <v>2652025.7800000003</v>
      </c>
      <c r="E1124" s="1">
        <v>0</v>
      </c>
      <c r="F1124" s="1">
        <v>0</v>
      </c>
      <c r="G1124" s="2">
        <f t="shared" si="22"/>
        <v>1044202.7919599999</v>
      </c>
      <c r="H1124" s="2">
        <f t="shared" si="23"/>
        <v>0.21999999973922968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3017499</v>
      </c>
      <c r="D1137" s="1">
        <f>BILANCA!E159</f>
        <v>3235181.5</v>
      </c>
      <c r="E1137" s="1">
        <v>0</v>
      </c>
      <c r="F1137" s="1">
        <v>0</v>
      </c>
      <c r="G1137" s="2">
        <f t="shared" si="22"/>
        <v>1461130.7480000001</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67673</v>
      </c>
      <c r="D1138" s="1">
        <f>BILANCA!E160</f>
        <v>416168.37</v>
      </c>
      <c r="E1138" s="1">
        <v>0</v>
      </c>
      <c r="F1138" s="1">
        <v>0</v>
      </c>
      <c r="G1138" s="2">
        <f t="shared" si="22"/>
        <v>139501.5097</v>
      </c>
      <c r="H1138" s="2">
        <f t="shared" si="23"/>
        <v>0.36999999999534339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983530</v>
      </c>
      <c r="D1141" s="1">
        <f>BILANCA!E163</f>
        <v>999324.09</v>
      </c>
      <c r="E1141" s="1">
        <v>0</v>
      </c>
      <c r="F1141" s="1">
        <v>0</v>
      </c>
      <c r="G1141" s="2">
        <f t="shared" si="22"/>
        <v>471184.15243999998</v>
      </c>
      <c r="H1141" s="2">
        <f t="shared" si="23"/>
        <v>8.999999996740371E-2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6997321</v>
      </c>
      <c r="D1148" s="1">
        <f>BILANCA!E170</f>
        <v>12230844.370000001</v>
      </c>
      <c r="E1148" s="1">
        <v>0</v>
      </c>
      <c r="F1148" s="1">
        <v>0</v>
      </c>
      <c r="G1148" s="2">
        <f t="shared" si="22"/>
        <v>5190736.6071000006</v>
      </c>
      <c r="H1148" s="2">
        <f t="shared" si="23"/>
        <v>0.37000000104308128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3547978</v>
      </c>
      <c r="D1149" s="1">
        <f>BILANCA!E171</f>
        <v>8372104.2800000003</v>
      </c>
      <c r="E1149" s="1">
        <v>0</v>
      </c>
      <c r="F1149" s="1">
        <v>0</v>
      </c>
      <c r="G1149" s="2">
        <f t="shared" si="22"/>
        <v>3368502.9689600002</v>
      </c>
      <c r="H1149" s="2">
        <f t="shared" si="23"/>
        <v>0.28000000026077032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3449343</v>
      </c>
      <c r="D1151" s="1">
        <f>BILANCA!E173</f>
        <v>3858740.09</v>
      </c>
      <c r="E1151" s="1">
        <v>0</v>
      </c>
      <c r="F1151" s="1">
        <v>0</v>
      </c>
      <c r="G1151" s="2">
        <f t="shared" si="22"/>
        <v>1876026.2942400002</v>
      </c>
      <c r="H1151" s="2">
        <f t="shared" si="23"/>
        <v>8.9999999850988388E-2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1345729965</v>
      </c>
      <c r="D1152" s="1">
        <f>BILANCA!E175</f>
        <v>1331428581.0499997</v>
      </c>
      <c r="E1152" s="1">
        <v>0</v>
      </c>
      <c r="F1152" s="1">
        <v>0</v>
      </c>
      <c r="G1152" s="2">
        <f t="shared" si="22"/>
        <v>677451224.47989988</v>
      </c>
      <c r="H1152" s="2">
        <f t="shared" si="23"/>
        <v>4.9999713897705078E-2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19175761</v>
      </c>
      <c r="D1153" s="1">
        <f>BILANCA!E176</f>
        <v>16337585.040000001</v>
      </c>
      <c r="E1153" s="1">
        <v>0</v>
      </c>
      <c r="F1153" s="1">
        <v>0</v>
      </c>
      <c r="G1153" s="2">
        <f t="shared" si="22"/>
        <v>8814658.2836000007</v>
      </c>
      <c r="H1153" s="2">
        <f t="shared" si="23"/>
        <v>4.0000000968575478E-2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10741045</v>
      </c>
      <c r="D1154" s="1">
        <f>BILANCA!E177</f>
        <v>15661835.66</v>
      </c>
      <c r="E1154" s="1">
        <v>0</v>
      </c>
      <c r="F1154" s="1">
        <v>0</v>
      </c>
      <c r="G1154" s="2">
        <f t="shared" si="22"/>
        <v>7193066.490720001</v>
      </c>
      <c r="H1154" s="2">
        <f t="shared" si="23"/>
        <v>0.33999999985098839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3995998</v>
      </c>
      <c r="D1155" s="1">
        <f>BILANCA!E178</f>
        <v>4439374.62</v>
      </c>
      <c r="E1155" s="1">
        <v>0</v>
      </c>
      <c r="F1155" s="1">
        <v>0</v>
      </c>
      <c r="G1155" s="2">
        <f t="shared" si="22"/>
        <v>2214456.5252799997</v>
      </c>
      <c r="H1155" s="2">
        <f t="shared" si="23"/>
        <v>0.37999999988824129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5021869</v>
      </c>
      <c r="D1156" s="1">
        <f>BILANCA!E179</f>
        <v>9320499.1999999993</v>
      </c>
      <c r="E1156" s="1">
        <v>0</v>
      </c>
      <c r="F1156" s="1">
        <v>0</v>
      </c>
      <c r="G1156" s="2">
        <f t="shared" si="22"/>
        <v>4093676.0601999993</v>
      </c>
      <c r="H1156" s="2">
        <f t="shared" si="23"/>
        <v>0.19999999925494194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v>
      </c>
      <c r="D1157" s="1">
        <f>BILANCA!E180</f>
        <v>0</v>
      </c>
      <c r="E1157" s="1">
        <v>0</v>
      </c>
      <c r="F1157" s="1">
        <v>0</v>
      </c>
      <c r="G1157" s="2">
        <f t="shared" si="22"/>
        <v>5.22</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v>
      </c>
      <c r="D1160" s="1">
        <f>BILANCA!E183</f>
        <v>0</v>
      </c>
      <c r="E1160" s="1">
        <v>0</v>
      </c>
      <c r="F1160" s="1">
        <v>0</v>
      </c>
      <c r="G1160" s="2">
        <f t="shared" si="22"/>
        <v>5.31</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38161</v>
      </c>
      <c r="D1163" s="1">
        <f>BILANCA!E186</f>
        <v>0</v>
      </c>
      <c r="E1163" s="1">
        <v>0</v>
      </c>
      <c r="F1163" s="1">
        <v>0</v>
      </c>
      <c r="G1163" s="2">
        <f t="shared" si="22"/>
        <v>6868.98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1684987</v>
      </c>
      <c r="D1165" s="1">
        <f>BILANCA!E188</f>
        <v>1901961.84</v>
      </c>
      <c r="E1165" s="1">
        <v>0</v>
      </c>
      <c r="F1165" s="1">
        <v>0</v>
      </c>
      <c r="G1165" s="2">
        <f t="shared" si="22"/>
        <v>998981.74375999998</v>
      </c>
      <c r="H1165" s="2">
        <f t="shared" si="23"/>
        <v>0.15999999991618097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8062590</v>
      </c>
      <c r="D1166" s="1">
        <f>BILANCA!E189</f>
        <v>275616.17</v>
      </c>
      <c r="E1166" s="1">
        <v>0</v>
      </c>
      <c r="F1166" s="1">
        <v>0</v>
      </c>
      <c r="G1166" s="2">
        <f t="shared" si="22"/>
        <v>1576329.4882199999</v>
      </c>
      <c r="H1166" s="2">
        <f t="shared" si="23"/>
        <v>0.16999999998370185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372126</v>
      </c>
      <c r="D1211" s="1">
        <f>BILANCA!E234</f>
        <v>400133.21</v>
      </c>
      <c r="E1211" s="1">
        <v>0</v>
      </c>
      <c r="F1211" s="1">
        <v>0</v>
      </c>
      <c r="G1211" s="2">
        <f t="shared" si="22"/>
        <v>267305.47175999999</v>
      </c>
      <c r="H1211" s="2">
        <f t="shared" si="23"/>
        <v>0.21000000002095476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1420</v>
      </c>
      <c r="D1212" s="1">
        <f>BILANCA!E235</f>
        <v>3216.43</v>
      </c>
      <c r="E1212" s="1">
        <v>0</v>
      </c>
      <c r="F1212" s="1">
        <v>0</v>
      </c>
      <c r="G1212" s="2">
        <f t="shared" si="22"/>
        <v>1798.30494</v>
      </c>
      <c r="H1212" s="2">
        <f t="shared" si="23"/>
        <v>0.42999999999983629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370706</v>
      </c>
      <c r="D1213" s="1">
        <f>BILANCA!E236</f>
        <v>396916.78</v>
      </c>
      <c r="E1213" s="1">
        <v>0</v>
      </c>
      <c r="F1213" s="1">
        <v>0</v>
      </c>
      <c r="G1213" s="2">
        <f t="shared" si="22"/>
        <v>267844.09880000004</v>
      </c>
      <c r="H1213" s="2">
        <f t="shared" si="23"/>
        <v>0.21999999997206032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1326554204</v>
      </c>
      <c r="D1214" s="1">
        <f>BILANCA!E237</f>
        <v>1315090996.0099998</v>
      </c>
      <c r="E1214" s="1">
        <v>0</v>
      </c>
      <c r="F1214" s="1">
        <v>0</v>
      </c>
      <c r="G1214" s="2">
        <f t="shared" si="22"/>
        <v>914006061.28061986</v>
      </c>
      <c r="H1214" s="2">
        <f t="shared" si="23"/>
        <v>9.9997520446777344E-3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1296561609</v>
      </c>
      <c r="D1215" s="1">
        <f>BILANCA!E238</f>
        <v>1271137845.8499999</v>
      </c>
      <c r="E1215" s="1">
        <v>0</v>
      </c>
      <c r="F1215" s="1">
        <v>0</v>
      </c>
      <c r="G1215" s="2">
        <f t="shared" si="22"/>
        <v>890610253.76240003</v>
      </c>
      <c r="H1215" s="2">
        <f t="shared" si="23"/>
        <v>0.15000009536743164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1296561609</v>
      </c>
      <c r="D1216" s="1">
        <f>BILANCA!E239</f>
        <v>1271137845.8499999</v>
      </c>
      <c r="E1216" s="1">
        <v>0</v>
      </c>
      <c r="F1216" s="1">
        <v>0</v>
      </c>
      <c r="G1216" s="2">
        <f t="shared" si="22"/>
        <v>894449091.0631001</v>
      </c>
      <c r="H1216" s="2">
        <f t="shared" si="23"/>
        <v>0.15000009536743164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1286868745</v>
      </c>
      <c r="D1217" s="1">
        <f>BILANCA!E240</f>
        <v>1261874943.74</v>
      </c>
      <c r="E1217" s="1">
        <v>0</v>
      </c>
      <c r="F1217" s="1">
        <v>0</v>
      </c>
      <c r="G1217" s="2">
        <f t="shared" si="22"/>
        <v>891684760.00032008</v>
      </c>
      <c r="H1217" s="2">
        <f t="shared" si="23"/>
        <v>0.25999999046325684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9692864</v>
      </c>
      <c r="D1218" s="1">
        <f>BILANCA!E241</f>
        <v>9262902.1099999994</v>
      </c>
      <c r="E1218" s="1">
        <v>0</v>
      </c>
      <c r="F1218" s="1">
        <v>0</v>
      </c>
      <c r="G1218" s="2">
        <f t="shared" si="22"/>
        <v>6631387.0316999992</v>
      </c>
      <c r="H1218" s="2">
        <f t="shared" si="23"/>
        <v>0.10999999940395355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27902387</v>
      </c>
      <c r="D1222" s="1">
        <f>BILANCA!E245</f>
        <v>41383652.339999996</v>
      </c>
      <c r="E1222" s="1">
        <v>0</v>
      </c>
      <c r="F1222" s="1">
        <v>0</v>
      </c>
      <c r="G1222" s="2">
        <f t="shared" si="22"/>
        <v>26450056.311519999</v>
      </c>
      <c r="H1222" s="2">
        <f t="shared" si="23"/>
        <v>0.33999999612569809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35683609</v>
      </c>
      <c r="D1223" s="1">
        <f>BILANCA!E246</f>
        <v>44183652.339999996</v>
      </c>
      <c r="E1223" s="1">
        <v>0</v>
      </c>
      <c r="F1223" s="1">
        <v>0</v>
      </c>
      <c r="G1223" s="2">
        <f t="shared" si="22"/>
        <v>29772219.283199996</v>
      </c>
      <c r="H1223" s="2">
        <f t="shared" si="23"/>
        <v>0.33999999612569809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35683609</v>
      </c>
      <c r="D1224" s="1">
        <f>BILANCA!E247</f>
        <v>43195468.009999998</v>
      </c>
      <c r="E1224" s="1">
        <v>0</v>
      </c>
      <c r="F1224" s="1">
        <v>0</v>
      </c>
      <c r="G1224" s="2">
        <f t="shared" si="22"/>
        <v>29419965.349819995</v>
      </c>
      <c r="H1224" s="2">
        <f t="shared" si="23"/>
        <v>9.9999979138374329E-3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988184.33000000007</v>
      </c>
      <c r="E1225" s="1">
        <v>0</v>
      </c>
      <c r="F1225" s="1">
        <v>0</v>
      </c>
      <c r="G1225" s="2">
        <f t="shared" si="22"/>
        <v>478281.21572000004</v>
      </c>
      <c r="H1225" s="2">
        <f t="shared" si="23"/>
        <v>0.33000000007450581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7781222</v>
      </c>
      <c r="D1227" s="1">
        <f>BILANCA!E250</f>
        <v>2800000</v>
      </c>
      <c r="E1227" s="1">
        <v>0</v>
      </c>
      <c r="F1227" s="1">
        <v>0</v>
      </c>
      <c r="G1227" s="2">
        <f t="shared" si="22"/>
        <v>3265018.1680000001</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5781222</v>
      </c>
      <c r="D1229" s="1">
        <f>BILANCA!E252</f>
        <v>0</v>
      </c>
      <c r="E1229" s="1">
        <v>0</v>
      </c>
      <c r="F1229" s="1">
        <v>0</v>
      </c>
      <c r="G1229" s="2">
        <f t="shared" si="22"/>
        <v>1422180.612</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2000000</v>
      </c>
      <c r="D1230" s="1">
        <f>BILANCA!E253</f>
        <v>2800000</v>
      </c>
      <c r="E1230" s="1">
        <v>0</v>
      </c>
      <c r="F1230" s="1">
        <v>0</v>
      </c>
      <c r="G1230" s="2">
        <f t="shared" si="22"/>
        <v>1877200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2090208</v>
      </c>
      <c r="D1232" s="1">
        <f>BILANCA!E255</f>
        <v>2569497.8199999998</v>
      </c>
      <c r="E1232" s="1">
        <v>0</v>
      </c>
      <c r="F1232" s="1">
        <v>0</v>
      </c>
      <c r="G1232" s="2">
        <f t="shared" si="22"/>
        <v>1800071.7063599997</v>
      </c>
      <c r="H1232" s="2">
        <f t="shared" si="23"/>
        <v>0.18000000016763806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18639276</v>
      </c>
      <c r="D1236" s="1">
        <f>BILANCA!E259</f>
        <v>19936011.809999999</v>
      </c>
      <c r="E1236" s="1">
        <v>0</v>
      </c>
      <c r="F1236" s="1">
        <v>0</v>
      </c>
      <c r="G1236" s="2">
        <f t="shared" si="22"/>
        <v>14803358.803859999</v>
      </c>
      <c r="H1236" s="2">
        <f t="shared" si="23"/>
        <v>0.19000000134110451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18639276</v>
      </c>
      <c r="D1237" s="1">
        <f>BILANCA!E260</f>
        <v>19936011.809999999</v>
      </c>
      <c r="E1237" s="1">
        <v>0</v>
      </c>
      <c r="F1237" s="1">
        <v>0</v>
      </c>
      <c r="G1237" s="2">
        <f t="shared" si="22"/>
        <v>14861870.10348</v>
      </c>
      <c r="H1237" s="2">
        <f t="shared" si="23"/>
        <v>0.19000000134110451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2000000</v>
      </c>
      <c r="D1239" s="1">
        <f>BILANCA!E263</f>
        <v>2800000</v>
      </c>
      <c r="E1239" s="1">
        <v>0</v>
      </c>
      <c r="F1239" s="1">
        <v>0</v>
      </c>
      <c r="G1239" s="2">
        <f t="shared" si="22"/>
        <v>1945600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2181267</v>
      </c>
      <c r="D1240" s="1">
        <f>BILANCA!E264</f>
        <v>2698656.87</v>
      </c>
      <c r="E1240" s="1">
        <v>0</v>
      </c>
      <c r="F1240" s="1">
        <v>0</v>
      </c>
      <c r="G1240" s="2">
        <f t="shared" si="22"/>
        <v>1947695.25018</v>
      </c>
      <c r="H1240" s="2">
        <f t="shared" si="23"/>
        <v>0.12999999988824129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903905</v>
      </c>
      <c r="D1241" s="1">
        <f>BILANCA!E265</f>
        <v>952693</v>
      </c>
      <c r="E1241" s="1">
        <v>0</v>
      </c>
      <c r="F1241" s="1">
        <v>0</v>
      </c>
      <c r="G1241" s="2">
        <f t="shared" si="22"/>
        <v>724797.07799999998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218379</v>
      </c>
      <c r="D1244" s="1">
        <f>BILANCA!E268</f>
        <v>370363.42</v>
      </c>
      <c r="E1244" s="1">
        <v>0</v>
      </c>
      <c r="F1244" s="1">
        <v>0</v>
      </c>
      <c r="G1244" s="2">
        <f t="shared" si="24"/>
        <v>250326.62424</v>
      </c>
      <c r="H1244" s="2">
        <f t="shared" si="23"/>
        <v>0.41999999998370185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577027</v>
      </c>
      <c r="D1245" s="1">
        <f>BILANCA!E269</f>
        <v>717197.52</v>
      </c>
      <c r="E1245" s="1">
        <v>0</v>
      </c>
      <c r="F1245" s="1">
        <v>0</v>
      </c>
      <c r="G1245" s="2">
        <f t="shared" si="24"/>
        <v>526992.57448000007</v>
      </c>
      <c r="H1245" s="2">
        <f t="shared" si="23"/>
        <v>0.47999999998137355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2505</v>
      </c>
      <c r="D1246" s="1">
        <f>BILANCA!E270</f>
        <v>0</v>
      </c>
      <c r="E1246" s="1">
        <v>0</v>
      </c>
      <c r="F1246" s="1">
        <v>0</v>
      </c>
      <c r="G1246" s="2">
        <f t="shared" si="24"/>
        <v>658.81500000000005</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406694</v>
      </c>
      <c r="D1247" s="1">
        <f>BILANCA!E271</f>
        <v>787751.24</v>
      </c>
      <c r="E1247" s="1">
        <v>0</v>
      </c>
      <c r="F1247" s="1">
        <v>0</v>
      </c>
      <c r="G1247" s="2">
        <f t="shared" si="24"/>
        <v>523299.87072000001</v>
      </c>
      <c r="H1247" s="2">
        <f t="shared" si="23"/>
        <v>0.23999999999068677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417479</v>
      </c>
      <c r="D1263" s="1">
        <f>BILANCA!E287</f>
        <v>23716.55</v>
      </c>
      <c r="E1263" s="1">
        <v>0</v>
      </c>
      <c r="F1263" s="1">
        <v>0</v>
      </c>
      <c r="G1263" s="2">
        <f t="shared" si="24"/>
        <v>130175.38800000001</v>
      </c>
      <c r="H1263" s="2">
        <f t="shared" si="23"/>
        <v>0.4500000000007276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10323566</v>
      </c>
      <c r="D1264" s="1">
        <f>BILANCA!E288</f>
        <v>15638119.109999999</v>
      </c>
      <c r="E1264" s="1">
        <v>0</v>
      </c>
      <c r="F1264" s="1">
        <v>0</v>
      </c>
      <c r="G1264" s="2">
        <f t="shared" si="24"/>
        <v>11689544.985820001</v>
      </c>
      <c r="H1264" s="2">
        <f t="shared" si="23"/>
        <v>0.10999999940395355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4399</v>
      </c>
      <c r="D1265" s="1">
        <f>BILANCA!E289</f>
        <v>19451.25</v>
      </c>
      <c r="E1265" s="1">
        <v>0</v>
      </c>
      <c r="F1265" s="1">
        <v>0</v>
      </c>
      <c r="G1265" s="2">
        <f t="shared" si="24"/>
        <v>12211.022999999999</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8058191</v>
      </c>
      <c r="D1266" s="1">
        <f>BILANCA!E290</f>
        <v>256164.92</v>
      </c>
      <c r="E1266" s="1">
        <v>0</v>
      </c>
      <c r="F1266" s="1">
        <v>0</v>
      </c>
      <c r="G1266" s="2">
        <f t="shared" si="24"/>
        <v>2425457.3977199998</v>
      </c>
      <c r="H1266" s="2">
        <f t="shared" si="23"/>
        <v>7.9999999987194315E-2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211219</v>
      </c>
      <c r="D1271" s="1">
        <f>BILANCA!E295</f>
        <v>412712.33</v>
      </c>
      <c r="E1271" s="1">
        <v>0</v>
      </c>
      <c r="F1271" s="1">
        <v>0</v>
      </c>
      <c r="G1271" s="2">
        <f t="shared" si="24"/>
        <v>298553.37407999998</v>
      </c>
      <c r="H1271" s="2">
        <f t="shared" si="23"/>
        <v>0.33000000001629815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368072</v>
      </c>
      <c r="D1273" s="1">
        <f>BILANCA!E297</f>
        <v>429297.22</v>
      </c>
      <c r="E1273" s="1">
        <v>0</v>
      </c>
      <c r="F1273" s="1">
        <v>0</v>
      </c>
      <c r="G1273" s="2">
        <f t="shared" si="24"/>
        <v>355733.26759999996</v>
      </c>
      <c r="H1273" s="2">
        <f t="shared" si="23"/>
        <v>0.21999999997206032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369737</v>
      </c>
      <c r="D1274" s="1">
        <f>BILANCA!E298</f>
        <v>411488.21</v>
      </c>
      <c r="E1274" s="1">
        <v>0</v>
      </c>
      <c r="F1274" s="1">
        <v>0</v>
      </c>
      <c r="G1274" s="2">
        <f t="shared" si="24"/>
        <v>347079.60521999997</v>
      </c>
      <c r="H1274" s="2">
        <f t="shared" si="23"/>
        <v>0.21000000002095476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47275</v>
      </c>
      <c r="D1275" s="1">
        <f>BILANCA!E299</f>
        <v>388793.56</v>
      </c>
      <c r="E1275" s="1">
        <v>0</v>
      </c>
      <c r="F1275" s="1">
        <v>0</v>
      </c>
      <c r="G1275" s="2">
        <f t="shared" si="24"/>
        <v>240859.73903999999</v>
      </c>
      <c r="H1275" s="2">
        <f t="shared" si="23"/>
        <v>0.44000000000232831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175526</v>
      </c>
      <c r="D1278" s="1">
        <f>BILANCA!E302</f>
        <v>128356.36</v>
      </c>
      <c r="E1278" s="1">
        <v>0</v>
      </c>
      <c r="F1278" s="1">
        <v>0</v>
      </c>
      <c r="G1278" s="2">
        <f t="shared" si="24"/>
        <v>127510.4224</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105982216</v>
      </c>
      <c r="D1408" s="1">
        <f>'RAS-funkcijski'!E114</f>
        <v>99378858.560000002</v>
      </c>
      <c r="E1408" s="1">
        <v>0</v>
      </c>
      <c r="F1408" s="1">
        <v>0</v>
      </c>
      <c r="G1408" s="2">
        <f t="shared" si="24"/>
        <v>33521392.643200003</v>
      </c>
      <c r="H1408" s="2">
        <f t="shared" si="27"/>
        <v>0.43999999761581421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49543614</v>
      </c>
      <c r="D1416" s="1">
        <f>'RAS-funkcijski'!E122</f>
        <v>56151357.590000004</v>
      </c>
      <c r="E1416" s="1">
        <v>0</v>
      </c>
      <c r="F1416" s="1">
        <v>0</v>
      </c>
      <c r="G1416" s="2">
        <f t="shared" si="24"/>
        <v>19097866.84324</v>
      </c>
      <c r="H1416" s="2">
        <f t="shared" si="27"/>
        <v>0.40999999642372131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35082247</v>
      </c>
      <c r="D1417" s="1">
        <f>'RAS-funkcijski'!E123</f>
        <v>39673383.390000001</v>
      </c>
      <c r="E1417" s="1">
        <v>0</v>
      </c>
      <c r="F1417" s="1">
        <v>0</v>
      </c>
      <c r="G1417" s="2">
        <f t="shared" si="24"/>
        <v>13617052.639819998</v>
      </c>
      <c r="H1417" s="2">
        <f t="shared" si="27"/>
        <v>0.39000000059604645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14461367</v>
      </c>
      <c r="D1418" s="1">
        <f>'RAS-funkcijski'!E124</f>
        <v>16477974.200000001</v>
      </c>
      <c r="E1418" s="1">
        <v>0</v>
      </c>
      <c r="F1418" s="1">
        <v>0</v>
      </c>
      <c r="G1418" s="2">
        <f t="shared" si="24"/>
        <v>5690077.8480000002</v>
      </c>
      <c r="H1418" s="2">
        <f t="shared" si="27"/>
        <v>0.20000000111758709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2082238</v>
      </c>
      <c r="D1419" s="1">
        <f>'RAS-funkcijski'!E125</f>
        <v>2324110.29</v>
      </c>
      <c r="E1419" s="1">
        <v>0</v>
      </c>
      <c r="F1419" s="1">
        <v>0</v>
      </c>
      <c r="G1419" s="2">
        <f t="shared" si="24"/>
        <v>814385.48817999999</v>
      </c>
      <c r="H1419" s="2">
        <f t="shared" si="27"/>
        <v>0.2900000000372529</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474804</v>
      </c>
      <c r="D1420" s="1">
        <f>'RAS-funkcijski'!E126</f>
        <v>604578</v>
      </c>
      <c r="E1420" s="1">
        <v>0</v>
      </c>
      <c r="F1420" s="1">
        <v>0</v>
      </c>
      <c r="G1420" s="2">
        <f t="shared" si="24"/>
        <v>205443.12</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12515399</v>
      </c>
      <c r="D1421" s="1">
        <f>'RAS-funkcijski'!E127</f>
        <v>9553846.9200000018</v>
      </c>
      <c r="E1421" s="1">
        <v>0</v>
      </c>
      <c r="F1421" s="1">
        <v>0</v>
      </c>
      <c r="G1421" s="2">
        <f t="shared" si="24"/>
        <v>3889640.4193200003</v>
      </c>
      <c r="H1421" s="2">
        <f t="shared" si="27"/>
        <v>7.9999998211860657E-2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41366161</v>
      </c>
      <c r="D1422" s="1">
        <f>'RAS-funkcijski'!E128</f>
        <v>30744965.760000002</v>
      </c>
      <c r="E1422" s="1">
        <v>0</v>
      </c>
      <c r="F1422" s="1">
        <v>0</v>
      </c>
      <c r="G1422" s="2">
        <f t="shared" si="24"/>
        <v>12754155.472479999</v>
      </c>
      <c r="H1422" s="2">
        <f t="shared" si="27"/>
        <v>0.23999999836087227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105982216</v>
      </c>
      <c r="D1435" s="13">
        <f>'RAS-funkcijski'!E141</f>
        <v>99378858.560000002</v>
      </c>
      <c r="E1435" s="13">
        <v>0</v>
      </c>
      <c r="F1435" s="13">
        <v>0</v>
      </c>
      <c r="G1435" s="14">
        <f t="shared" si="24"/>
        <v>41749370.837440006</v>
      </c>
      <c r="H1435" s="14">
        <f t="shared" si="27"/>
        <v>0.43999999761581421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184502567.20999998</v>
      </c>
      <c r="D1436" s="6">
        <f>'P-VRIO'!E5</f>
        <v>18128800.57</v>
      </c>
      <c r="E1436" s="6">
        <v>0</v>
      </c>
      <c r="F1436" s="6">
        <v>0</v>
      </c>
      <c r="G1436" s="7">
        <f t="shared" si="24"/>
        <v>220760.16834999999</v>
      </c>
      <c r="H1436" s="7">
        <f t="shared" si="27"/>
        <v>0.63999997824430466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55312.5</v>
      </c>
      <c r="E1437" s="1">
        <v>0</v>
      </c>
      <c r="F1437" s="1">
        <v>0</v>
      </c>
      <c r="G1437" s="2">
        <f t="shared" si="24"/>
        <v>221.25</v>
      </c>
      <c r="H1437" s="2">
        <f t="shared" si="27"/>
        <v>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312.5</v>
      </c>
      <c r="E1438" s="1">
        <v>0</v>
      </c>
      <c r="F1438" s="1">
        <v>0</v>
      </c>
      <c r="G1438" s="2">
        <f t="shared" si="24"/>
        <v>1.875</v>
      </c>
      <c r="H1438" s="2">
        <f t="shared" si="27"/>
        <v>0.5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312.5</v>
      </c>
      <c r="E1439" s="1">
        <v>0</v>
      </c>
      <c r="F1439" s="1">
        <v>0</v>
      </c>
      <c r="G1439" s="2">
        <f t="shared" si="24"/>
        <v>2.5</v>
      </c>
      <c r="H1439" s="2">
        <f t="shared" si="27"/>
        <v>0.5</v>
      </c>
      <c r="I1439" s="10">
        <f t="shared" ref="I1439:I1444" si="28">G1439*H1439</f>
        <v>1.25</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55000</v>
      </c>
      <c r="E1445" s="1">
        <v>0</v>
      </c>
      <c r="F1445" s="1">
        <v>0</v>
      </c>
      <c r="G1445" s="2">
        <f t="shared" si="24"/>
        <v>1100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55000</v>
      </c>
      <c r="E1451" s="1">
        <v>0</v>
      </c>
      <c r="F1451" s="1">
        <v>0</v>
      </c>
      <c r="G1451" s="2">
        <f t="shared" si="24"/>
        <v>1760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184502567.20999998</v>
      </c>
      <c r="D1453" s="1">
        <f>'P-VRIO'!E22</f>
        <v>18073488.07</v>
      </c>
      <c r="E1453" s="1">
        <v>0</v>
      </c>
      <c r="F1453" s="1">
        <v>0</v>
      </c>
      <c r="G1453" s="2">
        <f t="shared" si="24"/>
        <v>3971691.7802999993</v>
      </c>
      <c r="H1453" s="2">
        <f t="shared" si="27"/>
        <v>0.2799999788403511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184502567.20999998</v>
      </c>
      <c r="D1454" s="1">
        <f>'P-VRIO'!E23</f>
        <v>18073488.07</v>
      </c>
      <c r="E1454" s="1">
        <v>0</v>
      </c>
      <c r="F1454" s="1">
        <v>0</v>
      </c>
      <c r="G1454" s="2">
        <f t="shared" si="24"/>
        <v>4192341.3236499997</v>
      </c>
      <c r="H1454" s="2">
        <f t="shared" si="27"/>
        <v>0.2799999788403511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24464.28</v>
      </c>
      <c r="D1455" s="1">
        <f>'P-VRIO'!E24</f>
        <v>415611.5</v>
      </c>
      <c r="E1455" s="1">
        <v>0</v>
      </c>
      <c r="F1455" s="1">
        <v>0</v>
      </c>
      <c r="G1455" s="2">
        <f t="shared" si="24"/>
        <v>17113.745599999998</v>
      </c>
      <c r="H1455" s="2">
        <f t="shared" si="27"/>
        <v>0.77999999999883585</v>
      </c>
      <c r="I1455" s="10">
        <f t="shared" ref="I1455:I1460" si="30">G1455*H1455</f>
        <v>13348.721567980076</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184478102.92999998</v>
      </c>
      <c r="D1456" s="1">
        <f>'P-VRIO'!E25</f>
        <v>17657876.57</v>
      </c>
      <c r="E1456" s="1">
        <v>0</v>
      </c>
      <c r="F1456" s="1">
        <v>0</v>
      </c>
      <c r="G1456" s="2">
        <f t="shared" si="24"/>
        <v>4615670.9774699993</v>
      </c>
      <c r="H1456" s="2">
        <f t="shared" si="27"/>
        <v>0.50000002235174179</v>
      </c>
      <c r="I1456" s="10">
        <f t="shared" si="30"/>
        <v>2307835.5919032856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18803635.120000001</v>
      </c>
      <c r="D1480" s="6"/>
      <c r="E1480" s="6">
        <v>0</v>
      </c>
      <c r="F1480" s="6">
        <v>0</v>
      </c>
      <c r="G1480" s="7">
        <f t="shared" ref="G1480:G1580" si="34">B1480/1000*C1480</f>
        <v>18803.635120000003</v>
      </c>
      <c r="H1480" s="7">
        <f t="shared" ref="H1480:H1580" si="35">ABS(C1480-ROUND(C1480,0))</f>
        <v>0.12000000104308128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156046703.81999999</v>
      </c>
      <c r="D1481" s="1">
        <v>0</v>
      </c>
      <c r="E1481" s="1">
        <v>0</v>
      </c>
      <c r="F1481" s="1">
        <v>0</v>
      </c>
      <c r="G1481" s="2">
        <f t="shared" si="34"/>
        <v>312093.40763999999</v>
      </c>
      <c r="H1481" s="2">
        <f t="shared" si="35"/>
        <v>0.18000000715255737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65464474.479999997</v>
      </c>
      <c r="D1482" s="1">
        <v>0</v>
      </c>
      <c r="E1482" s="1">
        <v>0</v>
      </c>
      <c r="F1482" s="1">
        <v>0</v>
      </c>
      <c r="G1482" s="2">
        <f t="shared" si="34"/>
        <v>196393.42343999998</v>
      </c>
      <c r="H1482" s="2">
        <f t="shared" si="35"/>
        <v>0.47999999672174454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83400928.479999989</v>
      </c>
      <c r="D1483" s="1">
        <v>0</v>
      </c>
      <c r="E1483" s="1">
        <v>0</v>
      </c>
      <c r="F1483" s="1">
        <v>0</v>
      </c>
      <c r="G1483" s="2">
        <f t="shared" si="34"/>
        <v>333603.71391999995</v>
      </c>
      <c r="H1483" s="2">
        <f t="shared" si="35"/>
        <v>0.47999998927116394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54410963.780000001</v>
      </c>
      <c r="D1484" s="1">
        <v>0</v>
      </c>
      <c r="E1484" s="1">
        <v>0</v>
      </c>
      <c r="F1484" s="1">
        <v>0</v>
      </c>
      <c r="G1484" s="2">
        <f t="shared" si="34"/>
        <v>272054.81890000001</v>
      </c>
      <c r="H1484" s="2">
        <f t="shared" si="35"/>
        <v>0.2199999988079071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19219705.579999998</v>
      </c>
      <c r="D1485" s="1">
        <v>0</v>
      </c>
      <c r="E1485" s="1">
        <v>0</v>
      </c>
      <c r="F1485" s="1">
        <v>0</v>
      </c>
      <c r="G1485" s="2">
        <f t="shared" si="34"/>
        <v>115318.23348</v>
      </c>
      <c r="H1485" s="2">
        <f t="shared" si="35"/>
        <v>0.42000000178813934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223275.1</v>
      </c>
      <c r="D1486" s="1">
        <v>0</v>
      </c>
      <c r="E1486" s="1">
        <v>0</v>
      </c>
      <c r="F1486" s="1">
        <v>0</v>
      </c>
      <c r="G1486" s="2">
        <f t="shared" si="34"/>
        <v>1562.9257</v>
      </c>
      <c r="H1486" s="2">
        <f t="shared" si="35"/>
        <v>0.10000000000582077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5103255.99</v>
      </c>
      <c r="D1489" s="1">
        <v>0</v>
      </c>
      <c r="E1489" s="1">
        <v>0</v>
      </c>
      <c r="F1489" s="1">
        <v>0</v>
      </c>
      <c r="G1489" s="2">
        <f t="shared" si="34"/>
        <v>51032.5599</v>
      </c>
      <c r="H1489" s="2">
        <f t="shared" si="35"/>
        <v>9.9999997764825821E-3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4443728.03</v>
      </c>
      <c r="D1491" s="1">
        <v>0</v>
      </c>
      <c r="E1491" s="1">
        <v>0</v>
      </c>
      <c r="F1491" s="1">
        <v>0</v>
      </c>
      <c r="G1491" s="2">
        <f t="shared" si="34"/>
        <v>53324.736360000003</v>
      </c>
      <c r="H1491" s="2">
        <f t="shared" si="35"/>
        <v>3.0000000260770321E-2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7181300.8600000003</v>
      </c>
      <c r="D1492" s="1">
        <v>0</v>
      </c>
      <c r="E1492" s="1">
        <v>0</v>
      </c>
      <c r="F1492" s="1">
        <v>0</v>
      </c>
      <c r="G1492" s="2">
        <f t="shared" si="34"/>
        <v>93356.911179999996</v>
      </c>
      <c r="H1492" s="2">
        <f t="shared" si="35"/>
        <v>0.13999999966472387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158912887.10999998</v>
      </c>
      <c r="D1499" s="1">
        <v>0</v>
      </c>
      <c r="E1499" s="1">
        <v>0</v>
      </c>
      <c r="F1499" s="1">
        <v>0</v>
      </c>
      <c r="G1499" s="2">
        <f t="shared" si="34"/>
        <v>3178257.7421999997</v>
      </c>
      <c r="H1499" s="2">
        <f t="shared" si="35"/>
        <v>0.10999998450279236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60661821.890000001</v>
      </c>
      <c r="D1500" s="1">
        <v>0</v>
      </c>
      <c r="E1500" s="1">
        <v>0</v>
      </c>
      <c r="F1500" s="1">
        <v>0</v>
      </c>
      <c r="G1500" s="2">
        <f t="shared" si="34"/>
        <v>1273898.25969</v>
      </c>
      <c r="H1500" s="2">
        <f t="shared" si="35"/>
        <v>0.10999999940395355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83282790.429999992</v>
      </c>
      <c r="D1501" s="1">
        <v>0</v>
      </c>
      <c r="E1501" s="1">
        <v>0</v>
      </c>
      <c r="F1501" s="1">
        <v>0</v>
      </c>
      <c r="G1501" s="2">
        <f t="shared" si="34"/>
        <v>1832221.3894599997</v>
      </c>
      <c r="H1501" s="2">
        <f t="shared" si="35"/>
        <v>0.42999999225139618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53967587.119999997</v>
      </c>
      <c r="D1502" s="1">
        <v>0</v>
      </c>
      <c r="E1502" s="1">
        <v>0</v>
      </c>
      <c r="F1502" s="1">
        <v>0</v>
      </c>
      <c r="G1502" s="2">
        <f t="shared" si="34"/>
        <v>1241254.50376</v>
      </c>
      <c r="H1502" s="2">
        <f t="shared" si="35"/>
        <v>0.11999999731779099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19664017.91</v>
      </c>
      <c r="D1503" s="1">
        <v>0</v>
      </c>
      <c r="E1503" s="1">
        <v>0</v>
      </c>
      <c r="F1503" s="1">
        <v>0</v>
      </c>
      <c r="G1503" s="2">
        <f t="shared" si="34"/>
        <v>471936.42984</v>
      </c>
      <c r="H1503" s="2">
        <f t="shared" si="35"/>
        <v>8.9999999850988388E-2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223305.53</v>
      </c>
      <c r="D1504" s="1">
        <v>0</v>
      </c>
      <c r="E1504" s="1">
        <v>0</v>
      </c>
      <c r="F1504" s="1">
        <v>0</v>
      </c>
      <c r="G1504" s="2">
        <f t="shared" si="34"/>
        <v>5582.63825</v>
      </c>
      <c r="H1504" s="2">
        <f t="shared" si="35"/>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5138417.38</v>
      </c>
      <c r="D1507" s="1">
        <v>0</v>
      </c>
      <c r="E1507" s="1">
        <v>0</v>
      </c>
      <c r="F1507" s="1">
        <v>0</v>
      </c>
      <c r="G1507" s="2">
        <f t="shared" si="34"/>
        <v>143875.68664</v>
      </c>
      <c r="H1507" s="2">
        <f t="shared" si="35"/>
        <v>0.37999999988824129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4289462.49</v>
      </c>
      <c r="D1509" s="1">
        <v>0</v>
      </c>
      <c r="E1509" s="1">
        <v>0</v>
      </c>
      <c r="F1509" s="1">
        <v>0</v>
      </c>
      <c r="G1509" s="2">
        <f t="shared" si="34"/>
        <v>128683.8747</v>
      </c>
      <c r="H1509" s="2">
        <f t="shared" si="35"/>
        <v>0.49000000022351742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14968274.789999999</v>
      </c>
      <c r="D1510" s="1">
        <v>0</v>
      </c>
      <c r="E1510" s="1">
        <v>0</v>
      </c>
      <c r="F1510" s="1">
        <v>0</v>
      </c>
      <c r="G1510" s="2">
        <f t="shared" si="34"/>
        <v>464016.51848999999</v>
      </c>
      <c r="H1510" s="2">
        <f t="shared" si="35"/>
        <v>0.21000000089406967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15937451.830000013</v>
      </c>
      <c r="D1517" s="1">
        <v>0</v>
      </c>
      <c r="E1517" s="1">
        <v>0</v>
      </c>
      <c r="F1517" s="1">
        <v>0</v>
      </c>
      <c r="G1517" s="2">
        <f t="shared" si="34"/>
        <v>605623.1695400005</v>
      </c>
      <c r="H1517" s="2">
        <f t="shared" si="35"/>
        <v>0.16999998688697815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43167.8</v>
      </c>
      <c r="D1518" s="1">
        <v>0</v>
      </c>
      <c r="E1518" s="1">
        <v>0</v>
      </c>
      <c r="F1518" s="1">
        <v>0</v>
      </c>
      <c r="G1518" s="2">
        <f t="shared" si="34"/>
        <v>1683.5442</v>
      </c>
      <c r="H1518" s="2">
        <f t="shared" si="35"/>
        <v>0.19999999999708962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80</v>
      </c>
      <c r="D1519" s="1">
        <v>0</v>
      </c>
      <c r="E1519" s="1">
        <v>0</v>
      </c>
      <c r="F1519" s="1">
        <v>0</v>
      </c>
      <c r="G1519" s="2">
        <f t="shared" si="34"/>
        <v>3.2</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80</v>
      </c>
      <c r="D1520" s="1">
        <v>0</v>
      </c>
      <c r="E1520" s="1">
        <v>0</v>
      </c>
      <c r="F1520" s="1">
        <v>0</v>
      </c>
      <c r="G1520" s="2">
        <f t="shared" si="34"/>
        <v>3.2800000000000002</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23636.55</v>
      </c>
      <c r="D1524" s="1">
        <v>0</v>
      </c>
      <c r="E1524" s="1">
        <v>0</v>
      </c>
      <c r="F1524" s="1">
        <v>0</v>
      </c>
      <c r="G1524" s="2">
        <f t="shared" si="34"/>
        <v>1063.6447499999999</v>
      </c>
      <c r="H1524" s="2">
        <f t="shared" si="35"/>
        <v>0.4500000000007276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23636.55</v>
      </c>
      <c r="D1530" s="1">
        <v>0</v>
      </c>
      <c r="E1530" s="1">
        <v>0</v>
      </c>
      <c r="F1530" s="1">
        <v>0</v>
      </c>
      <c r="G1530" s="2">
        <f t="shared" si="34"/>
        <v>1205.4640499999998</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23636.55</v>
      </c>
      <c r="D1531" s="1">
        <v>0</v>
      </c>
      <c r="E1531" s="1">
        <v>0</v>
      </c>
      <c r="F1531" s="1">
        <v>0</v>
      </c>
      <c r="G1531" s="2">
        <f t="shared" si="34"/>
        <v>1229.1006</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19451.25</v>
      </c>
      <c r="D1565" s="1">
        <v>0</v>
      </c>
      <c r="E1565" s="1">
        <v>0</v>
      </c>
      <c r="F1565" s="1">
        <v>0</v>
      </c>
      <c r="G1565" s="2">
        <f t="shared" si="34"/>
        <v>1672.8074999999999</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19451.25</v>
      </c>
      <c r="D1566" s="1">
        <v>0</v>
      </c>
      <c r="E1566" s="1">
        <v>0</v>
      </c>
      <c r="F1566" s="1">
        <v>0</v>
      </c>
      <c r="G1566" s="2">
        <f t="shared" si="34"/>
        <v>1692.25875</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15894284.029999999</v>
      </c>
      <c r="D1576" s="1">
        <v>0</v>
      </c>
      <c r="E1576" s="1">
        <v>0</v>
      </c>
      <c r="F1576" s="1">
        <v>0</v>
      </c>
      <c r="G1576" s="2">
        <f t="shared" si="34"/>
        <v>1541745.55091</v>
      </c>
      <c r="H1576" s="2">
        <f t="shared" si="35"/>
        <v>2.9999999329447746E-2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8953832.9700000007</v>
      </c>
      <c r="D1577" s="1">
        <v>0</v>
      </c>
      <c r="E1577" s="1">
        <v>0</v>
      </c>
      <c r="F1577" s="1">
        <v>0</v>
      </c>
      <c r="G1577" s="2">
        <f t="shared" si="34"/>
        <v>877475.63106000004</v>
      </c>
      <c r="H1577" s="2">
        <f t="shared" si="35"/>
        <v>2.9999999329447746E-2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6684286.1399999997</v>
      </c>
      <c r="D1578" s="1">
        <v>0</v>
      </c>
      <c r="E1578" s="1">
        <v>0</v>
      </c>
      <c r="F1578" s="1">
        <v>0</v>
      </c>
      <c r="G1578" s="2">
        <f t="shared" si="34"/>
        <v>661744.32785999996</v>
      </c>
      <c r="H1578" s="2">
        <f t="shared" si="35"/>
        <v>0.13999999966472387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256164.92</v>
      </c>
      <c r="D1579" s="1">
        <v>0</v>
      </c>
      <c r="E1579" s="1">
        <v>0</v>
      </c>
      <c r="F1579" s="1">
        <v>0</v>
      </c>
      <c r="G1579" s="2">
        <f t="shared" si="34"/>
        <v>25616.492000000002</v>
      </c>
      <c r="H1579" s="2">
        <f t="shared" si="35"/>
        <v>7.9999999987194315E-2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2452</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101132590</v>
      </c>
      <c r="I16" s="172">
        <f>'PR-RAS'!E6</f>
        <v>113144758.18000001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91117980</v>
      </c>
      <c r="I17" s="172">
        <f>'PR-RAS'!E151</f>
        <v>91777443.569999993</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27902387</v>
      </c>
      <c r="I18" s="172">
        <f>'PR-RAS'!E645</f>
        <v>41383652.340000018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1293949860</v>
      </c>
      <c r="I20" s="175">
        <f>BILANCA!E7</f>
        <v>1267726095.8499999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51780105</v>
      </c>
      <c r="I21" s="177">
        <f>BILANCA!E68</f>
        <v>63702485.200000003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19175761</v>
      </c>
      <c r="I22" s="177">
        <f>BILANCA!E176</f>
        <v>16337585.040000001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1326554204</v>
      </c>
      <c r="I23" s="179">
        <f>BILANCA!E237</f>
        <v>1315090996.0099998</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105982216</v>
      </c>
      <c r="I27" s="177">
        <f>'RAS-funkcijski'!E114</f>
        <v>99378858.560000002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105982216</v>
      </c>
      <c r="I28" s="181">
        <f>'RAS-funkcijski'!E141</f>
        <v>99378858.560000002</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184502567.20999998</v>
      </c>
      <c r="I29" s="175">
        <f>'P-VRIO'!E5</f>
        <v>18128800.57</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184502567.20999998</v>
      </c>
      <c r="I30" s="177">
        <f>'P-VRIO'!E22</f>
        <v>18073488.07</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18803635.120000001</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15937451.830000013</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43167.8</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15894284.029999999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71" zoomScaleNormal="100" workbookViewId="0">
      <selection activeCell="E416" sqref="E41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101132590</v>
      </c>
      <c r="E6" s="53">
        <f>E7+E44+E50+E82+E106+E124+E133+E139</f>
        <v>113144758.18000001</v>
      </c>
      <c r="F6" s="54">
        <f t="shared" ref="F6:F131" si="0">IF(D6&lt;&gt;0,IF(E6/D6&gt;=100,"&gt;&gt;100",E6/D6*100),"-")</f>
        <v>111.87764318109524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21990387</v>
      </c>
      <c r="E50" s="53">
        <f>E51+E54+E59+E62+E65+E68+E71+E74+E77</f>
        <v>28615236.670000002</v>
      </c>
      <c r="F50" s="54">
        <f t="shared" si="0"/>
        <v>130.12611678912245</v>
      </c>
    </row>
    <row r="51" spans="1:6" ht="12.75" customHeight="1" x14ac:dyDescent="0.2">
      <c r="A51" s="55">
        <v>631</v>
      </c>
      <c r="B51" s="88" t="s">
        <v>145</v>
      </c>
      <c r="C51" s="52" t="s">
        <v>146</v>
      </c>
      <c r="D51" s="53">
        <f t="shared" ref="D51:E51" si="10">D52+D53</f>
        <v>272691</v>
      </c>
      <c r="E51" s="53">
        <f t="shared" si="10"/>
        <v>172378.61</v>
      </c>
      <c r="F51" s="54">
        <f t="shared" si="0"/>
        <v>63.213897781738304</v>
      </c>
    </row>
    <row r="52" spans="1:6" ht="12.75" customHeight="1" x14ac:dyDescent="0.2">
      <c r="A52" s="55">
        <v>6311</v>
      </c>
      <c r="B52" s="88" t="s">
        <v>147</v>
      </c>
      <c r="C52" s="52" t="s">
        <v>148</v>
      </c>
      <c r="D52" s="244">
        <v>272691</v>
      </c>
      <c r="E52" s="244">
        <v>172378.61</v>
      </c>
      <c r="F52" s="54">
        <f t="shared" si="0"/>
        <v>63.213897781738304</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13903183</v>
      </c>
      <c r="E54" s="53">
        <f t="shared" si="11"/>
        <v>16074698.670000002</v>
      </c>
      <c r="F54" s="54">
        <f t="shared" si="0"/>
        <v>115.61883829048357</v>
      </c>
    </row>
    <row r="55" spans="1:6" ht="12.75" customHeight="1" x14ac:dyDescent="0.2">
      <c r="A55" s="55">
        <v>6321</v>
      </c>
      <c r="B55" s="88" t="s">
        <v>153</v>
      </c>
      <c r="C55" s="52" t="s">
        <v>154</v>
      </c>
      <c r="D55" s="244"/>
      <c r="E55" s="244">
        <v>21052.33</v>
      </c>
      <c r="F55" s="54" t="str">
        <f t="shared" si="0"/>
        <v>-</v>
      </c>
    </row>
    <row r="56" spans="1:6" ht="12.75" customHeight="1" x14ac:dyDescent="0.2">
      <c r="A56" s="55">
        <v>6322</v>
      </c>
      <c r="B56" s="88" t="s">
        <v>155</v>
      </c>
      <c r="C56" s="52" t="s">
        <v>156</v>
      </c>
      <c r="D56" s="244"/>
      <c r="E56" s="244">
        <v>1500</v>
      </c>
      <c r="F56" s="54" t="str">
        <f t="shared" si="0"/>
        <v>-</v>
      </c>
    </row>
    <row r="57" spans="1:6" ht="12.75" customHeight="1" x14ac:dyDescent="0.2">
      <c r="A57" s="55">
        <v>6323</v>
      </c>
      <c r="B57" s="88" t="s">
        <v>157</v>
      </c>
      <c r="C57" s="52" t="s">
        <v>158</v>
      </c>
      <c r="D57" s="244">
        <v>10356402</v>
      </c>
      <c r="E57" s="244">
        <v>6521043.6299999999</v>
      </c>
      <c r="F57" s="54">
        <f t="shared" si="0"/>
        <v>62.966304610423585</v>
      </c>
    </row>
    <row r="58" spans="1:6" ht="12.75" customHeight="1" x14ac:dyDescent="0.2">
      <c r="A58" s="55">
        <v>6324</v>
      </c>
      <c r="B58" s="88" t="s">
        <v>159</v>
      </c>
      <c r="C58" s="52" t="s">
        <v>160</v>
      </c>
      <c r="D58" s="244">
        <v>3546781</v>
      </c>
      <c r="E58" s="244">
        <v>9531102.7100000009</v>
      </c>
      <c r="F58" s="54">
        <f t="shared" si="0"/>
        <v>268.72543610671198</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135447</v>
      </c>
      <c r="E62" s="53">
        <f t="shared" si="13"/>
        <v>157833.53</v>
      </c>
      <c r="F62" s="54">
        <f t="shared" si="0"/>
        <v>116.5278891374486</v>
      </c>
    </row>
    <row r="63" spans="1:6" ht="12.75" customHeight="1" x14ac:dyDescent="0.2">
      <c r="A63" s="55">
        <v>6341</v>
      </c>
      <c r="B63" s="87" t="s">
        <v>169</v>
      </c>
      <c r="C63" s="52" t="s">
        <v>170</v>
      </c>
      <c r="D63" s="244">
        <v>135447</v>
      </c>
      <c r="E63" s="244">
        <v>87833.53</v>
      </c>
      <c r="F63" s="54">
        <f t="shared" si="0"/>
        <v>64.847157928931608</v>
      </c>
    </row>
    <row r="64" spans="1:6" ht="12.75" customHeight="1" x14ac:dyDescent="0.2">
      <c r="A64" s="55">
        <v>6342</v>
      </c>
      <c r="B64" s="87" t="s">
        <v>171</v>
      </c>
      <c r="C64" s="52" t="s">
        <v>172</v>
      </c>
      <c r="D64" s="244"/>
      <c r="E64" s="244">
        <v>70000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103000</v>
      </c>
      <c r="E68" s="53">
        <f t="shared" si="15"/>
        <v>132341</v>
      </c>
      <c r="F68" s="54">
        <f t="shared" si="0"/>
        <v>128.48640776699028</v>
      </c>
    </row>
    <row r="69" spans="1:6" ht="12.75" customHeight="1" x14ac:dyDescent="0.2">
      <c r="A69" s="55" t="s">
        <v>181</v>
      </c>
      <c r="B69" s="87" t="s">
        <v>182</v>
      </c>
      <c r="C69" s="52" t="s">
        <v>181</v>
      </c>
      <c r="D69" s="244">
        <v>103000</v>
      </c>
      <c r="E69" s="244">
        <v>132341</v>
      </c>
      <c r="F69" s="54">
        <f t="shared" si="0"/>
        <v>128.48640776699028</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7576066</v>
      </c>
      <c r="E77" s="53">
        <f t="shared" si="18"/>
        <v>12077984.859999999</v>
      </c>
      <c r="F77" s="54">
        <f t="shared" si="0"/>
        <v>159.42290972649923</v>
      </c>
    </row>
    <row r="78" spans="1:6" ht="12.75" customHeight="1" x14ac:dyDescent="0.2">
      <c r="A78" s="55">
        <v>6391</v>
      </c>
      <c r="B78" s="87" t="s">
        <v>199</v>
      </c>
      <c r="C78" s="52" t="s">
        <v>200</v>
      </c>
      <c r="D78" s="244">
        <v>702341</v>
      </c>
      <c r="E78" s="244">
        <v>1373848.49</v>
      </c>
      <c r="F78" s="54">
        <f t="shared" si="0"/>
        <v>195.60989462383657</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5937725</v>
      </c>
      <c r="E80" s="244">
        <v>10694452.619999999</v>
      </c>
      <c r="F80" s="54">
        <f t="shared" si="0"/>
        <v>180.11027152655265</v>
      </c>
    </row>
    <row r="81" spans="1:6" ht="24" x14ac:dyDescent="0.2">
      <c r="A81" s="55">
        <v>6394</v>
      </c>
      <c r="B81" s="87" t="s">
        <v>205</v>
      </c>
      <c r="C81" s="52" t="s">
        <v>206</v>
      </c>
      <c r="D81" s="244">
        <v>936000</v>
      </c>
      <c r="E81" s="244">
        <v>9683.75</v>
      </c>
      <c r="F81" s="54">
        <f t="shared" si="0"/>
        <v>1.0345886752136753</v>
      </c>
    </row>
    <row r="82" spans="1:6" ht="12.75" customHeight="1" x14ac:dyDescent="0.2">
      <c r="A82" s="55">
        <v>64</v>
      </c>
      <c r="B82" s="87" t="s">
        <v>207</v>
      </c>
      <c r="C82" s="52" t="s">
        <v>208</v>
      </c>
      <c r="D82" s="53">
        <f t="shared" ref="D82:E82" si="19">D83+D91+D98</f>
        <v>7156</v>
      </c>
      <c r="E82" s="53">
        <f t="shared" si="19"/>
        <v>18728.97</v>
      </c>
      <c r="F82" s="54">
        <f t="shared" si="0"/>
        <v>261.72400782560089</v>
      </c>
    </row>
    <row r="83" spans="1:6" ht="12.75" customHeight="1" x14ac:dyDescent="0.2">
      <c r="A83" s="55">
        <v>641</v>
      </c>
      <c r="B83" s="87" t="s">
        <v>209</v>
      </c>
      <c r="C83" s="52" t="s">
        <v>210</v>
      </c>
      <c r="D83" s="53">
        <f t="shared" ref="D83:E83" si="20">SUM(D84:D90)</f>
        <v>7156</v>
      </c>
      <c r="E83" s="53">
        <f t="shared" si="20"/>
        <v>18728.97</v>
      </c>
      <c r="F83" s="54">
        <f t="shared" si="0"/>
        <v>261.72400782560089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3343</v>
      </c>
      <c r="E85" s="244">
        <v>3273.07</v>
      </c>
      <c r="F85" s="54">
        <f t="shared" si="0"/>
        <v>97.908166317678734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3813</v>
      </c>
      <c r="E87" s="244">
        <v>15455.9</v>
      </c>
      <c r="F87" s="54">
        <f t="shared" si="0"/>
        <v>405.347495410438</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8751672</v>
      </c>
      <c r="E106" s="53">
        <f t="shared" si="23"/>
        <v>8429459.8900000006</v>
      </c>
      <c r="F106" s="54">
        <f t="shared" si="0"/>
        <v>96.318279409923051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8751672</v>
      </c>
      <c r="E112" s="53">
        <f t="shared" si="25"/>
        <v>8429459.8900000006</v>
      </c>
      <c r="F112" s="54">
        <f t="shared" si="0"/>
        <v>96.318279409923051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8751672</v>
      </c>
      <c r="E117" s="244">
        <v>8429459.8900000006</v>
      </c>
      <c r="F117" s="54">
        <f t="shared" si="0"/>
        <v>96.318279409923051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2595572</v>
      </c>
      <c r="E124" s="53">
        <f t="shared" si="27"/>
        <v>2687479.28</v>
      </c>
      <c r="F124" s="54">
        <f t="shared" si="0"/>
        <v>103.54092585372318</v>
      </c>
    </row>
    <row r="125" spans="1:6" ht="12.75" customHeight="1" x14ac:dyDescent="0.2">
      <c r="A125" s="55">
        <v>661</v>
      </c>
      <c r="B125" s="88" t="s">
        <v>293</v>
      </c>
      <c r="C125" s="52" t="s">
        <v>294</v>
      </c>
      <c r="D125" s="53">
        <f t="shared" ref="D125:E125" si="28">SUM(D126:D127)</f>
        <v>1937788</v>
      </c>
      <c r="E125" s="53">
        <f t="shared" si="28"/>
        <v>2573255.6799999997</v>
      </c>
      <c r="F125" s="54">
        <f t="shared" si="0"/>
        <v>132.79345728222074</v>
      </c>
    </row>
    <row r="126" spans="1:6" ht="12.75" customHeight="1" x14ac:dyDescent="0.2">
      <c r="A126" s="55">
        <v>6614</v>
      </c>
      <c r="B126" s="88" t="s">
        <v>295</v>
      </c>
      <c r="C126" s="52" t="s">
        <v>296</v>
      </c>
      <c r="D126" s="244"/>
      <c r="E126" s="244">
        <v>2615.86</v>
      </c>
      <c r="F126" s="54" t="str">
        <f t="shared" si="0"/>
        <v>-</v>
      </c>
    </row>
    <row r="127" spans="1:6" ht="12.75" customHeight="1" x14ac:dyDescent="0.2">
      <c r="A127" s="55">
        <v>6615</v>
      </c>
      <c r="B127" s="88" t="s">
        <v>297</v>
      </c>
      <c r="C127" s="52" t="s">
        <v>298</v>
      </c>
      <c r="D127" s="244">
        <v>1937788</v>
      </c>
      <c r="E127" s="244">
        <v>2570639.8199999998</v>
      </c>
      <c r="F127" s="54">
        <f t="shared" si="0"/>
        <v>132.65846521910549</v>
      </c>
    </row>
    <row r="128" spans="1:6" ht="24" x14ac:dyDescent="0.2">
      <c r="A128" s="55">
        <v>663</v>
      </c>
      <c r="B128" s="233" t="s">
        <v>299</v>
      </c>
      <c r="C128" s="52" t="s">
        <v>300</v>
      </c>
      <c r="D128" s="53">
        <f t="shared" ref="D128:E128" si="29">SUM(D129:D132)</f>
        <v>657784</v>
      </c>
      <c r="E128" s="53">
        <f t="shared" si="29"/>
        <v>114223.6</v>
      </c>
      <c r="F128" s="54">
        <f t="shared" si="0"/>
        <v>17.364910061661579</v>
      </c>
    </row>
    <row r="129" spans="1:6" ht="12.75" customHeight="1" x14ac:dyDescent="0.2">
      <c r="A129" s="55">
        <v>6631</v>
      </c>
      <c r="B129" s="88" t="s">
        <v>301</v>
      </c>
      <c r="C129" s="52" t="s">
        <v>302</v>
      </c>
      <c r="D129" s="244">
        <v>396502</v>
      </c>
      <c r="E129" s="244">
        <v>114061.6</v>
      </c>
      <c r="F129" s="54">
        <f t="shared" si="0"/>
        <v>28.766967127530251</v>
      </c>
    </row>
    <row r="130" spans="1:6" ht="12.75" customHeight="1" x14ac:dyDescent="0.2">
      <c r="A130" s="55">
        <v>6632</v>
      </c>
      <c r="B130" s="234" t="s">
        <v>303</v>
      </c>
      <c r="C130" s="52" t="s">
        <v>304</v>
      </c>
      <c r="D130" s="244">
        <v>261282</v>
      </c>
      <c r="E130" s="244">
        <v>162</v>
      </c>
      <c r="F130" s="54">
        <f t="shared" si="0"/>
        <v>6.2001974877718323E-2</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67768587</v>
      </c>
      <c r="E133" s="53">
        <f t="shared" si="30"/>
        <v>73392427.49000001</v>
      </c>
      <c r="F133" s="54">
        <f t="shared" ref="F133:F223" si="31">IF(D133&lt;&gt;0,IF(E133/D133&gt;=100,"&gt;&gt;100",E133/D133*100),"-")</f>
        <v>108.29859487847962</v>
      </c>
    </row>
    <row r="134" spans="1:6" ht="24" x14ac:dyDescent="0.2">
      <c r="A134" s="55">
        <v>671</v>
      </c>
      <c r="B134" s="234" t="s">
        <v>311</v>
      </c>
      <c r="C134" s="52" t="s">
        <v>312</v>
      </c>
      <c r="D134" s="53">
        <f t="shared" ref="D134:E134" si="32">SUM(D135:D137)</f>
        <v>67768587</v>
      </c>
      <c r="E134" s="53">
        <f t="shared" si="32"/>
        <v>73392427.49000001</v>
      </c>
      <c r="F134" s="54">
        <f t="shared" si="31"/>
        <v>108.29859487847962</v>
      </c>
    </row>
    <row r="135" spans="1:6" ht="12.75" customHeight="1" x14ac:dyDescent="0.2">
      <c r="A135" s="55">
        <v>6711</v>
      </c>
      <c r="B135" s="87" t="s">
        <v>313</v>
      </c>
      <c r="C135" s="52" t="s">
        <v>314</v>
      </c>
      <c r="D135" s="244">
        <v>63057171</v>
      </c>
      <c r="E135" s="244">
        <v>69703373.840000004</v>
      </c>
      <c r="F135" s="54">
        <f t="shared" si="31"/>
        <v>110.53996355148885</v>
      </c>
    </row>
    <row r="136" spans="1:6" ht="24" x14ac:dyDescent="0.2">
      <c r="A136" s="55">
        <v>6712</v>
      </c>
      <c r="B136" s="234" t="s">
        <v>315</v>
      </c>
      <c r="C136" s="52" t="s">
        <v>316</v>
      </c>
      <c r="D136" s="244">
        <v>4711416</v>
      </c>
      <c r="E136" s="244">
        <v>3689053.65</v>
      </c>
      <c r="F136" s="54">
        <f t="shared" si="31"/>
        <v>78.300316720068878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19216</v>
      </c>
      <c r="E139" s="53">
        <f t="shared" si="33"/>
        <v>1425.88</v>
      </c>
      <c r="F139" s="54">
        <f t="shared" si="31"/>
        <v>7.4202747710241477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19216</v>
      </c>
      <c r="E150" s="244">
        <v>1425.88</v>
      </c>
      <c r="F150" s="54">
        <f t="shared" si="31"/>
        <v>7.4202747710241477</v>
      </c>
    </row>
    <row r="151" spans="1:6" ht="12.75" customHeight="1" x14ac:dyDescent="0.2">
      <c r="A151" s="55">
        <v>3</v>
      </c>
      <c r="B151" s="87" t="s">
        <v>345</v>
      </c>
      <c r="C151" s="52" t="s">
        <v>53</v>
      </c>
      <c r="D151" s="53">
        <f t="shared" ref="D151:E151" si="35">D152+D163+D196+D215+D224+D252+D263</f>
        <v>91117980</v>
      </c>
      <c r="E151" s="53">
        <f t="shared" si="35"/>
        <v>91777443.569999993</v>
      </c>
      <c r="F151" s="54">
        <f t="shared" si="31"/>
        <v>100.72374691581179</v>
      </c>
    </row>
    <row r="152" spans="1:6" ht="12.75" customHeight="1" x14ac:dyDescent="0.2">
      <c r="A152" s="55">
        <v>31</v>
      </c>
      <c r="B152" s="87" t="s">
        <v>346</v>
      </c>
      <c r="C152" s="52" t="s">
        <v>347</v>
      </c>
      <c r="D152" s="53">
        <f t="shared" ref="D152:E152" si="36">D153+D158+D159</f>
        <v>50339535</v>
      </c>
      <c r="E152" s="53">
        <f t="shared" si="36"/>
        <v>53855348.839999996</v>
      </c>
      <c r="F152" s="54">
        <f t="shared" si="31"/>
        <v>106.98420007256722</v>
      </c>
    </row>
    <row r="153" spans="1:6" ht="12.75" customHeight="1" x14ac:dyDescent="0.2">
      <c r="A153" s="55">
        <v>311</v>
      </c>
      <c r="B153" s="87" t="s">
        <v>348</v>
      </c>
      <c r="C153" s="52" t="s">
        <v>349</v>
      </c>
      <c r="D153" s="53">
        <f t="shared" ref="D153:E153" si="37">SUM(D154:D157)</f>
        <v>40718114</v>
      </c>
      <c r="E153" s="53">
        <f t="shared" si="37"/>
        <v>42996023.890000001</v>
      </c>
      <c r="F153" s="54">
        <f t="shared" si="31"/>
        <v>105.59434037146221</v>
      </c>
    </row>
    <row r="154" spans="1:6" ht="12.75" customHeight="1" x14ac:dyDescent="0.2">
      <c r="A154" s="55">
        <v>3111</v>
      </c>
      <c r="B154" s="87" t="s">
        <v>350</v>
      </c>
      <c r="C154" s="52" t="s">
        <v>351</v>
      </c>
      <c r="D154" s="244">
        <v>40493985</v>
      </c>
      <c r="E154" s="244">
        <v>42808861.789999999</v>
      </c>
      <c r="F154" s="54">
        <f t="shared" si="31"/>
        <v>105.71659418059249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6169</v>
      </c>
      <c r="E156" s="244">
        <v>7551.99</v>
      </c>
      <c r="F156" s="54">
        <f t="shared" si="31"/>
        <v>122.41838223374938</v>
      </c>
    </row>
    <row r="157" spans="1:6" ht="12.75" customHeight="1" x14ac:dyDescent="0.2">
      <c r="A157" s="55">
        <v>3114</v>
      </c>
      <c r="B157" s="87" t="s">
        <v>356</v>
      </c>
      <c r="C157" s="52" t="s">
        <v>357</v>
      </c>
      <c r="D157" s="244">
        <v>217960</v>
      </c>
      <c r="E157" s="244">
        <v>179610.11</v>
      </c>
      <c r="F157" s="54">
        <f t="shared" si="31"/>
        <v>82.405078913562107</v>
      </c>
    </row>
    <row r="158" spans="1:6" ht="12.75" customHeight="1" x14ac:dyDescent="0.2">
      <c r="A158" s="55">
        <v>312</v>
      </c>
      <c r="B158" s="87" t="s">
        <v>358</v>
      </c>
      <c r="C158" s="52" t="s">
        <v>359</v>
      </c>
      <c r="D158" s="244">
        <v>3018065</v>
      </c>
      <c r="E158" s="244">
        <v>3887256.73</v>
      </c>
      <c r="F158" s="54">
        <f t="shared" si="31"/>
        <v>128.79963585939998</v>
      </c>
    </row>
    <row r="159" spans="1:6" ht="12.75" customHeight="1" x14ac:dyDescent="0.2">
      <c r="A159" s="55">
        <v>313</v>
      </c>
      <c r="B159" s="87" t="s">
        <v>360</v>
      </c>
      <c r="C159" s="52" t="s">
        <v>361</v>
      </c>
      <c r="D159" s="53">
        <f t="shared" ref="D159:E159" si="38">SUM(D160:D162)</f>
        <v>6603356</v>
      </c>
      <c r="E159" s="53">
        <f t="shared" si="38"/>
        <v>6972068.2200000007</v>
      </c>
      <c r="F159" s="54">
        <f t="shared" si="31"/>
        <v>105.58370955617113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6603093</v>
      </c>
      <c r="E161" s="244">
        <v>6971501.0300000003</v>
      </c>
      <c r="F161" s="54">
        <f t="shared" si="31"/>
        <v>105.57932517382385</v>
      </c>
    </row>
    <row r="162" spans="1:6" ht="12.75" customHeight="1" x14ac:dyDescent="0.2">
      <c r="A162" s="55">
        <v>3133</v>
      </c>
      <c r="B162" s="87" t="s">
        <v>365</v>
      </c>
      <c r="C162" s="52" t="s">
        <v>366</v>
      </c>
      <c r="D162" s="244">
        <v>263</v>
      </c>
      <c r="E162" s="244">
        <v>567.19000000000005</v>
      </c>
      <c r="F162" s="54">
        <f t="shared" si="31"/>
        <v>215.6615969581749</v>
      </c>
    </row>
    <row r="163" spans="1:6" ht="12.75" customHeight="1" x14ac:dyDescent="0.2">
      <c r="A163" s="55">
        <v>32</v>
      </c>
      <c r="B163" s="87" t="s">
        <v>367</v>
      </c>
      <c r="C163" s="52" t="s">
        <v>368</v>
      </c>
      <c r="D163" s="53">
        <f t="shared" ref="D163:E163" si="39">D164+D169+D177+D187+D188</f>
        <v>18821271</v>
      </c>
      <c r="E163" s="53">
        <f t="shared" si="39"/>
        <v>21569348.009999998</v>
      </c>
      <c r="F163" s="54">
        <f t="shared" si="31"/>
        <v>114.60091090553873</v>
      </c>
    </row>
    <row r="164" spans="1:6" ht="12.75" customHeight="1" x14ac:dyDescent="0.2">
      <c r="A164" s="55">
        <v>321</v>
      </c>
      <c r="B164" s="87" t="s">
        <v>369</v>
      </c>
      <c r="C164" s="52" t="s">
        <v>370</v>
      </c>
      <c r="D164" s="53">
        <f t="shared" ref="D164:E164" si="40">SUM(D165:D168)</f>
        <v>2327583</v>
      </c>
      <c r="E164" s="53">
        <f t="shared" si="40"/>
        <v>3279962.63</v>
      </c>
      <c r="F164" s="54">
        <f t="shared" si="31"/>
        <v>140.91710714505132</v>
      </c>
    </row>
    <row r="165" spans="1:6" ht="12.75" customHeight="1" x14ac:dyDescent="0.2">
      <c r="A165" s="55">
        <v>3211</v>
      </c>
      <c r="B165" s="87" t="s">
        <v>371</v>
      </c>
      <c r="C165" s="52" t="s">
        <v>372</v>
      </c>
      <c r="D165" s="244">
        <v>1205657</v>
      </c>
      <c r="E165" s="244">
        <v>1969686.19</v>
      </c>
      <c r="F165" s="54">
        <f t="shared" si="31"/>
        <v>163.37036072448464</v>
      </c>
    </row>
    <row r="166" spans="1:6" ht="12.75" customHeight="1" x14ac:dyDescent="0.2">
      <c r="A166" s="55">
        <v>3212</v>
      </c>
      <c r="B166" s="87" t="s">
        <v>373</v>
      </c>
      <c r="C166" s="52" t="s">
        <v>374</v>
      </c>
      <c r="D166" s="244">
        <v>1015351</v>
      </c>
      <c r="E166" s="244">
        <v>1108939.1299999999</v>
      </c>
      <c r="F166" s="54">
        <f t="shared" si="31"/>
        <v>109.21731795211704</v>
      </c>
    </row>
    <row r="167" spans="1:6" ht="12.75" customHeight="1" x14ac:dyDescent="0.2">
      <c r="A167" s="55">
        <v>3213</v>
      </c>
      <c r="B167" s="87" t="s">
        <v>375</v>
      </c>
      <c r="C167" s="52" t="s">
        <v>376</v>
      </c>
      <c r="D167" s="244">
        <v>106545</v>
      </c>
      <c r="E167" s="244">
        <v>201251.31</v>
      </c>
      <c r="F167" s="54">
        <f t="shared" si="31"/>
        <v>188.88855413205687</v>
      </c>
    </row>
    <row r="168" spans="1:6" ht="12.75" customHeight="1" x14ac:dyDescent="0.2">
      <c r="A168" s="55">
        <v>3214</v>
      </c>
      <c r="B168" s="87" t="s">
        <v>377</v>
      </c>
      <c r="C168" s="52" t="s">
        <v>378</v>
      </c>
      <c r="D168" s="244">
        <v>30</v>
      </c>
      <c r="E168" s="244">
        <v>86</v>
      </c>
      <c r="F168" s="54">
        <f t="shared" si="31"/>
        <v>286.66666666666669</v>
      </c>
    </row>
    <row r="169" spans="1:6" ht="12.75" customHeight="1" x14ac:dyDescent="0.2">
      <c r="A169" s="55">
        <v>322</v>
      </c>
      <c r="B169" s="87" t="s">
        <v>379</v>
      </c>
      <c r="C169" s="52" t="s">
        <v>380</v>
      </c>
      <c r="D169" s="53">
        <f t="shared" ref="D169:E169" si="41">SUM(D170:D176)</f>
        <v>3242300</v>
      </c>
      <c r="E169" s="53">
        <f t="shared" si="41"/>
        <v>3790386.6000000006</v>
      </c>
      <c r="F169" s="54">
        <f t="shared" si="31"/>
        <v>116.90425315362553</v>
      </c>
    </row>
    <row r="170" spans="1:6" ht="12.75" customHeight="1" x14ac:dyDescent="0.2">
      <c r="A170" s="55">
        <v>3221</v>
      </c>
      <c r="B170" s="87" t="s">
        <v>381</v>
      </c>
      <c r="C170" s="52" t="s">
        <v>382</v>
      </c>
      <c r="D170" s="244">
        <v>1010968</v>
      </c>
      <c r="E170" s="244">
        <v>1404977.99</v>
      </c>
      <c r="F170" s="54">
        <f t="shared" si="31"/>
        <v>138.97353724351316</v>
      </c>
    </row>
    <row r="171" spans="1:6" ht="12.75" customHeight="1" x14ac:dyDescent="0.2">
      <c r="A171" s="55">
        <v>3222</v>
      </c>
      <c r="B171" s="87" t="s">
        <v>383</v>
      </c>
      <c r="C171" s="52" t="s">
        <v>384</v>
      </c>
      <c r="D171" s="244"/>
      <c r="E171" s="244">
        <v>2520</v>
      </c>
      <c r="F171" s="54" t="str">
        <f t="shared" si="31"/>
        <v>-</v>
      </c>
    </row>
    <row r="172" spans="1:6" ht="12.75" customHeight="1" x14ac:dyDescent="0.2">
      <c r="A172" s="55">
        <v>3223</v>
      </c>
      <c r="B172" s="87" t="s">
        <v>385</v>
      </c>
      <c r="C172" s="52" t="s">
        <v>386</v>
      </c>
      <c r="D172" s="244">
        <v>2046020</v>
      </c>
      <c r="E172" s="244">
        <v>2188529.96</v>
      </c>
      <c r="F172" s="54">
        <f t="shared" si="31"/>
        <v>106.96522810138708</v>
      </c>
    </row>
    <row r="173" spans="1:6" ht="12.75" customHeight="1" x14ac:dyDescent="0.2">
      <c r="A173" s="55">
        <v>3224</v>
      </c>
      <c r="B173" s="87" t="s">
        <v>387</v>
      </c>
      <c r="C173" s="52" t="s">
        <v>388</v>
      </c>
      <c r="D173" s="244">
        <v>81435</v>
      </c>
      <c r="E173" s="244">
        <v>103025.72</v>
      </c>
      <c r="F173" s="54">
        <f t="shared" si="31"/>
        <v>126.51282618038925</v>
      </c>
    </row>
    <row r="174" spans="1:6" ht="12.75" customHeight="1" x14ac:dyDescent="0.2">
      <c r="A174" s="55">
        <v>3225</v>
      </c>
      <c r="B174" s="87" t="s">
        <v>389</v>
      </c>
      <c r="C174" s="52" t="s">
        <v>390</v>
      </c>
      <c r="D174" s="244">
        <v>77000</v>
      </c>
      <c r="E174" s="244">
        <v>63894.47</v>
      </c>
      <c r="F174" s="54">
        <f t="shared" si="31"/>
        <v>82.979831168831168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26877</v>
      </c>
      <c r="E176" s="244">
        <v>27438.46</v>
      </c>
      <c r="F176" s="54">
        <f t="shared" si="31"/>
        <v>102.08899802805371</v>
      </c>
    </row>
    <row r="177" spans="1:6" ht="12.75" customHeight="1" x14ac:dyDescent="0.2">
      <c r="A177" s="55">
        <v>323</v>
      </c>
      <c r="B177" s="87" t="s">
        <v>395</v>
      </c>
      <c r="C177" s="52" t="s">
        <v>396</v>
      </c>
      <c r="D177" s="53">
        <f t="shared" ref="D177:E177" si="42">SUM(D178:D186)</f>
        <v>9130247</v>
      </c>
      <c r="E177" s="53">
        <f t="shared" si="42"/>
        <v>9252139.4700000007</v>
      </c>
      <c r="F177" s="54">
        <f t="shared" si="31"/>
        <v>101.33504022399396</v>
      </c>
    </row>
    <row r="178" spans="1:6" ht="12.75" customHeight="1" x14ac:dyDescent="0.2">
      <c r="A178" s="55">
        <v>3231</v>
      </c>
      <c r="B178" s="87" t="s">
        <v>397</v>
      </c>
      <c r="C178" s="52" t="s">
        <v>398</v>
      </c>
      <c r="D178" s="244">
        <v>405694</v>
      </c>
      <c r="E178" s="244">
        <v>604300.53</v>
      </c>
      <c r="F178" s="54">
        <f t="shared" si="31"/>
        <v>148.9547614704679</v>
      </c>
    </row>
    <row r="179" spans="1:6" ht="12.75" customHeight="1" x14ac:dyDescent="0.2">
      <c r="A179" s="55">
        <v>3232</v>
      </c>
      <c r="B179" s="87" t="s">
        <v>399</v>
      </c>
      <c r="C179" s="52" t="s">
        <v>400</v>
      </c>
      <c r="D179" s="244">
        <v>1275464</v>
      </c>
      <c r="E179" s="244">
        <v>1193581.55</v>
      </c>
      <c r="F179" s="54">
        <f t="shared" si="31"/>
        <v>93.580183368562345</v>
      </c>
    </row>
    <row r="180" spans="1:6" ht="12.75" customHeight="1" x14ac:dyDescent="0.2">
      <c r="A180" s="55">
        <v>3233</v>
      </c>
      <c r="B180" s="87" t="s">
        <v>401</v>
      </c>
      <c r="C180" s="52" t="s">
        <v>402</v>
      </c>
      <c r="D180" s="244">
        <v>351300</v>
      </c>
      <c r="E180" s="244">
        <v>519782.68</v>
      </c>
      <c r="F180" s="54">
        <f t="shared" si="31"/>
        <v>147.95977227440932</v>
      </c>
    </row>
    <row r="181" spans="1:6" ht="12.75" customHeight="1" x14ac:dyDescent="0.2">
      <c r="A181" s="55">
        <v>3234</v>
      </c>
      <c r="B181" s="87" t="s">
        <v>403</v>
      </c>
      <c r="C181" s="52" t="s">
        <v>404</v>
      </c>
      <c r="D181" s="244">
        <v>284257</v>
      </c>
      <c r="E181" s="244">
        <v>298946.94</v>
      </c>
      <c r="F181" s="54">
        <f t="shared" si="31"/>
        <v>105.16783755545158</v>
      </c>
    </row>
    <row r="182" spans="1:6" ht="12.75" customHeight="1" x14ac:dyDescent="0.2">
      <c r="A182" s="55">
        <v>3235</v>
      </c>
      <c r="B182" s="87" t="s">
        <v>405</v>
      </c>
      <c r="C182" s="52" t="s">
        <v>406</v>
      </c>
      <c r="D182" s="244">
        <v>354944</v>
      </c>
      <c r="E182" s="244">
        <v>520287.3</v>
      </c>
      <c r="F182" s="54">
        <f t="shared" si="31"/>
        <v>146.58292575730258</v>
      </c>
    </row>
    <row r="183" spans="1:6" ht="12.75" customHeight="1" x14ac:dyDescent="0.2">
      <c r="A183" s="55">
        <v>3236</v>
      </c>
      <c r="B183" s="87" t="s">
        <v>407</v>
      </c>
      <c r="C183" s="52" t="s">
        <v>408</v>
      </c>
      <c r="D183" s="244">
        <v>209107</v>
      </c>
      <c r="E183" s="244">
        <v>22783.71</v>
      </c>
      <c r="F183" s="54">
        <f t="shared" si="31"/>
        <v>10.895718459927215</v>
      </c>
    </row>
    <row r="184" spans="1:6" ht="12.75" customHeight="1" x14ac:dyDescent="0.2">
      <c r="A184" s="55">
        <v>3237</v>
      </c>
      <c r="B184" s="87" t="s">
        <v>409</v>
      </c>
      <c r="C184" s="52" t="s">
        <v>410</v>
      </c>
      <c r="D184" s="244">
        <v>4991212</v>
      </c>
      <c r="E184" s="244">
        <v>3996260.19</v>
      </c>
      <c r="F184" s="54">
        <f t="shared" si="31"/>
        <v>80.065927674480662</v>
      </c>
    </row>
    <row r="185" spans="1:6" ht="12.75" customHeight="1" x14ac:dyDescent="0.2">
      <c r="A185" s="55">
        <v>3238</v>
      </c>
      <c r="B185" s="87" t="s">
        <v>411</v>
      </c>
      <c r="C185" s="52" t="s">
        <v>412</v>
      </c>
      <c r="D185" s="244">
        <v>93781</v>
      </c>
      <c r="E185" s="244">
        <v>88711.56</v>
      </c>
      <c r="F185" s="54">
        <f t="shared" si="31"/>
        <v>94.594384790096072</v>
      </c>
    </row>
    <row r="186" spans="1:6" ht="12.75" customHeight="1" x14ac:dyDescent="0.2">
      <c r="A186" s="55">
        <v>3239</v>
      </c>
      <c r="B186" s="87" t="s">
        <v>413</v>
      </c>
      <c r="C186" s="52" t="s">
        <v>414</v>
      </c>
      <c r="D186" s="244">
        <v>1164488</v>
      </c>
      <c r="E186" s="244">
        <v>2007485.01</v>
      </c>
      <c r="F186" s="54">
        <f t="shared" si="31"/>
        <v>172.39207359801046</v>
      </c>
    </row>
    <row r="187" spans="1:6" ht="12.75" customHeight="1" x14ac:dyDescent="0.2">
      <c r="A187" s="55">
        <v>324</v>
      </c>
      <c r="B187" s="87" t="s">
        <v>415</v>
      </c>
      <c r="C187" s="52" t="s">
        <v>416</v>
      </c>
      <c r="D187" s="244">
        <v>429356</v>
      </c>
      <c r="E187" s="244">
        <v>556422.37</v>
      </c>
      <c r="F187" s="54">
        <f t="shared" si="31"/>
        <v>129.5946417425167</v>
      </c>
    </row>
    <row r="188" spans="1:6" ht="12.75" customHeight="1" x14ac:dyDescent="0.2">
      <c r="A188" s="55">
        <v>329</v>
      </c>
      <c r="B188" s="87" t="s">
        <v>417</v>
      </c>
      <c r="C188" s="52" t="s">
        <v>418</v>
      </c>
      <c r="D188" s="53">
        <f t="shared" ref="D188:E188" si="43">SUM(D189:D195)</f>
        <v>3691785</v>
      </c>
      <c r="E188" s="53">
        <f t="shared" si="43"/>
        <v>4690436.9399999995</v>
      </c>
      <c r="F188" s="54">
        <f t="shared" si="31"/>
        <v>127.05065273302752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62506</v>
      </c>
      <c r="E190" s="244">
        <v>23002.01</v>
      </c>
      <c r="F190" s="54">
        <f t="shared" si="31"/>
        <v>36.799683230409883</v>
      </c>
    </row>
    <row r="191" spans="1:6" ht="12.75" customHeight="1" x14ac:dyDescent="0.2">
      <c r="A191" s="55">
        <v>3293</v>
      </c>
      <c r="B191" s="87" t="s">
        <v>423</v>
      </c>
      <c r="C191" s="52" t="s">
        <v>424</v>
      </c>
      <c r="D191" s="244">
        <v>416539</v>
      </c>
      <c r="E191" s="244">
        <v>643241.5</v>
      </c>
      <c r="F191" s="54">
        <f t="shared" si="31"/>
        <v>154.42527590453713</v>
      </c>
    </row>
    <row r="192" spans="1:6" ht="12.75" customHeight="1" x14ac:dyDescent="0.2">
      <c r="A192" s="55">
        <v>3294</v>
      </c>
      <c r="B192" s="87" t="s">
        <v>425</v>
      </c>
      <c r="C192" s="52" t="s">
        <v>426</v>
      </c>
      <c r="D192" s="244">
        <v>54677</v>
      </c>
      <c r="E192" s="244">
        <v>59636.19</v>
      </c>
      <c r="F192" s="54">
        <f t="shared" si="31"/>
        <v>109.06997457797611</v>
      </c>
    </row>
    <row r="193" spans="1:6" ht="12.75" customHeight="1" x14ac:dyDescent="0.2">
      <c r="A193" s="55">
        <v>3295</v>
      </c>
      <c r="B193" s="87" t="s">
        <v>427</v>
      </c>
      <c r="C193" s="52" t="s">
        <v>428</v>
      </c>
      <c r="D193" s="244">
        <v>63031</v>
      </c>
      <c r="E193" s="244">
        <v>62786.2</v>
      </c>
      <c r="F193" s="54">
        <f t="shared" si="31"/>
        <v>99.611619679205461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3095032</v>
      </c>
      <c r="E195" s="244">
        <v>3901771.04</v>
      </c>
      <c r="F195" s="54">
        <f t="shared" si="31"/>
        <v>126.06561224568922</v>
      </c>
    </row>
    <row r="196" spans="1:6" ht="12.75" customHeight="1" x14ac:dyDescent="0.2">
      <c r="A196" s="55">
        <v>34</v>
      </c>
      <c r="B196" s="234" t="s">
        <v>433</v>
      </c>
      <c r="C196" s="52" t="s">
        <v>434</v>
      </c>
      <c r="D196" s="53">
        <f t="shared" ref="D196:E196" si="44">D197+D202+D210</f>
        <v>165101</v>
      </c>
      <c r="E196" s="53">
        <f t="shared" si="44"/>
        <v>222765.05999999997</v>
      </c>
      <c r="F196" s="54">
        <f t="shared" si="31"/>
        <v>134.92653587803827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165101</v>
      </c>
      <c r="E210" s="53">
        <f t="shared" si="47"/>
        <v>222765.05999999997</v>
      </c>
      <c r="F210" s="54">
        <f t="shared" si="31"/>
        <v>134.92653587803827</v>
      </c>
    </row>
    <row r="211" spans="1:6" ht="12.75" customHeight="1" x14ac:dyDescent="0.2">
      <c r="A211" s="55">
        <v>3431</v>
      </c>
      <c r="B211" s="234" t="s">
        <v>463</v>
      </c>
      <c r="C211" s="52" t="s">
        <v>464</v>
      </c>
      <c r="D211" s="244">
        <v>133874</v>
      </c>
      <c r="E211" s="244">
        <v>186958.07999999999</v>
      </c>
      <c r="F211" s="54">
        <f t="shared" si="31"/>
        <v>139.65227004496765</v>
      </c>
    </row>
    <row r="212" spans="1:6" ht="12.75" customHeight="1" x14ac:dyDescent="0.2">
      <c r="A212" s="55">
        <v>3432</v>
      </c>
      <c r="B212" s="87" t="s">
        <v>465</v>
      </c>
      <c r="C212" s="52" t="s">
        <v>466</v>
      </c>
      <c r="D212" s="244">
        <v>24736</v>
      </c>
      <c r="E212" s="244">
        <v>19960.490000000002</v>
      </c>
      <c r="F212" s="54">
        <f t="shared" si="31"/>
        <v>80.694089586028468</v>
      </c>
    </row>
    <row r="213" spans="1:6" ht="12.75" customHeight="1" x14ac:dyDescent="0.2">
      <c r="A213" s="55">
        <v>3433</v>
      </c>
      <c r="B213" s="87" t="s">
        <v>467</v>
      </c>
      <c r="C213" s="52" t="s">
        <v>468</v>
      </c>
      <c r="D213" s="244">
        <v>6431</v>
      </c>
      <c r="E213" s="244">
        <v>15836.18</v>
      </c>
      <c r="F213" s="54">
        <f t="shared" si="31"/>
        <v>246.24755092520604</v>
      </c>
    </row>
    <row r="214" spans="1:6" ht="12.75" customHeight="1" x14ac:dyDescent="0.2">
      <c r="A214" s="55">
        <v>3434</v>
      </c>
      <c r="B214" s="87" t="s">
        <v>469</v>
      </c>
      <c r="C214" s="52" t="s">
        <v>470</v>
      </c>
      <c r="D214" s="244">
        <v>60</v>
      </c>
      <c r="E214" s="244">
        <v>10.31</v>
      </c>
      <c r="F214" s="54">
        <f t="shared" si="31"/>
        <v>17.183333333333334</v>
      </c>
    </row>
    <row r="215" spans="1:6" ht="12.75" customHeight="1" x14ac:dyDescent="0.2">
      <c r="A215" s="55">
        <v>35</v>
      </c>
      <c r="B215" s="87" t="s">
        <v>471</v>
      </c>
      <c r="C215" s="52" t="s">
        <v>472</v>
      </c>
      <c r="D215" s="53">
        <f t="shared" ref="D215:E215" si="48">D216+D219+D223</f>
        <v>2761106</v>
      </c>
      <c r="E215" s="53">
        <f t="shared" si="48"/>
        <v>1088467.47</v>
      </c>
      <c r="F215" s="54">
        <f t="shared" si="31"/>
        <v>39.42143003564513</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v>2761106</v>
      </c>
      <c r="E223" s="244">
        <v>1088467.47</v>
      </c>
      <c r="F223" s="54">
        <f t="shared" si="31"/>
        <v>39.42143003564513</v>
      </c>
    </row>
    <row r="224" spans="1:6" ht="24" x14ac:dyDescent="0.2">
      <c r="A224" s="55">
        <v>36</v>
      </c>
      <c r="B224" s="87" t="s">
        <v>489</v>
      </c>
      <c r="C224" s="52" t="s">
        <v>490</v>
      </c>
      <c r="D224" s="53">
        <f t="shared" ref="D224:E224" si="51">D225+D228+D231+D236+D240+D244+D247</f>
        <v>14473702</v>
      </c>
      <c r="E224" s="53">
        <f t="shared" si="51"/>
        <v>9843428.2000000011</v>
      </c>
      <c r="F224" s="54">
        <f t="shared" ref="F224:F235" si="52">IF(D224&lt;&gt;0,IF(E224/D224&gt;=100,"&gt;&gt;100",E224/D224*100),"-")</f>
        <v>68.009056701595767</v>
      </c>
    </row>
    <row r="225" spans="1:6" ht="12.75" customHeight="1" x14ac:dyDescent="0.2">
      <c r="A225" s="55">
        <v>361</v>
      </c>
      <c r="B225" s="87" t="s">
        <v>491</v>
      </c>
      <c r="C225" s="52" t="s">
        <v>492</v>
      </c>
      <c r="D225" s="53">
        <f t="shared" ref="D225:E225" si="53">SUM(D226:D227)</f>
        <v>946022</v>
      </c>
      <c r="E225" s="53">
        <f t="shared" si="53"/>
        <v>131321.54999999999</v>
      </c>
      <c r="F225" s="54">
        <f t="shared" si="52"/>
        <v>13.881447788740642</v>
      </c>
    </row>
    <row r="226" spans="1:6" ht="12.75" customHeight="1" x14ac:dyDescent="0.2">
      <c r="A226" s="55">
        <v>3611</v>
      </c>
      <c r="B226" s="87" t="s">
        <v>493</v>
      </c>
      <c r="C226" s="52" t="s">
        <v>494</v>
      </c>
      <c r="D226" s="244">
        <v>946022</v>
      </c>
      <c r="E226" s="244">
        <v>131321.54999999999</v>
      </c>
      <c r="F226" s="54">
        <f t="shared" si="52"/>
        <v>13.881447788740642</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805073</v>
      </c>
      <c r="E244" s="53">
        <f t="shared" si="60"/>
        <v>0</v>
      </c>
      <c r="F244" s="54">
        <f t="shared" ref="F244:F251" si="61">IF(D244&lt;&gt;0,IF(E244/D244&gt;=100,"&gt;&gt;100",E244/D244*100),"-")</f>
        <v>0</v>
      </c>
    </row>
    <row r="245" spans="1:6" ht="12.75" customHeight="1" x14ac:dyDescent="0.2">
      <c r="A245" s="55" t="s">
        <v>531</v>
      </c>
      <c r="B245" s="87" t="s">
        <v>532</v>
      </c>
      <c r="C245" s="52" t="s">
        <v>531</v>
      </c>
      <c r="D245" s="244">
        <v>805073</v>
      </c>
      <c r="E245" s="244"/>
      <c r="F245" s="54">
        <f t="shared" si="61"/>
        <v>0</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12722607</v>
      </c>
      <c r="E247" s="53">
        <f t="shared" si="62"/>
        <v>9712106.6500000004</v>
      </c>
      <c r="F247" s="54">
        <f t="shared" si="61"/>
        <v>76.337394136280395</v>
      </c>
    </row>
    <row r="248" spans="1:6" ht="12.75" customHeight="1" x14ac:dyDescent="0.2">
      <c r="A248" s="55" t="s">
        <v>537</v>
      </c>
      <c r="B248" s="87" t="s">
        <v>199</v>
      </c>
      <c r="C248" s="52" t="s">
        <v>537</v>
      </c>
      <c r="D248" s="244">
        <v>6947259</v>
      </c>
      <c r="E248" s="244">
        <v>2621322.77</v>
      </c>
      <c r="F248" s="54">
        <f t="shared" si="61"/>
        <v>37.731755358480228</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5687280</v>
      </c>
      <c r="E250" s="244">
        <v>7090783.8799999999</v>
      </c>
      <c r="F250" s="54">
        <f t="shared" si="61"/>
        <v>124.67794587219198</v>
      </c>
    </row>
    <row r="251" spans="1:6" ht="24" x14ac:dyDescent="0.2">
      <c r="A251" s="55" t="s">
        <v>540</v>
      </c>
      <c r="B251" s="87" t="s">
        <v>205</v>
      </c>
      <c r="C251" s="52" t="s">
        <v>540</v>
      </c>
      <c r="D251" s="244">
        <v>88068</v>
      </c>
      <c r="E251" s="244"/>
      <c r="F251" s="54">
        <f t="shared" si="61"/>
        <v>0</v>
      </c>
    </row>
    <row r="252" spans="1:6" ht="24" x14ac:dyDescent="0.2">
      <c r="A252" s="55">
        <v>37</v>
      </c>
      <c r="B252" s="87" t="s">
        <v>541</v>
      </c>
      <c r="C252" s="52" t="s">
        <v>542</v>
      </c>
      <c r="D252" s="53">
        <f t="shared" ref="D252:E252" si="63">D253+D259</f>
        <v>4488515</v>
      </c>
      <c r="E252" s="53">
        <f t="shared" si="63"/>
        <v>5139585.99</v>
      </c>
      <c r="F252" s="54">
        <f t="shared" ref="F252:F258" si="64">IF(D252&lt;&gt;0,IF(E252/D252&gt;=100,"&gt;&gt;100",E252/D252*100),"-")</f>
        <v>114.50526488159225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4488515</v>
      </c>
      <c r="E259" s="53">
        <f t="shared" si="66"/>
        <v>5139585.99</v>
      </c>
      <c r="F259" s="54">
        <f t="shared" ref="F259:F262" si="67">IF(D259&lt;&gt;0,IF(E259/D259&gt;=100,"&gt;&gt;100",E259/D259*100),"-")</f>
        <v>114.50526488159225</v>
      </c>
    </row>
    <row r="260" spans="1:6" ht="12.75" customHeight="1" x14ac:dyDescent="0.2">
      <c r="A260" s="55">
        <v>3721</v>
      </c>
      <c r="B260" s="87" t="s">
        <v>557</v>
      </c>
      <c r="C260" s="52" t="s">
        <v>558</v>
      </c>
      <c r="D260" s="244">
        <v>1514431</v>
      </c>
      <c r="E260" s="244">
        <v>1083558.5</v>
      </c>
      <c r="F260" s="54">
        <f t="shared" si="67"/>
        <v>71.548885356942634</v>
      </c>
    </row>
    <row r="261" spans="1:6" ht="12.75" customHeight="1" x14ac:dyDescent="0.2">
      <c r="A261" s="55">
        <v>3722</v>
      </c>
      <c r="B261" s="87" t="s">
        <v>559</v>
      </c>
      <c r="C261" s="52" t="s">
        <v>560</v>
      </c>
      <c r="D261" s="244">
        <v>474804</v>
      </c>
      <c r="E261" s="244">
        <v>604578</v>
      </c>
      <c r="F261" s="54">
        <f t="shared" si="67"/>
        <v>127.33212020117774</v>
      </c>
    </row>
    <row r="262" spans="1:6" ht="12.75" customHeight="1" x14ac:dyDescent="0.2">
      <c r="A262" s="55" t="s">
        <v>561</v>
      </c>
      <c r="B262" s="87" t="s">
        <v>562</v>
      </c>
      <c r="C262" s="52" t="s">
        <v>561</v>
      </c>
      <c r="D262" s="244">
        <v>2499280</v>
      </c>
      <c r="E262" s="244">
        <v>3451449.49</v>
      </c>
      <c r="F262" s="54">
        <f t="shared" si="67"/>
        <v>138.09775175250473</v>
      </c>
    </row>
    <row r="263" spans="1:6" ht="12.75" customHeight="1" x14ac:dyDescent="0.2">
      <c r="A263" s="55">
        <v>38</v>
      </c>
      <c r="B263" s="87" t="s">
        <v>563</v>
      </c>
      <c r="C263" s="52" t="s">
        <v>564</v>
      </c>
      <c r="D263" s="53">
        <f t="shared" ref="D263:E263" si="68">D264+D268+D273+D279</f>
        <v>68750</v>
      </c>
      <c r="E263" s="53">
        <f t="shared" si="68"/>
        <v>58500</v>
      </c>
      <c r="F263" s="54">
        <f t="shared" ref="F263:F267" si="69">IF(D263&lt;&gt;0,IF(E263/D263&gt;=100,"&gt;&gt;100",E263/D263*100),"-")</f>
        <v>85.090909090909093</v>
      </c>
    </row>
    <row r="264" spans="1:6" ht="12.75" customHeight="1" x14ac:dyDescent="0.2">
      <c r="A264" s="55">
        <v>381</v>
      </c>
      <c r="B264" s="87" t="s">
        <v>565</v>
      </c>
      <c r="C264" s="52" t="s">
        <v>566</v>
      </c>
      <c r="D264" s="53">
        <f t="shared" ref="D264:E264" si="70">SUM(D265:D267)</f>
        <v>68750</v>
      </c>
      <c r="E264" s="53">
        <f t="shared" si="70"/>
        <v>58500</v>
      </c>
      <c r="F264" s="54">
        <f t="shared" si="69"/>
        <v>85.090909090909093</v>
      </c>
    </row>
    <row r="265" spans="1:6" ht="12.75" customHeight="1" x14ac:dyDescent="0.2">
      <c r="A265" s="55">
        <v>3811</v>
      </c>
      <c r="B265" s="87" t="s">
        <v>567</v>
      </c>
      <c r="C265" s="52" t="s">
        <v>568</v>
      </c>
      <c r="D265" s="244">
        <v>68750</v>
      </c>
      <c r="E265" s="244">
        <v>58500</v>
      </c>
      <c r="F265" s="54">
        <f t="shared" si="69"/>
        <v>85.090909090909093</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91117980</v>
      </c>
      <c r="E289" s="53">
        <f t="shared" si="79"/>
        <v>91777443.569999993</v>
      </c>
      <c r="F289" s="54">
        <f t="shared" si="76"/>
        <v>100.72374691581179</v>
      </c>
    </row>
    <row r="290" spans="1:6" ht="12.75" customHeight="1" x14ac:dyDescent="0.2">
      <c r="A290" s="55" t="s">
        <v>606</v>
      </c>
      <c r="B290" s="87" t="s">
        <v>617</v>
      </c>
      <c r="C290" s="52" t="s">
        <v>618</v>
      </c>
      <c r="D290" s="53">
        <f>IF(D6&gt;=D289,D6-D289,0)</f>
        <v>10014610</v>
      </c>
      <c r="E290" s="53">
        <f>IF(E6&gt;=E289,E6-E289,0)</f>
        <v>21367314.610000014</v>
      </c>
      <c r="F290" s="54">
        <f t="shared" si="76"/>
        <v>213.3614250579904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36277241</v>
      </c>
      <c r="E292" s="244">
        <v>35233828.310000002</v>
      </c>
      <c r="F292" s="54">
        <f t="shared" si="76"/>
        <v>97.123781574238251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2090208</v>
      </c>
      <c r="E294" s="244">
        <v>2569497.8199999998</v>
      </c>
      <c r="F294" s="54">
        <f t="shared" si="76"/>
        <v>122.93024521961451</v>
      </c>
    </row>
    <row r="295" spans="1:6" ht="24" x14ac:dyDescent="0.2">
      <c r="A295" s="55">
        <v>9661</v>
      </c>
      <c r="B295" s="87" t="s">
        <v>627</v>
      </c>
      <c r="C295" s="52" t="s">
        <v>628</v>
      </c>
      <c r="D295" s="244">
        <v>53238</v>
      </c>
      <c r="E295" s="244">
        <v>331884.69</v>
      </c>
      <c r="F295" s="54">
        <f t="shared" si="76"/>
        <v>623.39811788572069</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498010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498010</v>
      </c>
      <c r="F299" s="54" t="str">
        <f t="shared" si="81"/>
        <v>-</v>
      </c>
    </row>
    <row r="300" spans="1:6" ht="24" x14ac:dyDescent="0.2">
      <c r="A300" s="55">
        <v>711</v>
      </c>
      <c r="B300" s="87" t="s">
        <v>636</v>
      </c>
      <c r="C300" s="52" t="s">
        <v>637</v>
      </c>
      <c r="D300" s="53">
        <f t="shared" ref="D300:E300" si="83">SUM(D301:D303)</f>
        <v>0</v>
      </c>
      <c r="E300" s="53">
        <f t="shared" si="83"/>
        <v>498010</v>
      </c>
      <c r="F300" s="54" t="str">
        <f t="shared" si="81"/>
        <v>-</v>
      </c>
    </row>
    <row r="301" spans="1:6" ht="12.75" customHeight="1" x14ac:dyDescent="0.2">
      <c r="A301" s="55">
        <v>7111</v>
      </c>
      <c r="B301" s="87" t="s">
        <v>638</v>
      </c>
      <c r="C301" s="52" t="s">
        <v>639</v>
      </c>
      <c r="D301" s="244"/>
      <c r="E301" s="244">
        <v>498010</v>
      </c>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14864236</v>
      </c>
      <c r="E350" s="53">
        <f t="shared" si="95"/>
        <v>7601414.9900000002</v>
      </c>
      <c r="F350" s="54">
        <f t="shared" si="81"/>
        <v>51.138955207654135</v>
      </c>
    </row>
    <row r="351" spans="1:6" ht="12.75" customHeight="1" x14ac:dyDescent="0.2">
      <c r="A351" s="55">
        <v>41</v>
      </c>
      <c r="B351" s="87" t="s">
        <v>738</v>
      </c>
      <c r="C351" s="52" t="s">
        <v>739</v>
      </c>
      <c r="D351" s="53">
        <f t="shared" ref="D351:E351" si="96">D352+D356</f>
        <v>2934</v>
      </c>
      <c r="E351" s="53">
        <f t="shared" si="96"/>
        <v>48750</v>
      </c>
      <c r="F351" s="54">
        <f t="shared" si="81"/>
        <v>1661.554192229039</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2934</v>
      </c>
      <c r="E356" s="53">
        <f t="shared" si="98"/>
        <v>48750</v>
      </c>
      <c r="F356" s="54">
        <f t="shared" si="81"/>
        <v>1661.554192229039</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2934</v>
      </c>
      <c r="E359" s="244">
        <v>48750</v>
      </c>
      <c r="F359" s="54">
        <f t="shared" si="81"/>
        <v>1661.554192229039</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14819115</v>
      </c>
      <c r="E363" s="53">
        <f t="shared" si="99"/>
        <v>7552664.9900000002</v>
      </c>
      <c r="F363" s="54">
        <f t="shared" si="81"/>
        <v>50.965695252381806</v>
      </c>
    </row>
    <row r="364" spans="1:6" ht="12.75" customHeight="1" x14ac:dyDescent="0.2">
      <c r="A364" s="55">
        <v>421</v>
      </c>
      <c r="B364" s="87" t="s">
        <v>756</v>
      </c>
      <c r="C364" s="52" t="s">
        <v>757</v>
      </c>
      <c r="D364" s="53">
        <f t="shared" ref="D364:E364" si="100">SUM(D365:D368)</f>
        <v>1678915</v>
      </c>
      <c r="E364" s="53">
        <f t="shared" si="100"/>
        <v>2482788.0499999998</v>
      </c>
      <c r="F364" s="54">
        <f t="shared" si="81"/>
        <v>147.88050913834232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1678915</v>
      </c>
      <c r="E366" s="244">
        <v>2482788.0499999998</v>
      </c>
      <c r="F366" s="54">
        <f t="shared" si="81"/>
        <v>147.88050913834232</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13093115</v>
      </c>
      <c r="E369" s="53">
        <f t="shared" si="101"/>
        <v>4851872.04</v>
      </c>
      <c r="F369" s="54">
        <f t="shared" si="81"/>
        <v>37.056667110920507</v>
      </c>
    </row>
    <row r="370" spans="1:6" ht="12.75" customHeight="1" x14ac:dyDescent="0.2">
      <c r="A370" s="55">
        <v>4221</v>
      </c>
      <c r="B370" s="87" t="s">
        <v>672</v>
      </c>
      <c r="C370" s="52" t="s">
        <v>764</v>
      </c>
      <c r="D370" s="244">
        <v>8979761</v>
      </c>
      <c r="E370" s="244">
        <v>4193032.06</v>
      </c>
      <c r="F370" s="54">
        <f t="shared" si="81"/>
        <v>46.694250103092941</v>
      </c>
    </row>
    <row r="371" spans="1:6" ht="12.75" customHeight="1" x14ac:dyDescent="0.2">
      <c r="A371" s="55">
        <v>4222</v>
      </c>
      <c r="B371" s="87" t="s">
        <v>765</v>
      </c>
      <c r="C371" s="52" t="s">
        <v>766</v>
      </c>
      <c r="D371" s="244">
        <v>118185</v>
      </c>
      <c r="E371" s="244">
        <v>115615.1</v>
      </c>
      <c r="F371" s="54">
        <f t="shared" si="81"/>
        <v>97.825527774252237</v>
      </c>
    </row>
    <row r="372" spans="1:6" ht="12.75" customHeight="1" x14ac:dyDescent="0.2">
      <c r="A372" s="55">
        <v>4223</v>
      </c>
      <c r="B372" s="87" t="s">
        <v>676</v>
      </c>
      <c r="C372" s="52" t="s">
        <v>767</v>
      </c>
      <c r="D372" s="244">
        <v>1696346</v>
      </c>
      <c r="E372" s="244">
        <v>155396.59</v>
      </c>
      <c r="F372" s="54">
        <f t="shared" si="81"/>
        <v>9.1606659254656773</v>
      </c>
    </row>
    <row r="373" spans="1:6" ht="12.75" customHeight="1" x14ac:dyDescent="0.2">
      <c r="A373" s="55">
        <v>4224</v>
      </c>
      <c r="B373" s="87" t="s">
        <v>678</v>
      </c>
      <c r="C373" s="52" t="s">
        <v>768</v>
      </c>
      <c r="D373" s="244">
        <v>1631752</v>
      </c>
      <c r="E373" s="244">
        <v>157838.14000000001</v>
      </c>
      <c r="F373" s="54">
        <f t="shared" si="81"/>
        <v>9.6729245620658038</v>
      </c>
    </row>
    <row r="374" spans="1:6" ht="12.75" customHeight="1" x14ac:dyDescent="0.2">
      <c r="A374" s="55">
        <v>4225</v>
      </c>
      <c r="B374" s="87" t="s">
        <v>680</v>
      </c>
      <c r="C374" s="52" t="s">
        <v>769</v>
      </c>
      <c r="D374" s="244">
        <v>33214</v>
      </c>
      <c r="E374" s="244">
        <v>7349.99</v>
      </c>
      <c r="F374" s="54">
        <f t="shared" si="81"/>
        <v>22.129192509182875</v>
      </c>
    </row>
    <row r="375" spans="1:6" ht="12.75" customHeight="1" x14ac:dyDescent="0.2">
      <c r="A375" s="55">
        <v>4226</v>
      </c>
      <c r="B375" s="87" t="s">
        <v>682</v>
      </c>
      <c r="C375" s="52" t="s">
        <v>770</v>
      </c>
      <c r="D375" s="244"/>
      <c r="E375" s="244">
        <v>82810.73</v>
      </c>
      <c r="F375" s="54" t="str">
        <f t="shared" si="81"/>
        <v>-</v>
      </c>
    </row>
    <row r="376" spans="1:6" ht="12.75" customHeight="1" x14ac:dyDescent="0.2">
      <c r="A376" s="55">
        <v>4227</v>
      </c>
      <c r="B376" s="234" t="s">
        <v>684</v>
      </c>
      <c r="C376" s="52" t="s">
        <v>771</v>
      </c>
      <c r="D376" s="244">
        <v>633857</v>
      </c>
      <c r="E376" s="244">
        <v>139829.43</v>
      </c>
      <c r="F376" s="54">
        <f t="shared" si="81"/>
        <v>22.060090840678576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199855</v>
      </c>
      <c r="F378" s="54" t="str">
        <f t="shared" si="81"/>
        <v>-</v>
      </c>
    </row>
    <row r="379" spans="1:6" ht="12.75" customHeight="1" x14ac:dyDescent="0.2">
      <c r="A379" s="55">
        <v>4231</v>
      </c>
      <c r="B379" s="87" t="s">
        <v>690</v>
      </c>
      <c r="C379" s="52" t="s">
        <v>775</v>
      </c>
      <c r="D379" s="244"/>
      <c r="E379" s="244">
        <v>199855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18504</v>
      </c>
      <c r="E383" s="53">
        <f t="shared" si="103"/>
        <v>18149.900000000001</v>
      </c>
      <c r="F383" s="54">
        <f t="shared" si="81"/>
        <v>98.086359706009517</v>
      </c>
    </row>
    <row r="384" spans="1:6" ht="12.75" customHeight="1" x14ac:dyDescent="0.2">
      <c r="A384" s="55">
        <v>4241</v>
      </c>
      <c r="B384" s="87" t="s">
        <v>781</v>
      </c>
      <c r="C384" s="52" t="s">
        <v>782</v>
      </c>
      <c r="D384" s="244">
        <v>18504</v>
      </c>
      <c r="E384" s="244">
        <v>18149.900000000001</v>
      </c>
      <c r="F384" s="54">
        <f t="shared" si="81"/>
        <v>98.086359706009517</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28581</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28581</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42187</v>
      </c>
      <c r="E402" s="53">
        <f t="shared" si="109"/>
        <v>0</v>
      </c>
      <c r="F402" s="54">
        <f t="shared" si="81"/>
        <v>0</v>
      </c>
    </row>
    <row r="403" spans="1:6" ht="12.75" customHeight="1" x14ac:dyDescent="0.2">
      <c r="A403" s="55">
        <v>451</v>
      </c>
      <c r="B403" s="87" t="s">
        <v>809</v>
      </c>
      <c r="C403" s="52" t="s">
        <v>810</v>
      </c>
      <c r="D403" s="244">
        <v>42187</v>
      </c>
      <c r="E403" s="244"/>
      <c r="F403" s="54">
        <f t="shared" si="81"/>
        <v>0</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14864236</v>
      </c>
      <c r="E408" s="53">
        <f t="shared" si="111"/>
        <v>7103404.9900000002</v>
      </c>
      <c r="F408" s="54">
        <f t="shared" si="81"/>
        <v>47.788564376938041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1525228</v>
      </c>
      <c r="E410" s="244">
        <v>5314085.59</v>
      </c>
      <c r="F410" s="54">
        <f t="shared" si="81"/>
        <v>348.41253832213937</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101132590</v>
      </c>
      <c r="E412" s="53">
        <f>E6+E298</f>
        <v>113642768.18000001</v>
      </c>
      <c r="F412" s="54">
        <f t="shared" si="81"/>
        <v>112.37007593694574</v>
      </c>
    </row>
    <row r="413" spans="1:6" ht="12.75" customHeight="1" x14ac:dyDescent="0.2">
      <c r="A413" s="55" t="s">
        <v>606</v>
      </c>
      <c r="B413" s="87" t="s">
        <v>829</v>
      </c>
      <c r="C413" s="52" t="s">
        <v>830</v>
      </c>
      <c r="D413" s="53">
        <f t="shared" ref="D413:E413" si="112">D289+D350</f>
        <v>105982216</v>
      </c>
      <c r="E413" s="53">
        <f t="shared" si="112"/>
        <v>99378858.559999987</v>
      </c>
      <c r="F413" s="54">
        <f t="shared" si="81"/>
        <v>93.769372174667481</v>
      </c>
    </row>
    <row r="414" spans="1:6" ht="12.75" customHeight="1" x14ac:dyDescent="0.2">
      <c r="A414" s="55" t="s">
        <v>606</v>
      </c>
      <c r="B414" s="87" t="s">
        <v>831</v>
      </c>
      <c r="C414" s="52" t="s">
        <v>832</v>
      </c>
      <c r="D414" s="53">
        <f t="shared" ref="D414:E414" si="113">IF(D412&gt;=D413,D412-D413,0)</f>
        <v>0</v>
      </c>
      <c r="E414" s="53">
        <f t="shared" si="113"/>
        <v>14263909.62000002</v>
      </c>
      <c r="F414" s="54" t="str">
        <f t="shared" si="81"/>
        <v>-</v>
      </c>
    </row>
    <row r="415" spans="1:6" ht="12.75" customHeight="1" x14ac:dyDescent="0.2">
      <c r="A415" s="55" t="s">
        <v>606</v>
      </c>
      <c r="B415" s="87" t="s">
        <v>833</v>
      </c>
      <c r="C415" s="52" t="s">
        <v>834</v>
      </c>
      <c r="D415" s="53">
        <f t="shared" ref="D415:E415" si="114">IF(D413&gt;=D412,D413-D412,0)</f>
        <v>4849626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34752013</v>
      </c>
      <c r="E416" s="53">
        <f t="shared" si="115"/>
        <v>29919742.720000003</v>
      </c>
      <c r="F416" s="54">
        <f t="shared" si="81"/>
        <v>86.094991734723408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2090208</v>
      </c>
      <c r="E418" s="64">
        <f t="shared" si="117"/>
        <v>2569497.8199999998</v>
      </c>
      <c r="F418" s="59">
        <f t="shared" si="81"/>
        <v>122.93024521961451</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94640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94640</v>
      </c>
      <c r="E421" s="53">
        <f t="shared" si="120"/>
        <v>0</v>
      </c>
      <c r="F421" s="54">
        <f t="shared" si="119"/>
        <v>0</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94640</v>
      </c>
      <c r="E447" s="53">
        <f t="shared" si="126"/>
        <v>0</v>
      </c>
      <c r="F447" s="54">
        <f t="shared" si="119"/>
        <v>0</v>
      </c>
    </row>
    <row r="448" spans="1:6" ht="12.75" customHeight="1" x14ac:dyDescent="0.2">
      <c r="A448" s="55">
        <v>8171</v>
      </c>
      <c r="B448" s="87" t="s">
        <v>900</v>
      </c>
      <c r="C448" s="52" t="s">
        <v>901</v>
      </c>
      <c r="D448" s="244">
        <v>94640</v>
      </c>
      <c r="E448" s="244"/>
      <c r="F448" s="54">
        <f t="shared" si="119"/>
        <v>0</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2000000</v>
      </c>
      <c r="E528" s="53">
        <f t="shared" si="148"/>
        <v>800000</v>
      </c>
      <c r="F528" s="54">
        <f t="shared" si="119"/>
        <v>40</v>
      </c>
    </row>
    <row r="529" spans="1:6" ht="24" x14ac:dyDescent="0.2">
      <c r="A529" s="55">
        <v>51</v>
      </c>
      <c r="B529" s="87" t="s">
        <v>1062</v>
      </c>
      <c r="C529" s="52" t="s">
        <v>1063</v>
      </c>
      <c r="D529" s="53">
        <f t="shared" ref="D529:E529" si="149">D530+D535+D538+D542+D543+D550+D555+D563</f>
        <v>2000000</v>
      </c>
      <c r="E529" s="53">
        <f t="shared" si="149"/>
        <v>800000</v>
      </c>
      <c r="F529" s="54">
        <f t="shared" si="119"/>
        <v>40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2000000</v>
      </c>
      <c r="E555" s="53">
        <f t="shared" si="155"/>
        <v>800000</v>
      </c>
      <c r="F555" s="54">
        <f t="shared" si="119"/>
        <v>40</v>
      </c>
    </row>
    <row r="556" spans="1:6" ht="12.75" customHeight="1" x14ac:dyDescent="0.2">
      <c r="A556" s="55">
        <v>5171</v>
      </c>
      <c r="B556" s="87" t="s">
        <v>1116</v>
      </c>
      <c r="C556" s="52" t="s">
        <v>1117</v>
      </c>
      <c r="D556" s="244">
        <v>2000000</v>
      </c>
      <c r="E556" s="244">
        <v>800000</v>
      </c>
      <c r="F556" s="54">
        <f t="shared" si="119"/>
        <v>40</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1905360</v>
      </c>
      <c r="E636" s="53">
        <f t="shared" si="179"/>
        <v>800000</v>
      </c>
      <c r="F636" s="54">
        <f t="shared" si="119"/>
        <v>41.986816139732127</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94640</v>
      </c>
      <c r="E638" s="244">
        <v>2000000</v>
      </c>
      <c r="F638" s="54">
        <f t="shared" si="119"/>
        <v>2113.2713440405746</v>
      </c>
    </row>
    <row r="639" spans="1:6" ht="12.75" customHeight="1" x14ac:dyDescent="0.2">
      <c r="A639" s="55" t="s">
        <v>606</v>
      </c>
      <c r="B639" s="87" t="s">
        <v>1273</v>
      </c>
      <c r="C639" s="52" t="s">
        <v>1274</v>
      </c>
      <c r="D639" s="53">
        <f t="shared" ref="D639:E639" si="180">D412+D420</f>
        <v>101227230</v>
      </c>
      <c r="E639" s="53">
        <f t="shared" si="180"/>
        <v>113642768.18000001</v>
      </c>
      <c r="F639" s="54">
        <f t="shared" si="119"/>
        <v>112.26501819717878</v>
      </c>
    </row>
    <row r="640" spans="1:6" ht="12.75" customHeight="1" x14ac:dyDescent="0.2">
      <c r="A640" s="55" t="s">
        <v>606</v>
      </c>
      <c r="B640" s="87" t="s">
        <v>1275</v>
      </c>
      <c r="C640" s="52" t="s">
        <v>1276</v>
      </c>
      <c r="D640" s="53">
        <f t="shared" ref="D640:E640" si="181">D413+D528</f>
        <v>107982216</v>
      </c>
      <c r="E640" s="53">
        <f t="shared" si="181"/>
        <v>100178858.55999999</v>
      </c>
      <c r="F640" s="54">
        <f t="shared" si="119"/>
        <v>92.773479069923866</v>
      </c>
    </row>
    <row r="641" spans="1:6" ht="12.75" customHeight="1" x14ac:dyDescent="0.2">
      <c r="A641" s="55" t="s">
        <v>606</v>
      </c>
      <c r="B641" s="87" t="s">
        <v>1277</v>
      </c>
      <c r="C641" s="52" t="s">
        <v>1278</v>
      </c>
      <c r="D641" s="53">
        <f t="shared" ref="D641:E641" si="182">IF(D639&gt;=D640,D639-D640,0)</f>
        <v>0</v>
      </c>
      <c r="E641" s="53">
        <f t="shared" si="182"/>
        <v>13463909.62000002</v>
      </c>
      <c r="F641" s="54" t="str">
        <f t="shared" si="119"/>
        <v>-</v>
      </c>
    </row>
    <row r="642" spans="1:6" ht="12.75" customHeight="1" x14ac:dyDescent="0.2">
      <c r="A642" s="55" t="s">
        <v>606</v>
      </c>
      <c r="B642" s="87" t="s">
        <v>1279</v>
      </c>
      <c r="C642" s="52" t="s">
        <v>1280</v>
      </c>
      <c r="D642" s="53">
        <f t="shared" ref="D642:E642" si="183">IF(D640&gt;=D639,D640-D639,0)</f>
        <v>6754986</v>
      </c>
      <c r="E642" s="53">
        <f t="shared" si="183"/>
        <v>0</v>
      </c>
      <c r="F642" s="54">
        <f t="shared" si="119"/>
        <v>0</v>
      </c>
    </row>
    <row r="643" spans="1:6" ht="24" x14ac:dyDescent="0.2">
      <c r="A643" s="62" t="s">
        <v>1281</v>
      </c>
      <c r="B643" s="87" t="s">
        <v>1282</v>
      </c>
      <c r="C643" s="63" t="s">
        <v>1281</v>
      </c>
      <c r="D643" s="53">
        <f t="shared" ref="D643:E643" si="184">IF(D416-D417+D637-D638&gt;=0,D416-D417+D637-D638,0)</f>
        <v>34657373</v>
      </c>
      <c r="E643" s="53">
        <f t="shared" si="184"/>
        <v>27919742.720000003</v>
      </c>
      <c r="F643" s="54">
        <f t="shared" si="119"/>
        <v>80.559316252850437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27902387</v>
      </c>
      <c r="E645" s="53">
        <f t="shared" si="186"/>
        <v>41383652.340000018</v>
      </c>
      <c r="F645" s="54">
        <f t="shared" si="119"/>
        <v>148.31581376890807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6997321</v>
      </c>
      <c r="E647" s="245">
        <v>12230844.369999999</v>
      </c>
      <c r="F647" s="59">
        <f t="shared" si="119"/>
        <v>174.7932440143878</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45637639</v>
      </c>
      <c r="E649" s="244">
        <v>38982145.030000001</v>
      </c>
      <c r="F649" s="54">
        <f t="shared" ref="F649:F724" si="188">IF(D649&lt;&gt;0,IF(E649/D649&gt;=100,"&gt;&gt;100",E649/D649*100),"-")</f>
        <v>85.416655822182221</v>
      </c>
    </row>
    <row r="650" spans="1:6" ht="12.75" customHeight="1" x14ac:dyDescent="0.2">
      <c r="A650" s="55" t="s">
        <v>1294</v>
      </c>
      <c r="B650" s="87" t="s">
        <v>1295</v>
      </c>
      <c r="C650" s="52" t="s">
        <v>1294</v>
      </c>
      <c r="D650" s="244">
        <v>142871859</v>
      </c>
      <c r="E650" s="244">
        <v>217920436.43000001</v>
      </c>
      <c r="F650" s="54">
        <f t="shared" si="188"/>
        <v>152.52859307304178</v>
      </c>
    </row>
    <row r="651" spans="1:6" ht="12.75" customHeight="1" x14ac:dyDescent="0.2">
      <c r="A651" s="55" t="s">
        <v>1296</v>
      </c>
      <c r="B651" s="87" t="s">
        <v>1297</v>
      </c>
      <c r="C651" s="52" t="s">
        <v>1296</v>
      </c>
      <c r="D651" s="244">
        <v>149527353</v>
      </c>
      <c r="E651" s="244">
        <v>213089266.94999999</v>
      </c>
      <c r="F651" s="54">
        <f t="shared" si="188"/>
        <v>142.50855290001689</v>
      </c>
    </row>
    <row r="652" spans="1:6" ht="24" x14ac:dyDescent="0.2">
      <c r="A652" s="55">
        <v>11</v>
      </c>
      <c r="B652" s="87" t="s">
        <v>1298</v>
      </c>
      <c r="C652" s="52" t="s">
        <v>1299</v>
      </c>
      <c r="D652" s="53">
        <f t="shared" ref="D652:E652" si="189">+D649+D650-D651</f>
        <v>38982145</v>
      </c>
      <c r="E652" s="53">
        <f t="shared" si="189"/>
        <v>43813314.51000002</v>
      </c>
      <c r="F652" s="54">
        <f t="shared" si="188"/>
        <v>112.39328802968646</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264</v>
      </c>
      <c r="E654" s="266">
        <v>263</v>
      </c>
      <c r="F654" s="54">
        <f t="shared" si="188"/>
        <v>99.621212121212125</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249</v>
      </c>
      <c r="E656" s="266">
        <v>247</v>
      </c>
      <c r="F656" s="54">
        <f t="shared" si="188"/>
        <v>99.196787148594382</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v>135447</v>
      </c>
      <c r="E670" s="244">
        <v>87833.53</v>
      </c>
      <c r="F670" s="54">
        <f t="shared" si="188"/>
        <v>64.847157928931608</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70000</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103000</v>
      </c>
      <c r="E676" s="244">
        <v>132341</v>
      </c>
      <c r="F676" s="54">
        <f t="shared" si="188"/>
        <v>128.48640776699028</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4376746</v>
      </c>
      <c r="E710" s="244">
        <v>4407445.5</v>
      </c>
      <c r="F710" s="54">
        <f t="shared" si="188"/>
        <v>100.70142292927211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92835</v>
      </c>
      <c r="E716" s="244">
        <v>63298.3</v>
      </c>
      <c r="F716" s="54">
        <f t="shared" si="188"/>
        <v>68.183659180266062</v>
      </c>
    </row>
    <row r="717" spans="1:6" ht="12.75" customHeight="1" x14ac:dyDescent="0.2">
      <c r="A717" s="55">
        <v>31215</v>
      </c>
      <c r="B717" s="87" t="s">
        <v>1411</v>
      </c>
      <c r="C717" s="52" t="s">
        <v>1412</v>
      </c>
      <c r="D717" s="244">
        <v>82233</v>
      </c>
      <c r="E717" s="244">
        <f>78030.09+13489</f>
        <v>91519.09</v>
      </c>
      <c r="F717" s="54">
        <f t="shared" si="188"/>
        <v>111.29241302153636</v>
      </c>
    </row>
    <row r="718" spans="1:6" ht="12.75" customHeight="1" x14ac:dyDescent="0.2">
      <c r="A718" s="55">
        <v>32121</v>
      </c>
      <c r="B718" s="87" t="s">
        <v>1413</v>
      </c>
      <c r="C718" s="52" t="s">
        <v>1414</v>
      </c>
      <c r="D718" s="244">
        <v>1015351</v>
      </c>
      <c r="E718" s="244">
        <v>1108939.1299999999</v>
      </c>
      <c r="F718" s="54">
        <f t="shared" si="188"/>
        <v>109.21731795211704</v>
      </c>
    </row>
    <row r="719" spans="1:6" ht="12.75" customHeight="1" x14ac:dyDescent="0.2">
      <c r="A719" s="55" t="s">
        <v>1415</v>
      </c>
      <c r="B719" s="87" t="s">
        <v>1416</v>
      </c>
      <c r="C719" s="52" t="s">
        <v>1415</v>
      </c>
      <c r="D719" s="244"/>
      <c r="E719" s="244">
        <v>1215</v>
      </c>
      <c r="F719" s="54" t="str">
        <f t="shared" si="188"/>
        <v>-</v>
      </c>
    </row>
    <row r="720" spans="1:6" ht="12.75" customHeight="1" x14ac:dyDescent="0.2">
      <c r="A720" s="55" t="s">
        <v>1417</v>
      </c>
      <c r="B720" s="87" t="s">
        <v>1418</v>
      </c>
      <c r="C720" s="52" t="s">
        <v>1417</v>
      </c>
      <c r="D720" s="244">
        <v>180639</v>
      </c>
      <c r="E720" s="244">
        <v>2592.1999999999998</v>
      </c>
      <c r="F720" s="54">
        <f t="shared" si="188"/>
        <v>1.435016801465907</v>
      </c>
    </row>
    <row r="721" spans="1:6" ht="12.75" customHeight="1" x14ac:dyDescent="0.2">
      <c r="A721" s="55" t="s">
        <v>1419</v>
      </c>
      <c r="B721" s="87" t="s">
        <v>1420</v>
      </c>
      <c r="C721" s="52" t="s">
        <v>1419</v>
      </c>
      <c r="D721" s="244">
        <v>787440</v>
      </c>
      <c r="E721" s="244">
        <f>209132.43+183590.62</f>
        <v>392723.05</v>
      </c>
      <c r="F721" s="54">
        <f t="shared" si="188"/>
        <v>49.873393528395816</v>
      </c>
    </row>
    <row r="722" spans="1:6" ht="12.75" customHeight="1" x14ac:dyDescent="0.2">
      <c r="A722" s="55" t="s">
        <v>1421</v>
      </c>
      <c r="B722" s="87" t="s">
        <v>1422</v>
      </c>
      <c r="C722" s="52" t="s">
        <v>1421</v>
      </c>
      <c r="D722" s="244">
        <v>3235406</v>
      </c>
      <c r="E722" s="244">
        <f>1235210.71+839060.67+198990.96+255402.53+194691.09</f>
        <v>2723355.9599999995</v>
      </c>
      <c r="F722" s="54">
        <f t="shared" si="188"/>
        <v>84.173546071188582</v>
      </c>
    </row>
    <row r="723" spans="1:6" ht="12.75" customHeight="1" x14ac:dyDescent="0.2">
      <c r="A723" s="55" t="s">
        <v>1423</v>
      </c>
      <c r="B723" s="87" t="s">
        <v>1424</v>
      </c>
      <c r="C723" s="52" t="s">
        <v>1423</v>
      </c>
      <c r="D723" s="244">
        <v>108529</v>
      </c>
      <c r="E723" s="244"/>
      <c r="F723" s="54">
        <f t="shared" si="188"/>
        <v>0</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45000</v>
      </c>
      <c r="E726" s="244">
        <v>1514.95</v>
      </c>
      <c r="F726" s="54">
        <f t="shared" si="190"/>
        <v>3.3665555555555562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v>303971</v>
      </c>
      <c r="E791" s="244"/>
      <c r="F791" s="54">
        <f t="shared" si="190"/>
        <v>0</v>
      </c>
    </row>
    <row r="792" spans="1:6" ht="24" x14ac:dyDescent="0.2">
      <c r="A792" s="55" t="s">
        <v>1561</v>
      </c>
      <c r="B792" s="87" t="s">
        <v>1562</v>
      </c>
      <c r="C792" s="52" t="s">
        <v>1561</v>
      </c>
      <c r="D792" s="244">
        <v>501102</v>
      </c>
      <c r="E792" s="244"/>
      <c r="F792" s="54">
        <f t="shared" si="190"/>
        <v>0</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v>1000</v>
      </c>
      <c r="E817" s="244"/>
      <c r="F817" s="54">
        <f t="shared" si="190"/>
        <v>0</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1418108</v>
      </c>
      <c r="E819" s="244">
        <f>52548.5+885600+60330</f>
        <v>998478.5</v>
      </c>
      <c r="F819" s="54">
        <f t="shared" si="190"/>
        <v>70.409200145546038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95323</v>
      </c>
      <c r="E823" s="244">
        <v>85080</v>
      </c>
      <c r="F823" s="54">
        <f t="shared" si="190"/>
        <v>89.254429675943896</v>
      </c>
    </row>
    <row r="824" spans="1:6" ht="12.75" customHeight="1" x14ac:dyDescent="0.2">
      <c r="A824" s="55">
        <v>37221</v>
      </c>
      <c r="B824" s="87" t="s">
        <v>1625</v>
      </c>
      <c r="C824" s="52" t="s">
        <v>1626</v>
      </c>
      <c r="D824" s="244">
        <v>474804</v>
      </c>
      <c r="E824" s="244">
        <v>604578</v>
      </c>
      <c r="F824" s="54">
        <f t="shared" si="190"/>
        <v>127.33212020117774</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v>94640</v>
      </c>
      <c r="E859" s="244"/>
      <c r="F859" s="54">
        <f t="shared" si="190"/>
        <v>0</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v>2000000</v>
      </c>
      <c r="E929" s="244">
        <v>800000</v>
      </c>
      <c r="F929" s="54">
        <f t="shared" si="190"/>
        <v>40</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A245" sqref="A245:XFD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1345729965</v>
      </c>
      <c r="E6" s="231">
        <f t="shared" si="0"/>
        <v>1331428581.05</v>
      </c>
      <c r="F6" s="232">
        <f t="shared" ref="F6:F260" si="1">IF(D6&gt;0,IF(E6/D6&gt;=100,"&gt;&gt;100",E6/D6*100),"-")</f>
        <v>98.93727684439277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1293949860</v>
      </c>
      <c r="E7" s="106">
        <f t="shared" si="2"/>
        <v>1267726095.8499999</v>
      </c>
      <c r="F7" s="95">
        <f t="shared" si="1"/>
        <v>97.973355462938869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292123204</v>
      </c>
      <c r="E8" s="106">
        <f>E9+E10-E11</f>
        <v>291750564.82999998</v>
      </c>
      <c r="F8" s="95">
        <f t="shared" si="1"/>
        <v>99.872437668457167</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288632969</v>
      </c>
      <c r="E9" s="249">
        <v>288217357.80000001</v>
      </c>
      <c r="F9" s="95">
        <f t="shared" si="1"/>
        <v>99.856007024616787</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3695920</v>
      </c>
      <c r="E10" s="249">
        <v>3735436.53</v>
      </c>
      <c r="F10" s="95">
        <f t="shared" si="1"/>
        <v>101.06919332669537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205685</v>
      </c>
      <c r="E11" s="249">
        <v>202229.5</v>
      </c>
      <c r="F11" s="95">
        <f t="shared" si="1"/>
        <v>98.320003889442603</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750109958</v>
      </c>
      <c r="E12" s="106">
        <f t="shared" si="3"/>
        <v>916477734.87</v>
      </c>
      <c r="F12" s="95">
        <f t="shared" si="1"/>
        <v>122.17911855397605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741487050</v>
      </c>
      <c r="E13" s="106">
        <f t="shared" si="4"/>
        <v>908790616.63999999</v>
      </c>
      <c r="F13" s="95">
        <f t="shared" si="1"/>
        <v>122.56324862854989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489134</v>
      </c>
      <c r="E14" s="249">
        <v>489133.58</v>
      </c>
      <c r="F14" s="95">
        <f t="shared" si="1"/>
        <v>99.999914133959194</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869587259</v>
      </c>
      <c r="E15" s="249">
        <v>1049949348.42</v>
      </c>
      <c r="F15" s="95">
        <f t="shared" si="1"/>
        <v>120.74111454063978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14330684</v>
      </c>
      <c r="E17" s="249">
        <v>14330684.17</v>
      </c>
      <c r="F17" s="95">
        <f t="shared" si="1"/>
        <v>100.00000118626578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142920027</v>
      </c>
      <c r="E18" s="249">
        <v>155978549.53</v>
      </c>
      <c r="F18" s="95">
        <f t="shared" si="1"/>
        <v>109.13694378885053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8026659</v>
      </c>
      <c r="E19" s="106">
        <f t="shared" si="5"/>
        <v>7020398.9400000051</v>
      </c>
      <c r="F19" s="95">
        <f t="shared" si="1"/>
        <v>87.463525484264437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16275726</v>
      </c>
      <c r="E20" s="249">
        <v>17245667.940000001</v>
      </c>
      <c r="F20" s="95">
        <f t="shared" si="1"/>
        <v>105.95943886005455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1686210</v>
      </c>
      <c r="E21" s="249">
        <v>977799.6</v>
      </c>
      <c r="F21" s="95">
        <f t="shared" si="1"/>
        <v>57.988008611027098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3519876</v>
      </c>
      <c r="E22" s="249">
        <v>3660455.09</v>
      </c>
      <c r="F22" s="95">
        <f t="shared" si="1"/>
        <v>103.99386484069323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18861478</v>
      </c>
      <c r="E23" s="249">
        <v>19014210</v>
      </c>
      <c r="F23" s="95">
        <f t="shared" si="1"/>
        <v>100.80975626618445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2426694</v>
      </c>
      <c r="E24" s="249">
        <v>2434044.38</v>
      </c>
      <c r="F24" s="95">
        <f t="shared" si="1"/>
        <v>100.30289686297489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126057</v>
      </c>
      <c r="E25" s="249">
        <v>208868.05</v>
      </c>
      <c r="F25" s="95">
        <f t="shared" si="1"/>
        <v>165.69333714113458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1516636</v>
      </c>
      <c r="E26" s="249">
        <v>1562215.54</v>
      </c>
      <c r="F26" s="95">
        <f t="shared" si="1"/>
        <v>103.00530516221427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36386018</v>
      </c>
      <c r="E28" s="249">
        <v>38082861.659999996</v>
      </c>
      <c r="F28" s="95">
        <f t="shared" si="1"/>
        <v>104.66344973500534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22081</v>
      </c>
      <c r="E29" s="106">
        <f t="shared" si="6"/>
        <v>166545.83000000007</v>
      </c>
      <c r="F29" s="95">
        <f t="shared" si="1"/>
        <v>754.2494905122054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1025609</v>
      </c>
      <c r="E30" s="249">
        <v>1225463.77</v>
      </c>
      <c r="F30" s="95">
        <f t="shared" si="1"/>
        <v>119.48644853935564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72994</v>
      </c>
      <c r="E32" s="249">
        <v>72994.009999999995</v>
      </c>
      <c r="F32" s="95">
        <f t="shared" si="1"/>
        <v>100.00001369975612</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1076522</v>
      </c>
      <c r="E34" s="249">
        <v>1131911.95</v>
      </c>
      <c r="F34" s="95">
        <f t="shared" si="1"/>
        <v>105.14526874508834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124111</v>
      </c>
      <c r="E35" s="106">
        <f t="shared" si="7"/>
        <v>117178.43000000017</v>
      </c>
      <c r="F35" s="95">
        <f t="shared" si="1"/>
        <v>94.414217917831749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1538262</v>
      </c>
      <c r="E36" s="249">
        <v>1556411.99</v>
      </c>
      <c r="F36" s="95">
        <f t="shared" si="1"/>
        <v>101.17990238333911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18771</v>
      </c>
      <c r="E37" s="249">
        <v>18770.62</v>
      </c>
      <c r="F37" s="95">
        <f t="shared" si="1"/>
        <v>99.997975600660595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39698</v>
      </c>
      <c r="E39" s="249">
        <v>39698.480000000003</v>
      </c>
      <c r="F39" s="95">
        <f t="shared" si="1"/>
        <v>100.00120912892339</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1472620</v>
      </c>
      <c r="E40" s="249">
        <v>1497702.66</v>
      </c>
      <c r="F40" s="95">
        <f t="shared" si="1"/>
        <v>101.70326764542108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450057</v>
      </c>
      <c r="E45" s="106">
        <f t="shared" si="9"/>
        <v>382995.03</v>
      </c>
      <c r="F45" s="95">
        <f t="shared" si="1"/>
        <v>85.099227431192062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1044588</v>
      </c>
      <c r="E47" s="249">
        <v>1044587.95</v>
      </c>
      <c r="F47" s="95">
        <f t="shared" si="1"/>
        <v>99.999995213423858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83654</v>
      </c>
      <c r="E49" s="249">
        <v>83653.81</v>
      </c>
      <c r="F49" s="95">
        <f t="shared" si="1"/>
        <v>99.999772873980916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678185</v>
      </c>
      <c r="E50" s="249">
        <v>745246.73</v>
      </c>
      <c r="F50" s="95">
        <f t="shared" si="1"/>
        <v>109.88841245382896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417414</v>
      </c>
      <c r="E51" s="249">
        <v>417413.59</v>
      </c>
      <c r="F51" s="95">
        <f t="shared" si="1"/>
        <v>99.999901776174255</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2283951</v>
      </c>
      <c r="E54" s="249">
        <v>2310560.81</v>
      </c>
      <c r="F54" s="95">
        <f t="shared" si="1"/>
        <v>101.1650779723383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2283951</v>
      </c>
      <c r="E55" s="249">
        <v>2310560.81</v>
      </c>
      <c r="F55" s="95">
        <f t="shared" si="1"/>
        <v>101.1650779723383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251299284</v>
      </c>
      <c r="E56" s="106">
        <f t="shared" si="11"/>
        <v>59080382.560000002</v>
      </c>
      <c r="F56" s="95">
        <f t="shared" si="1"/>
        <v>23.50996852024457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241109223</v>
      </c>
      <c r="E57" s="249">
        <v>59080382.560000002</v>
      </c>
      <c r="F57" s="95">
        <f t="shared" si="1"/>
        <v>24.503576356347018</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10190061</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51780105</v>
      </c>
      <c r="E68" s="106">
        <f t="shared" si="13"/>
        <v>63702485.200000003</v>
      </c>
      <c r="F68" s="95">
        <f t="shared" si="1"/>
        <v>123.02502128954742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38982145</v>
      </c>
      <c r="E69" s="106">
        <f t="shared" si="14"/>
        <v>43813314.509999998</v>
      </c>
      <c r="F69" s="95">
        <f t="shared" si="1"/>
        <v>112.3932880296864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38974653</v>
      </c>
      <c r="E70" s="106">
        <f t="shared" si="15"/>
        <v>43813210.479999997</v>
      </c>
      <c r="F70" s="95">
        <f t="shared" si="1"/>
        <v>112.4146261930799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38974653</v>
      </c>
      <c r="E72" s="249">
        <v>43813210.479999997</v>
      </c>
      <c r="F72" s="95">
        <f t="shared" si="1"/>
        <v>112.4146261930799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7492</v>
      </c>
      <c r="E76" s="249">
        <v>104.03</v>
      </c>
      <c r="F76" s="95">
        <f t="shared" si="1"/>
        <v>1.3885477843032568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1370997</v>
      </c>
      <c r="E78" s="106">
        <f>E79+SUM(E82:E84)-E85+E86</f>
        <v>1878300.54</v>
      </c>
      <c r="F78" s="95">
        <f t="shared" si="1"/>
        <v>137.00252735782792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25</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2963</v>
      </c>
      <c r="E84" s="249">
        <v>2963.36</v>
      </c>
      <c r="F84" s="95">
        <f t="shared" si="1"/>
        <v>100.0121498481269</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1368034</v>
      </c>
      <c r="E86" s="249">
        <v>1875312.18</v>
      </c>
      <c r="F86" s="95">
        <f t="shared" si="1"/>
        <v>137.08081670484796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2000000</v>
      </c>
      <c r="E87" s="106">
        <f t="shared" si="17"/>
        <v>2800000</v>
      </c>
      <c r="F87" s="95">
        <f t="shared" si="1"/>
        <v>140</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2000000</v>
      </c>
      <c r="E88" s="106">
        <f t="shared" si="18"/>
        <v>2800000</v>
      </c>
      <c r="F88" s="95">
        <f t="shared" si="1"/>
        <v>140</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2000000</v>
      </c>
      <c r="E99" s="249">
        <v>2800000</v>
      </c>
      <c r="F99" s="95">
        <f t="shared" si="1"/>
        <v>140</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328000</v>
      </c>
      <c r="E134" s="106">
        <f t="shared" si="23"/>
        <v>328000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328000</v>
      </c>
      <c r="E135" s="106">
        <f t="shared" si="24"/>
        <v>328000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328000</v>
      </c>
      <c r="E139" s="249">
        <v>328000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2101642</v>
      </c>
      <c r="E146" s="106">
        <f t="shared" si="26"/>
        <v>2652025.7800000003</v>
      </c>
      <c r="F146" s="95">
        <f t="shared" si="1"/>
        <v>126.18827469188378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3017499</v>
      </c>
      <c r="E159" s="249">
        <v>3235181.5</v>
      </c>
      <c r="F159" s="95">
        <f t="shared" si="1"/>
        <v>107.21400404772297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67673</v>
      </c>
      <c r="E160" s="249">
        <v>416168.37</v>
      </c>
      <c r="F160" s="95">
        <f t="shared" si="1"/>
        <v>614.96958905324141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983530</v>
      </c>
      <c r="E163" s="249">
        <v>999324.09</v>
      </c>
      <c r="F163" s="95">
        <f t="shared" si="1"/>
        <v>101.60585747257326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6997321</v>
      </c>
      <c r="E170" s="106">
        <f t="shared" si="29"/>
        <v>12230844.370000001</v>
      </c>
      <c r="F170" s="95">
        <f t="shared" si="1"/>
        <v>174.7932440143878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3547978</v>
      </c>
      <c r="E171" s="249">
        <v>8372104.2800000003</v>
      </c>
      <c r="F171" s="95">
        <f t="shared" si="1"/>
        <v>235.96832562095932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3449343</v>
      </c>
      <c r="E173" s="249">
        <v>3858740.09</v>
      </c>
      <c r="F173" s="95">
        <f t="shared" si="1"/>
        <v>111.86884255929317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1345729965</v>
      </c>
      <c r="E175" s="106">
        <f t="shared" si="30"/>
        <v>1331428581.0499997</v>
      </c>
      <c r="F175" s="95">
        <f t="shared" si="1"/>
        <v>98.937276844392755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19175761</v>
      </c>
      <c r="E176" s="106">
        <f t="shared" si="31"/>
        <v>16337585.040000001</v>
      </c>
      <c r="F176" s="95">
        <f t="shared" si="1"/>
        <v>85.199148237193825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10741045</v>
      </c>
      <c r="E177" s="106">
        <f t="shared" si="32"/>
        <v>15661835.66</v>
      </c>
      <c r="F177" s="95">
        <f t="shared" si="1"/>
        <v>145.81296009838894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3995998</v>
      </c>
      <c r="E178" s="249">
        <v>4439374.62</v>
      </c>
      <c r="F178" s="95">
        <f t="shared" si="1"/>
        <v>111.09551656432262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5021869</v>
      </c>
      <c r="E179" s="249">
        <v>9320499.1999999993</v>
      </c>
      <c r="F179" s="95">
        <f t="shared" si="1"/>
        <v>185.59821452929177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30</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30</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38161</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1684987</v>
      </c>
      <c r="E188" s="249">
        <v>1901961.84</v>
      </c>
      <c r="F188" s="95">
        <f t="shared" si="1"/>
        <v>112.87694445120349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8062590</v>
      </c>
      <c r="E189" s="249">
        <v>275616.17</v>
      </c>
      <c r="F189" s="95">
        <f t="shared" si="1"/>
        <v>3.4184569722632547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372126</v>
      </c>
      <c r="E234" s="106">
        <f t="shared" si="40"/>
        <v>400133.21</v>
      </c>
      <c r="F234" s="95">
        <f t="shared" si="1"/>
        <v>107.52627067176172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1420</v>
      </c>
      <c r="E235" s="249">
        <v>3216.43</v>
      </c>
      <c r="F235" s="95">
        <f t="shared" si="1"/>
        <v>226.50915492957745</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370706</v>
      </c>
      <c r="E236" s="249">
        <v>396916.78</v>
      </c>
      <c r="F236" s="95">
        <f t="shared" si="1"/>
        <v>107.07050330990057</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1326554204</v>
      </c>
      <c r="E237" s="106">
        <f t="shared" si="41"/>
        <v>1315090996.0099998</v>
      </c>
      <c r="F237" s="95">
        <f t="shared" si="1"/>
        <v>99.135865842840431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1296561609</v>
      </c>
      <c r="E238" s="106">
        <f t="shared" si="42"/>
        <v>1271137845.8499999</v>
      </c>
      <c r="F238" s="95">
        <f t="shared" si="1"/>
        <v>98.039139600191561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1296561609</v>
      </c>
      <c r="E239" s="106">
        <f t="shared" si="43"/>
        <v>1271137845.8499999</v>
      </c>
      <c r="F239" s="95">
        <f t="shared" si="1"/>
        <v>98.039139600191561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1286868745</v>
      </c>
      <c r="E240" s="249">
        <v>1261874943.74</v>
      </c>
      <c r="F240" s="95">
        <f t="shared" si="1"/>
        <v>98.057781622476199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9692864</v>
      </c>
      <c r="E241" s="249">
        <v>9262902.1099999994</v>
      </c>
      <c r="F241" s="95">
        <f t="shared" si="1"/>
        <v>95.564139866194338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27902387</v>
      </c>
      <c r="E245" s="106">
        <f t="shared" si="45"/>
        <v>41383652.339999996</v>
      </c>
      <c r="F245" s="95">
        <f t="shared" si="1"/>
        <v>148.31581376890801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35683609</v>
      </c>
      <c r="E246" s="106">
        <f t="shared" si="46"/>
        <v>44183652.339999996</v>
      </c>
      <c r="F246" s="95">
        <f t="shared" si="1"/>
        <v>123.82058199326194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35683609</v>
      </c>
      <c r="E247" s="249">
        <v>43195468.009999998</v>
      </c>
      <c r="F247" s="95">
        <f t="shared" si="1"/>
        <v>121.05128718902844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f>1191375.3-203190.97</f>
        <v>988184.33000000007</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7781222</v>
      </c>
      <c r="E250" s="106">
        <f t="shared" si="47"/>
        <v>2800000</v>
      </c>
      <c r="F250" s="95">
        <f t="shared" si="1"/>
        <v>35.984065227800983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5781222</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2000000</v>
      </c>
      <c r="E253" s="249">
        <v>2800000</v>
      </c>
      <c r="F253" s="95">
        <f t="shared" si="1"/>
        <v>140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2090208</v>
      </c>
      <c r="E255" s="249">
        <v>2569497.8199999998</v>
      </c>
      <c r="F255" s="95">
        <f t="shared" si="1"/>
        <v>122.93024521961451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18639276</v>
      </c>
      <c r="E259" s="106">
        <f t="shared" si="49"/>
        <v>19936011.809999999</v>
      </c>
      <c r="F259" s="95">
        <f t="shared" si="1"/>
        <v>106.95700739663923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18639276</v>
      </c>
      <c r="E260" s="250">
        <v>19936011.809999999</v>
      </c>
      <c r="F260" s="99">
        <f t="shared" si="1"/>
        <v>106.95700739663923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2000000</v>
      </c>
      <c r="E263" s="249">
        <v>2800000</v>
      </c>
      <c r="F263" s="95">
        <f t="shared" si="50"/>
        <v>140</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2181267</v>
      </c>
      <c r="E264" s="249">
        <v>2698656.87</v>
      </c>
      <c r="F264" s="95">
        <f t="shared" si="50"/>
        <v>123.71969456283894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903905</v>
      </c>
      <c r="E265" s="249">
        <v>952693</v>
      </c>
      <c r="F265" s="95">
        <f t="shared" si="50"/>
        <v>105.39746986685547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218379</v>
      </c>
      <c r="E268" s="249">
        <f>281248.77+34412.59+21050.35+33651.71</f>
        <v>370363.42</v>
      </c>
      <c r="F268" s="95">
        <f t="shared" si="50"/>
        <v>169.59662788088599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577027</v>
      </c>
      <c r="E269" s="249">
        <v>717197.52</v>
      </c>
      <c r="F269" s="95">
        <f t="shared" si="50"/>
        <v>124.29184769516853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2505</v>
      </c>
      <c r="E270" s="249"/>
      <c r="F270" s="95">
        <f t="shared" si="50"/>
        <v>0</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406694</v>
      </c>
      <c r="E271" s="249">
        <v>787751.24</v>
      </c>
      <c r="F271" s="95">
        <f t="shared" si="50"/>
        <v>193.69630237967613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417479</v>
      </c>
      <c r="E287" s="249">
        <v>23716.55</v>
      </c>
      <c r="F287" s="95">
        <f t="shared" si="50"/>
        <v>5.6808965241365428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10323566</v>
      </c>
      <c r="E288" s="249">
        <v>15638119.109999999</v>
      </c>
      <c r="F288" s="95">
        <f t="shared" si="50"/>
        <v>151.47981918263514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4399</v>
      </c>
      <c r="E289" s="249">
        <v>19451.25</v>
      </c>
      <c r="F289" s="95">
        <f t="shared" si="50"/>
        <v>442.17435780859284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8058191</v>
      </c>
      <c r="E290" s="249">
        <v>256164.92</v>
      </c>
      <c r="F290" s="95">
        <f t="shared" si="50"/>
        <v>3.1789383001718381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211219</v>
      </c>
      <c r="E295" s="249">
        <f>9900+402812.33</f>
        <v>412712.33</v>
      </c>
      <c r="F295" s="95">
        <f t="shared" si="50"/>
        <v>195.39545684810554</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368072</v>
      </c>
      <c r="E297" s="249">
        <v>429297.22</v>
      </c>
      <c r="F297" s="95">
        <f t="shared" si="50"/>
        <v>116.63403355865157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369737</v>
      </c>
      <c r="E298" s="249">
        <f>391458.14+4380.07+15650</f>
        <v>411488.21</v>
      </c>
      <c r="F298" s="95">
        <f t="shared" si="50"/>
        <v>111.29213738414063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47275</v>
      </c>
      <c r="E299" s="249">
        <v>388793.56</v>
      </c>
      <c r="F299" s="95">
        <f t="shared" si="50"/>
        <v>822.40837652035964</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175526</v>
      </c>
      <c r="E302" s="249">
        <v>128356.36</v>
      </c>
      <c r="F302" s="95">
        <f t="shared" si="50"/>
        <v>73.126693481307612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X109" workbookViewId="0">
      <selection activeCell="A141" sqref="A141:XFD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105982216</v>
      </c>
      <c r="E114" s="83">
        <f t="shared" si="22"/>
        <v>99378858.560000002</v>
      </c>
      <c r="F114" s="65">
        <f t="shared" si="1"/>
        <v>93.769372174667495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49543614</v>
      </c>
      <c r="E122" s="83">
        <f t="shared" si="25"/>
        <v>56151357.590000004</v>
      </c>
      <c r="F122" s="65">
        <f t="shared" si="1"/>
        <v>113.33722564122996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35082247</v>
      </c>
      <c r="E123" s="251">
        <f>13933785.08+4275177.88+5933957.24+8401432.26+7129030.93</f>
        <v>39673383.390000001</v>
      </c>
      <c r="F123" s="65">
        <f t="shared" si="1"/>
        <v>113.08677973221042</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14461367</v>
      </c>
      <c r="E124" s="251">
        <f>4752687.3+4886547.34+1942977.15+3006846.63+1888915.78</f>
        <v>16477974.200000001</v>
      </c>
      <c r="F124" s="65">
        <f t="shared" si="1"/>
        <v>113.94478959008509</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2082238</v>
      </c>
      <c r="E125" s="251">
        <v>2324110.29</v>
      </c>
      <c r="F125" s="65">
        <f t="shared" si="1"/>
        <v>111.61597713613909</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474804</v>
      </c>
      <c r="E126" s="251">
        <f>604578</f>
        <v>604578</v>
      </c>
      <c r="F126" s="65">
        <f t="shared" si="1"/>
        <v>127.33212020117774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12515399</v>
      </c>
      <c r="E127" s="251">
        <f>1955614.71+250212.93+1006539.46+1150384.29+5191095.53</f>
        <v>9553846.9200000018</v>
      </c>
      <c r="F127" s="65">
        <f t="shared" si="1"/>
        <v>76.336734609899381</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41366161</v>
      </c>
      <c r="E128" s="251">
        <v>30744965.760000002</v>
      </c>
      <c r="F128" s="65">
        <f t="shared" si="1"/>
        <v>74.323952275871093</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105982216</v>
      </c>
      <c r="E141" s="108">
        <f t="shared" si="28"/>
        <v>99378858.560000002</v>
      </c>
      <c r="F141" s="84">
        <f t="shared" si="1"/>
        <v>93.769372174667495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C7" workbookViewId="0">
      <selection activeCell="E14" sqref="E1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184502567.20999998</v>
      </c>
      <c r="E5" s="109">
        <f t="shared" si="0"/>
        <v>18128800.57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55312.5</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312.5</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v>312.5</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v>55000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v>55000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184502567.20999998</v>
      </c>
      <c r="E22" s="110">
        <f t="shared" si="3"/>
        <v>18073488.07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184502567.20999998</v>
      </c>
      <c r="E23" s="110">
        <f t="shared" si="4"/>
        <v>18073488.07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24464.28</v>
      </c>
      <c r="E24" s="252">
        <v>415611.5</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f>184273259.62+152088.98+41820.98+10933.35</f>
        <v>184478102.92999998</v>
      </c>
      <c r="E25" s="252">
        <v>17657876.57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18803635.120000001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156046703.81999999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65464474.479999997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83400928.479999989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54410963.780000001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19219705.579999998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223275.1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5103255.99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4443728.03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7181300.8600000003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158912887.10999998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60661821.890000001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83282790.429999992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53967587.119999997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19664017.91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223305.53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5138417.38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4289462.49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14968274.789999999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15937451.830000013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43167.8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80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80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23636.55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23636.55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23636.55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19451.25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v>19451.25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15894284.029999999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8953832.9700000007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6684286.1399999997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256164.92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2452</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2023-01-30T09:55:47Z</cp:lastPrinted>
  <dcterms:created xsi:type="dcterms:W3CDTF">2022-04-01T05:14:30Z</dcterms:created>
  <dcterms:modified xsi:type="dcterms:W3CDTF">2023-01-30T12:51:00Z</dcterms:modified>
</cp:coreProperties>
</file>