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orisnik\Desktop\Rebalans plana 2023\Sastavnice ver 2\R+O\"/>
    </mc:Choice>
  </mc:AlternateContent>
  <xr:revisionPtr revIDLastSave="0" documentId="13_ncr:1_{37602F2E-7B14-4F28-98B1-8EA44FAB756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" i="1" l="1"/>
  <c r="S2" i="1"/>
  <c r="T2" i="1"/>
  <c r="R2" i="1"/>
  <c r="R6" i="1"/>
  <c r="BQ12" i="1"/>
  <c r="BQ6" i="1"/>
  <c r="AD143" i="1" l="1"/>
  <c r="AX219" i="1" l="1"/>
  <c r="BM123" i="1" l="1"/>
  <c r="AX231" i="1" l="1"/>
  <c r="AX229" i="1"/>
  <c r="AX222" i="1"/>
  <c r="BA51" i="1" l="1"/>
  <c r="BM229" i="1" l="1"/>
  <c r="BM353" i="1"/>
  <c r="BM351" i="1"/>
  <c r="BM350" i="1"/>
  <c r="BM349" i="1"/>
  <c r="Q193" i="1"/>
  <c r="Q176" i="1"/>
  <c r="Q175" i="1"/>
  <c r="AI103" i="1" l="1"/>
  <c r="AC51" i="1"/>
  <c r="AC234" i="1"/>
  <c r="AC215" i="1" l="1"/>
  <c r="BS574" i="1" l="1"/>
  <c r="CA574" i="1" s="1"/>
  <c r="BQ574" i="1"/>
  <c r="BY574" i="1" s="1"/>
  <c r="BO574" i="1"/>
  <c r="BL574" i="1"/>
  <c r="BI574" i="1"/>
  <c r="BF574" i="1"/>
  <c r="BC574" i="1"/>
  <c r="AZ574" i="1"/>
  <c r="AW574" i="1"/>
  <c r="AT574" i="1"/>
  <c r="AQ574" i="1"/>
  <c r="AN574" i="1"/>
  <c r="AK574" i="1"/>
  <c r="AH574" i="1"/>
  <c r="AE574" i="1"/>
  <c r="AB574" i="1"/>
  <c r="Y574" i="1"/>
  <c r="V574" i="1"/>
  <c r="S574" i="1"/>
  <c r="P574" i="1"/>
  <c r="M574" i="1"/>
  <c r="J574" i="1"/>
  <c r="G574" i="1"/>
  <c r="D574" i="1"/>
  <c r="BS573" i="1"/>
  <c r="CA573" i="1" s="1"/>
  <c r="BQ573" i="1"/>
  <c r="BY573" i="1" s="1"/>
  <c r="BO573" i="1"/>
  <c r="BL573" i="1"/>
  <c r="BI573" i="1"/>
  <c r="BF573" i="1"/>
  <c r="BC573" i="1"/>
  <c r="AZ573" i="1"/>
  <c r="AW573" i="1"/>
  <c r="AT573" i="1"/>
  <c r="AQ573" i="1"/>
  <c r="AN573" i="1"/>
  <c r="AK573" i="1"/>
  <c r="AH573" i="1"/>
  <c r="AE573" i="1"/>
  <c r="AB573" i="1"/>
  <c r="Y573" i="1"/>
  <c r="V573" i="1"/>
  <c r="S573" i="1"/>
  <c r="P573" i="1"/>
  <c r="M573" i="1"/>
  <c r="J573" i="1"/>
  <c r="G573" i="1"/>
  <c r="D573" i="1"/>
  <c r="BO572" i="1"/>
  <c r="BL572" i="1"/>
  <c r="BI572" i="1"/>
  <c r="BF572" i="1"/>
  <c r="BC572" i="1"/>
  <c r="BA572" i="1"/>
  <c r="AY572" i="1"/>
  <c r="BQ572" i="1" s="1"/>
  <c r="BY572" i="1" s="1"/>
  <c r="AW572" i="1"/>
  <c r="AT572" i="1"/>
  <c r="AQ572" i="1"/>
  <c r="AN572" i="1"/>
  <c r="AK572" i="1"/>
  <c r="AH572" i="1"/>
  <c r="AE572" i="1"/>
  <c r="AB572" i="1"/>
  <c r="Y572" i="1"/>
  <c r="V572" i="1"/>
  <c r="S572" i="1"/>
  <c r="P572" i="1"/>
  <c r="M572" i="1"/>
  <c r="J572" i="1"/>
  <c r="G572" i="1"/>
  <c r="D572" i="1"/>
  <c r="BS571" i="1"/>
  <c r="CA571" i="1" s="1"/>
  <c r="BQ571" i="1"/>
  <c r="BY571" i="1" s="1"/>
  <c r="BO571" i="1"/>
  <c r="BL571" i="1"/>
  <c r="BI571" i="1"/>
  <c r="BF571" i="1"/>
  <c r="BC571" i="1"/>
  <c r="AZ571" i="1"/>
  <c r="AW571" i="1"/>
  <c r="AT571" i="1"/>
  <c r="AQ571" i="1"/>
  <c r="AN571" i="1"/>
  <c r="AK571" i="1"/>
  <c r="AH571" i="1"/>
  <c r="AE571" i="1"/>
  <c r="AB571" i="1"/>
  <c r="Y571" i="1"/>
  <c r="V571" i="1"/>
  <c r="S571" i="1"/>
  <c r="P571" i="1"/>
  <c r="M571" i="1"/>
  <c r="J571" i="1"/>
  <c r="G571" i="1"/>
  <c r="D571" i="1"/>
  <c r="BS570" i="1"/>
  <c r="CA570" i="1" s="1"/>
  <c r="BQ570" i="1"/>
  <c r="BY570" i="1" s="1"/>
  <c r="BO570" i="1"/>
  <c r="BL570" i="1"/>
  <c r="BI570" i="1"/>
  <c r="BF570" i="1"/>
  <c r="BC570" i="1"/>
  <c r="AZ570" i="1"/>
  <c r="AW570" i="1"/>
  <c r="AT570" i="1"/>
  <c r="AQ570" i="1"/>
  <c r="AN570" i="1"/>
  <c r="AK570" i="1"/>
  <c r="AH570" i="1"/>
  <c r="AE570" i="1"/>
  <c r="AB570" i="1"/>
  <c r="Y570" i="1"/>
  <c r="V570" i="1"/>
  <c r="S570" i="1"/>
  <c r="P570" i="1"/>
  <c r="M570" i="1"/>
  <c r="J570" i="1"/>
  <c r="G570" i="1"/>
  <c r="D570" i="1"/>
  <c r="BO569" i="1"/>
  <c r="BL569" i="1"/>
  <c r="BI569" i="1"/>
  <c r="BF569" i="1"/>
  <c r="BC569" i="1"/>
  <c r="BA569" i="1"/>
  <c r="BS569" i="1" s="1"/>
  <c r="AZ569" i="1"/>
  <c r="AY569" i="1"/>
  <c r="BQ569" i="1" s="1"/>
  <c r="BY569" i="1" s="1"/>
  <c r="AW569" i="1"/>
  <c r="AT569" i="1"/>
  <c r="AQ569" i="1"/>
  <c r="AN569" i="1"/>
  <c r="AK569" i="1"/>
  <c r="AH569" i="1"/>
  <c r="AE569" i="1"/>
  <c r="AB569" i="1"/>
  <c r="Y569" i="1"/>
  <c r="V569" i="1"/>
  <c r="S569" i="1"/>
  <c r="P569" i="1"/>
  <c r="M569" i="1"/>
  <c r="J569" i="1"/>
  <c r="G569" i="1"/>
  <c r="D569" i="1"/>
  <c r="BS568" i="1"/>
  <c r="CA568" i="1" s="1"/>
  <c r="BQ568" i="1"/>
  <c r="BY568" i="1" s="1"/>
  <c r="BO568" i="1"/>
  <c r="BL568" i="1"/>
  <c r="BI568" i="1"/>
  <c r="BF568" i="1"/>
  <c r="BC568" i="1"/>
  <c r="AZ568" i="1"/>
  <c r="AW568" i="1"/>
  <c r="AT568" i="1"/>
  <c r="AQ568" i="1"/>
  <c r="AN568" i="1"/>
  <c r="AK568" i="1"/>
  <c r="AH568" i="1"/>
  <c r="AE568" i="1"/>
  <c r="AB568" i="1"/>
  <c r="Y568" i="1"/>
  <c r="V568" i="1"/>
  <c r="S568" i="1"/>
  <c r="P568" i="1"/>
  <c r="M568" i="1"/>
  <c r="J568" i="1"/>
  <c r="G568" i="1"/>
  <c r="D568" i="1"/>
  <c r="BS567" i="1"/>
  <c r="BQ567" i="1"/>
  <c r="BY567" i="1" s="1"/>
  <c r="BO567" i="1"/>
  <c r="BL567" i="1"/>
  <c r="BI567" i="1"/>
  <c r="BF567" i="1"/>
  <c r="BC567" i="1"/>
  <c r="AZ567" i="1"/>
  <c r="AW567" i="1"/>
  <c r="AT567" i="1"/>
  <c r="AQ567" i="1"/>
  <c r="AN567" i="1"/>
  <c r="AK567" i="1"/>
  <c r="AH567" i="1"/>
  <c r="AE567" i="1"/>
  <c r="AB567" i="1"/>
  <c r="Y567" i="1"/>
  <c r="V567" i="1"/>
  <c r="S567" i="1"/>
  <c r="P567" i="1"/>
  <c r="M567" i="1"/>
  <c r="J567" i="1"/>
  <c r="G567" i="1"/>
  <c r="D567" i="1"/>
  <c r="BS566" i="1"/>
  <c r="CA566" i="1" s="1"/>
  <c r="BQ566" i="1"/>
  <c r="BY566" i="1" s="1"/>
  <c r="BO566" i="1"/>
  <c r="BL566" i="1"/>
  <c r="BI566" i="1"/>
  <c r="BF566" i="1"/>
  <c r="BC566" i="1"/>
  <c r="AZ566" i="1"/>
  <c r="AW566" i="1"/>
  <c r="AT566" i="1"/>
  <c r="AQ566" i="1"/>
  <c r="AN566" i="1"/>
  <c r="AK566" i="1"/>
  <c r="AH566" i="1"/>
  <c r="AE566" i="1"/>
  <c r="AB566" i="1"/>
  <c r="Y566" i="1"/>
  <c r="V566" i="1"/>
  <c r="S566" i="1"/>
  <c r="P566" i="1"/>
  <c r="M566" i="1"/>
  <c r="J566" i="1"/>
  <c r="G566" i="1"/>
  <c r="D566" i="1"/>
  <c r="BS565" i="1"/>
  <c r="CA565" i="1" s="1"/>
  <c r="BQ565" i="1"/>
  <c r="BY565" i="1" s="1"/>
  <c r="BO565" i="1"/>
  <c r="BL565" i="1"/>
  <c r="BI565" i="1"/>
  <c r="BF565" i="1"/>
  <c r="BC565" i="1"/>
  <c r="AZ565" i="1"/>
  <c r="AW565" i="1"/>
  <c r="AT565" i="1"/>
  <c r="AQ565" i="1"/>
  <c r="AN565" i="1"/>
  <c r="AK565" i="1"/>
  <c r="AH565" i="1"/>
  <c r="AE565" i="1"/>
  <c r="AB565" i="1"/>
  <c r="Y565" i="1"/>
  <c r="V565" i="1"/>
  <c r="S565" i="1"/>
  <c r="P565" i="1"/>
  <c r="M565" i="1"/>
  <c r="J565" i="1"/>
  <c r="G565" i="1"/>
  <c r="D565" i="1"/>
  <c r="BY564" i="1"/>
  <c r="BS564" i="1"/>
  <c r="BQ564" i="1"/>
  <c r="BO564" i="1"/>
  <c r="BL564" i="1"/>
  <c r="BI564" i="1"/>
  <c r="BF564" i="1"/>
  <c r="BC564" i="1"/>
  <c r="AZ564" i="1"/>
  <c r="AW564" i="1"/>
  <c r="AT564" i="1"/>
  <c r="AQ564" i="1"/>
  <c r="AN564" i="1"/>
  <c r="AK564" i="1"/>
  <c r="AH564" i="1"/>
  <c r="AE564" i="1"/>
  <c r="AB564" i="1"/>
  <c r="Y564" i="1"/>
  <c r="V564" i="1"/>
  <c r="S564" i="1"/>
  <c r="P564" i="1"/>
  <c r="M564" i="1"/>
  <c r="J564" i="1"/>
  <c r="G564" i="1"/>
  <c r="D564" i="1"/>
  <c r="BO563" i="1"/>
  <c r="BL563" i="1"/>
  <c r="BI563" i="1"/>
  <c r="BF563" i="1"/>
  <c r="BC563" i="1"/>
  <c r="BA563" i="1"/>
  <c r="AY563" i="1"/>
  <c r="BQ563" i="1" s="1"/>
  <c r="BY563" i="1" s="1"/>
  <c r="AW563" i="1"/>
  <c r="AT563" i="1"/>
  <c r="AQ563" i="1"/>
  <c r="AN563" i="1"/>
  <c r="AK563" i="1"/>
  <c r="AH563" i="1"/>
  <c r="AE563" i="1"/>
  <c r="AB563" i="1"/>
  <c r="Y563" i="1"/>
  <c r="V563" i="1"/>
  <c r="S563" i="1"/>
  <c r="P563" i="1"/>
  <c r="M563" i="1"/>
  <c r="J563" i="1"/>
  <c r="G563" i="1"/>
  <c r="D563" i="1"/>
  <c r="BS562" i="1"/>
  <c r="CA562" i="1" s="1"/>
  <c r="BQ562" i="1"/>
  <c r="BY562" i="1" s="1"/>
  <c r="BO562" i="1"/>
  <c r="BL562" i="1"/>
  <c r="BI562" i="1"/>
  <c r="BF562" i="1"/>
  <c r="BC562" i="1"/>
  <c r="AZ562" i="1"/>
  <c r="AW562" i="1"/>
  <c r="AT562" i="1"/>
  <c r="AQ562" i="1"/>
  <c r="AN562" i="1"/>
  <c r="AK562" i="1"/>
  <c r="AH562" i="1"/>
  <c r="AE562" i="1"/>
  <c r="AB562" i="1"/>
  <c r="Y562" i="1"/>
  <c r="V562" i="1"/>
  <c r="S562" i="1"/>
  <c r="P562" i="1"/>
  <c r="M562" i="1"/>
  <c r="J562" i="1"/>
  <c r="G562" i="1"/>
  <c r="D562" i="1"/>
  <c r="BS561" i="1"/>
  <c r="BQ561" i="1"/>
  <c r="BY561" i="1" s="1"/>
  <c r="BO561" i="1"/>
  <c r="BL561" i="1"/>
  <c r="BI561" i="1"/>
  <c r="BF561" i="1"/>
  <c r="BC561" i="1"/>
  <c r="AZ561" i="1"/>
  <c r="AW561" i="1"/>
  <c r="AT561" i="1"/>
  <c r="AQ561" i="1"/>
  <c r="AN561" i="1"/>
  <c r="AK561" i="1"/>
  <c r="AH561" i="1"/>
  <c r="AE561" i="1"/>
  <c r="AB561" i="1"/>
  <c r="Y561" i="1"/>
  <c r="V561" i="1"/>
  <c r="S561" i="1"/>
  <c r="P561" i="1"/>
  <c r="M561" i="1"/>
  <c r="J561" i="1"/>
  <c r="G561" i="1"/>
  <c r="D561" i="1"/>
  <c r="BS560" i="1"/>
  <c r="CA560" i="1" s="1"/>
  <c r="BQ560" i="1"/>
  <c r="BY560" i="1" s="1"/>
  <c r="BO560" i="1"/>
  <c r="BL560" i="1"/>
  <c r="BI560" i="1"/>
  <c r="BF560" i="1"/>
  <c r="BC560" i="1"/>
  <c r="AZ560" i="1"/>
  <c r="AW560" i="1"/>
  <c r="AT560" i="1"/>
  <c r="AQ560" i="1"/>
  <c r="AN560" i="1"/>
  <c r="AK560" i="1"/>
  <c r="AH560" i="1"/>
  <c r="AE560" i="1"/>
  <c r="AB560" i="1"/>
  <c r="Y560" i="1"/>
  <c r="V560" i="1"/>
  <c r="S560" i="1"/>
  <c r="P560" i="1"/>
  <c r="M560" i="1"/>
  <c r="J560" i="1"/>
  <c r="G560" i="1"/>
  <c r="D560" i="1"/>
  <c r="BO559" i="1"/>
  <c r="BL559" i="1"/>
  <c r="BI559" i="1"/>
  <c r="BF559" i="1"/>
  <c r="BC559" i="1"/>
  <c r="BA559" i="1"/>
  <c r="AY559" i="1"/>
  <c r="AY558" i="1" s="1"/>
  <c r="AW559" i="1"/>
  <c r="AT559" i="1"/>
  <c r="AQ559" i="1"/>
  <c r="AN559" i="1"/>
  <c r="AK559" i="1"/>
  <c r="AH559" i="1"/>
  <c r="AE559" i="1"/>
  <c r="AB559" i="1"/>
  <c r="Y559" i="1"/>
  <c r="V559" i="1"/>
  <c r="S559" i="1"/>
  <c r="P559" i="1"/>
  <c r="M559" i="1"/>
  <c r="J559" i="1"/>
  <c r="G559" i="1"/>
  <c r="D559" i="1"/>
  <c r="BO558" i="1"/>
  <c r="BL558" i="1"/>
  <c r="BI558" i="1"/>
  <c r="BF558" i="1"/>
  <c r="BC558" i="1"/>
  <c r="AW558" i="1"/>
  <c r="AT558" i="1"/>
  <c r="AQ558" i="1"/>
  <c r="AN558" i="1"/>
  <c r="AK558" i="1"/>
  <c r="AH558" i="1"/>
  <c r="AE558" i="1"/>
  <c r="AB558" i="1"/>
  <c r="Y558" i="1"/>
  <c r="V558" i="1"/>
  <c r="S558" i="1"/>
  <c r="P558" i="1"/>
  <c r="M558" i="1"/>
  <c r="J558" i="1"/>
  <c r="G558" i="1"/>
  <c r="D558" i="1"/>
  <c r="BO557" i="1"/>
  <c r="BL557" i="1"/>
  <c r="BI557" i="1"/>
  <c r="BF557" i="1"/>
  <c r="BC557" i="1"/>
  <c r="AW557" i="1"/>
  <c r="AT557" i="1"/>
  <c r="AQ557" i="1"/>
  <c r="AN557" i="1"/>
  <c r="AK557" i="1"/>
  <c r="AH557" i="1"/>
  <c r="AE557" i="1"/>
  <c r="AB557" i="1"/>
  <c r="Y557" i="1"/>
  <c r="V557" i="1"/>
  <c r="S557" i="1"/>
  <c r="P557" i="1"/>
  <c r="M557" i="1"/>
  <c r="J557" i="1"/>
  <c r="G557" i="1"/>
  <c r="D557" i="1"/>
  <c r="CA556" i="1"/>
  <c r="BZ556" i="1"/>
  <c r="BY556" i="1"/>
  <c r="BO556" i="1"/>
  <c r="BL556" i="1"/>
  <c r="BI556" i="1"/>
  <c r="BF556" i="1"/>
  <c r="BC556" i="1"/>
  <c r="AW556" i="1"/>
  <c r="AT556" i="1"/>
  <c r="AQ556" i="1"/>
  <c r="AN556" i="1"/>
  <c r="AK556" i="1"/>
  <c r="AH556" i="1"/>
  <c r="AE556" i="1"/>
  <c r="AB556" i="1"/>
  <c r="Y556" i="1"/>
  <c r="V556" i="1"/>
  <c r="S556" i="1"/>
  <c r="P556" i="1"/>
  <c r="M556" i="1"/>
  <c r="J556" i="1"/>
  <c r="G556" i="1"/>
  <c r="D556" i="1"/>
  <c r="BX555" i="1"/>
  <c r="BW555" i="1"/>
  <c r="BV555" i="1"/>
  <c r="BP555" i="1"/>
  <c r="BN555" i="1"/>
  <c r="BM555" i="1"/>
  <c r="BL555" i="1" s="1"/>
  <c r="BK555" i="1"/>
  <c r="BJ555" i="1"/>
  <c r="BI555" i="1" s="1"/>
  <c r="BH555" i="1"/>
  <c r="BG555" i="1"/>
  <c r="BE555" i="1"/>
  <c r="BF555" i="1" s="1"/>
  <c r="BD555" i="1"/>
  <c r="BB555" i="1"/>
  <c r="AX555" i="1"/>
  <c r="AW555" i="1" s="1"/>
  <c r="AV555" i="1"/>
  <c r="AU555" i="1"/>
  <c r="AS555" i="1"/>
  <c r="AR555" i="1"/>
  <c r="AP555" i="1"/>
  <c r="AQ555" i="1" s="1"/>
  <c r="AO555" i="1"/>
  <c r="AM555" i="1"/>
  <c r="AL555" i="1"/>
  <c r="AK555" i="1"/>
  <c r="AJ555" i="1"/>
  <c r="AI555" i="1"/>
  <c r="AH555" i="1" s="1"/>
  <c r="AG555" i="1"/>
  <c r="AF555" i="1"/>
  <c r="AD555" i="1"/>
  <c r="AC555" i="1"/>
  <c r="AB555" i="1" s="1"/>
  <c r="AA555" i="1"/>
  <c r="Z555" i="1"/>
  <c r="X555" i="1"/>
  <c r="Y555" i="1" s="1"/>
  <c r="W555" i="1"/>
  <c r="U555" i="1"/>
  <c r="T555" i="1"/>
  <c r="R555" i="1"/>
  <c r="S555" i="1" s="1"/>
  <c r="Q555" i="1"/>
  <c r="P555" i="1" s="1"/>
  <c r="O555" i="1"/>
  <c r="N555" i="1"/>
  <c r="L555" i="1"/>
  <c r="K555" i="1"/>
  <c r="I555" i="1"/>
  <c r="J555" i="1" s="1"/>
  <c r="H555" i="1"/>
  <c r="G555" i="1"/>
  <c r="F555" i="1"/>
  <c r="E555" i="1"/>
  <c r="D555" i="1" s="1"/>
  <c r="C555" i="1"/>
  <c r="BS554" i="1"/>
  <c r="CA554" i="1" s="1"/>
  <c r="BQ554" i="1"/>
  <c r="BY554" i="1" s="1"/>
  <c r="BO554" i="1"/>
  <c r="BL554" i="1"/>
  <c r="BI554" i="1"/>
  <c r="BF554" i="1"/>
  <c r="BC554" i="1"/>
  <c r="AZ554" i="1"/>
  <c r="AW554" i="1"/>
  <c r="AT554" i="1"/>
  <c r="AQ554" i="1"/>
  <c r="AN554" i="1"/>
  <c r="AK554" i="1"/>
  <c r="AH554" i="1"/>
  <c r="AE554" i="1"/>
  <c r="AB554" i="1"/>
  <c r="Y554" i="1"/>
  <c r="V554" i="1"/>
  <c r="S554" i="1"/>
  <c r="P554" i="1"/>
  <c r="M554" i="1"/>
  <c r="J554" i="1"/>
  <c r="G554" i="1"/>
  <c r="D554" i="1"/>
  <c r="CA553" i="1"/>
  <c r="BS553" i="1"/>
  <c r="BQ553" i="1"/>
  <c r="BY553" i="1" s="1"/>
  <c r="BO553" i="1"/>
  <c r="BL553" i="1"/>
  <c r="BI553" i="1"/>
  <c r="BF553" i="1"/>
  <c r="BC553" i="1"/>
  <c r="AZ553" i="1"/>
  <c r="AW553" i="1"/>
  <c r="AT553" i="1"/>
  <c r="AQ553" i="1"/>
  <c r="AN553" i="1"/>
  <c r="AK553" i="1"/>
  <c r="AH553" i="1"/>
  <c r="AE553" i="1"/>
  <c r="AB553" i="1"/>
  <c r="Y553" i="1"/>
  <c r="V553" i="1"/>
  <c r="S553" i="1"/>
  <c r="P553" i="1"/>
  <c r="M553" i="1"/>
  <c r="J553" i="1"/>
  <c r="G553" i="1"/>
  <c r="D553" i="1"/>
  <c r="BS552" i="1"/>
  <c r="CA552" i="1" s="1"/>
  <c r="BQ552" i="1"/>
  <c r="BY552" i="1" s="1"/>
  <c r="BO552" i="1"/>
  <c r="BL552" i="1"/>
  <c r="BI552" i="1"/>
  <c r="BF552" i="1"/>
  <c r="BC552" i="1"/>
  <c r="AZ552" i="1"/>
  <c r="AW552" i="1"/>
  <c r="AT552" i="1"/>
  <c r="AQ552" i="1"/>
  <c r="AN552" i="1"/>
  <c r="AK552" i="1"/>
  <c r="AH552" i="1"/>
  <c r="AE552" i="1"/>
  <c r="AB552" i="1"/>
  <c r="Y552" i="1"/>
  <c r="V552" i="1"/>
  <c r="S552" i="1"/>
  <c r="P552" i="1"/>
  <c r="M552" i="1"/>
  <c r="J552" i="1"/>
  <c r="G552" i="1"/>
  <c r="D552" i="1"/>
  <c r="BS551" i="1"/>
  <c r="CA551" i="1" s="1"/>
  <c r="BQ551" i="1"/>
  <c r="BY551" i="1" s="1"/>
  <c r="BO551" i="1"/>
  <c r="BL551" i="1"/>
  <c r="BI551" i="1"/>
  <c r="BF551" i="1"/>
  <c r="BC551" i="1"/>
  <c r="AZ551" i="1"/>
  <c r="AW551" i="1"/>
  <c r="AT551" i="1"/>
  <c r="AQ551" i="1"/>
  <c r="AN551" i="1"/>
  <c r="AK551" i="1"/>
  <c r="AH551" i="1"/>
  <c r="AE551" i="1"/>
  <c r="AB551" i="1"/>
  <c r="Y551" i="1"/>
  <c r="V551" i="1"/>
  <c r="S551" i="1"/>
  <c r="P551" i="1"/>
  <c r="M551" i="1"/>
  <c r="J551" i="1"/>
  <c r="G551" i="1"/>
  <c r="D551" i="1"/>
  <c r="BS550" i="1"/>
  <c r="CA550" i="1" s="1"/>
  <c r="BQ550" i="1"/>
  <c r="BY550" i="1" s="1"/>
  <c r="BO550" i="1"/>
  <c r="BL550" i="1"/>
  <c r="BI550" i="1"/>
  <c r="BF550" i="1"/>
  <c r="BC550" i="1"/>
  <c r="AZ550" i="1"/>
  <c r="AW550" i="1"/>
  <c r="AT550" i="1"/>
  <c r="AQ550" i="1"/>
  <c r="AN550" i="1"/>
  <c r="AK550" i="1"/>
  <c r="AH550" i="1"/>
  <c r="AE550" i="1"/>
  <c r="AB550" i="1"/>
  <c r="Y550" i="1"/>
  <c r="V550" i="1"/>
  <c r="S550" i="1"/>
  <c r="P550" i="1"/>
  <c r="M550" i="1"/>
  <c r="J550" i="1"/>
  <c r="G550" i="1"/>
  <c r="D550" i="1"/>
  <c r="BO549" i="1"/>
  <c r="BL549" i="1"/>
  <c r="BI549" i="1"/>
  <c r="BF549" i="1"/>
  <c r="BC549" i="1"/>
  <c r="BA549" i="1"/>
  <c r="AY549" i="1"/>
  <c r="AW549" i="1"/>
  <c r="AT549" i="1"/>
  <c r="AQ549" i="1"/>
  <c r="AN549" i="1"/>
  <c r="AK549" i="1"/>
  <c r="AH549" i="1"/>
  <c r="AE549" i="1"/>
  <c r="AB549" i="1"/>
  <c r="Y549" i="1"/>
  <c r="V549" i="1"/>
  <c r="S549" i="1"/>
  <c r="P549" i="1"/>
  <c r="M549" i="1"/>
  <c r="J549" i="1"/>
  <c r="G549" i="1"/>
  <c r="D549" i="1"/>
  <c r="BY548" i="1"/>
  <c r="BS548" i="1"/>
  <c r="BQ548" i="1"/>
  <c r="BO548" i="1"/>
  <c r="BL548" i="1"/>
  <c r="BI548" i="1"/>
  <c r="BF548" i="1"/>
  <c r="BC548" i="1"/>
  <c r="AZ548" i="1"/>
  <c r="AW548" i="1"/>
  <c r="AT548" i="1"/>
  <c r="AQ548" i="1"/>
  <c r="AN548" i="1"/>
  <c r="AK548" i="1"/>
  <c r="AH548" i="1"/>
  <c r="AE548" i="1"/>
  <c r="AB548" i="1"/>
  <c r="Y548" i="1"/>
  <c r="V548" i="1"/>
  <c r="S548" i="1"/>
  <c r="P548" i="1"/>
  <c r="M548" i="1"/>
  <c r="J548" i="1"/>
  <c r="G548" i="1"/>
  <c r="D548" i="1"/>
  <c r="BS547" i="1"/>
  <c r="CA547" i="1" s="1"/>
  <c r="BQ547" i="1"/>
  <c r="BY547" i="1" s="1"/>
  <c r="BO547" i="1"/>
  <c r="BL547" i="1"/>
  <c r="BI547" i="1"/>
  <c r="BF547" i="1"/>
  <c r="BC547" i="1"/>
  <c r="AZ547" i="1"/>
  <c r="AW547" i="1"/>
  <c r="AT547" i="1"/>
  <c r="AQ547" i="1"/>
  <c r="AN547" i="1"/>
  <c r="AK547" i="1"/>
  <c r="AH547" i="1"/>
  <c r="AE547" i="1"/>
  <c r="AB547" i="1"/>
  <c r="Y547" i="1"/>
  <c r="V547" i="1"/>
  <c r="S547" i="1"/>
  <c r="P547" i="1"/>
  <c r="M547" i="1"/>
  <c r="J547" i="1"/>
  <c r="G547" i="1"/>
  <c r="D547" i="1"/>
  <c r="BS546" i="1"/>
  <c r="BQ546" i="1"/>
  <c r="BY546" i="1" s="1"/>
  <c r="BO546" i="1"/>
  <c r="BL546" i="1"/>
  <c r="BI546" i="1"/>
  <c r="BF546" i="1"/>
  <c r="BC546" i="1"/>
  <c r="AZ546" i="1"/>
  <c r="AW546" i="1"/>
  <c r="AT546" i="1"/>
  <c r="AQ546" i="1"/>
  <c r="AN546" i="1"/>
  <c r="AK546" i="1"/>
  <c r="AH546" i="1"/>
  <c r="AE546" i="1"/>
  <c r="AB546" i="1"/>
  <c r="Y546" i="1"/>
  <c r="V546" i="1"/>
  <c r="S546" i="1"/>
  <c r="P546" i="1"/>
  <c r="M546" i="1"/>
  <c r="J546" i="1"/>
  <c r="G546" i="1"/>
  <c r="D546" i="1"/>
  <c r="BQ545" i="1"/>
  <c r="BY545" i="1" s="1"/>
  <c r="BO545" i="1"/>
  <c r="BL545" i="1"/>
  <c r="BI545" i="1"/>
  <c r="BF545" i="1"/>
  <c r="BC545" i="1"/>
  <c r="BA545" i="1"/>
  <c r="AZ545" i="1" s="1"/>
  <c r="AY545" i="1"/>
  <c r="AW545" i="1"/>
  <c r="AT545" i="1"/>
  <c r="AQ545" i="1"/>
  <c r="AN545" i="1"/>
  <c r="AK545" i="1"/>
  <c r="AH545" i="1"/>
  <c r="AE545" i="1"/>
  <c r="AB545" i="1"/>
  <c r="Y545" i="1"/>
  <c r="V545" i="1"/>
  <c r="S545" i="1"/>
  <c r="P545" i="1"/>
  <c r="M545" i="1"/>
  <c r="J545" i="1"/>
  <c r="G545" i="1"/>
  <c r="D545" i="1"/>
  <c r="BO544" i="1"/>
  <c r="BL544" i="1"/>
  <c r="BI544" i="1"/>
  <c r="BF544" i="1"/>
  <c r="BC544" i="1"/>
  <c r="AW544" i="1"/>
  <c r="AT544" i="1"/>
  <c r="AQ544" i="1"/>
  <c r="AN544" i="1"/>
  <c r="AK544" i="1"/>
  <c r="AH544" i="1"/>
  <c r="AE544" i="1"/>
  <c r="AB544" i="1"/>
  <c r="Y544" i="1"/>
  <c r="V544" i="1"/>
  <c r="S544" i="1"/>
  <c r="P544" i="1"/>
  <c r="M544" i="1"/>
  <c r="J544" i="1"/>
  <c r="G544" i="1"/>
  <c r="D544" i="1"/>
  <c r="BO543" i="1"/>
  <c r="BL543" i="1"/>
  <c r="BI543" i="1"/>
  <c r="BF543" i="1"/>
  <c r="BC543" i="1"/>
  <c r="AW543" i="1"/>
  <c r="AT543" i="1"/>
  <c r="AQ543" i="1"/>
  <c r="AN543" i="1"/>
  <c r="AK543" i="1"/>
  <c r="AH543" i="1"/>
  <c r="AE543" i="1"/>
  <c r="AB543" i="1"/>
  <c r="Y543" i="1"/>
  <c r="V543" i="1"/>
  <c r="S543" i="1"/>
  <c r="P543" i="1"/>
  <c r="M543" i="1"/>
  <c r="J543" i="1"/>
  <c r="G543" i="1"/>
  <c r="D543" i="1"/>
  <c r="CA542" i="1"/>
  <c r="BZ542" i="1"/>
  <c r="BY542" i="1"/>
  <c r="BO542" i="1"/>
  <c r="BL542" i="1"/>
  <c r="BI542" i="1"/>
  <c r="BF542" i="1"/>
  <c r="BC542" i="1"/>
  <c r="AW542" i="1"/>
  <c r="AT542" i="1"/>
  <c r="AQ542" i="1"/>
  <c r="AN542" i="1"/>
  <c r="AK542" i="1"/>
  <c r="AH542" i="1"/>
  <c r="AE542" i="1"/>
  <c r="AB542" i="1"/>
  <c r="Y542" i="1"/>
  <c r="V542" i="1"/>
  <c r="S542" i="1"/>
  <c r="P542" i="1"/>
  <c r="M542" i="1"/>
  <c r="J542" i="1"/>
  <c r="G542" i="1"/>
  <c r="D542" i="1"/>
  <c r="BX541" i="1"/>
  <c r="BW541" i="1"/>
  <c r="BV541" i="1"/>
  <c r="BP541" i="1"/>
  <c r="BN541" i="1"/>
  <c r="BM541" i="1"/>
  <c r="BK541" i="1"/>
  <c r="BJ541" i="1"/>
  <c r="BH541" i="1"/>
  <c r="BG541" i="1"/>
  <c r="BE541" i="1"/>
  <c r="BD541" i="1"/>
  <c r="BC541" i="1"/>
  <c r="BB541" i="1"/>
  <c r="AX541" i="1"/>
  <c r="AV541" i="1"/>
  <c r="AU541" i="1"/>
  <c r="AS541" i="1"/>
  <c r="AR541" i="1"/>
  <c r="AQ541" i="1" s="1"/>
  <c r="AP541" i="1"/>
  <c r="AO541" i="1"/>
  <c r="AN541" i="1" s="1"/>
  <c r="AM541" i="1"/>
  <c r="AL541" i="1"/>
  <c r="AJ541" i="1"/>
  <c r="AI541" i="1"/>
  <c r="AG541" i="1"/>
  <c r="AF541" i="1"/>
  <c r="AE541" i="1" s="1"/>
  <c r="AD541" i="1"/>
  <c r="AC541" i="1"/>
  <c r="AA541" i="1"/>
  <c r="Z541" i="1"/>
  <c r="X541" i="1"/>
  <c r="Y541" i="1" s="1"/>
  <c r="W541" i="1"/>
  <c r="U541" i="1"/>
  <c r="T541" i="1"/>
  <c r="S541" i="1"/>
  <c r="R541" i="1"/>
  <c r="Q541" i="1"/>
  <c r="P541" i="1" s="1"/>
  <c r="O541" i="1"/>
  <c r="N541" i="1"/>
  <c r="L541" i="1"/>
  <c r="K541" i="1"/>
  <c r="I541" i="1"/>
  <c r="H541" i="1"/>
  <c r="G541" i="1" s="1"/>
  <c r="F541" i="1"/>
  <c r="E541" i="1"/>
  <c r="C541" i="1"/>
  <c r="BS540" i="1"/>
  <c r="BQ540" i="1"/>
  <c r="BY540" i="1" s="1"/>
  <c r="BO540" i="1"/>
  <c r="BL540" i="1"/>
  <c r="BI540" i="1"/>
  <c r="BF540" i="1"/>
  <c r="BC540" i="1"/>
  <c r="AZ540" i="1"/>
  <c r="AW540" i="1"/>
  <c r="AT540" i="1"/>
  <c r="AQ540" i="1"/>
  <c r="AN540" i="1"/>
  <c r="AK540" i="1"/>
  <c r="AH540" i="1"/>
  <c r="AE540" i="1"/>
  <c r="AB540" i="1"/>
  <c r="Y540" i="1"/>
  <c r="V540" i="1"/>
  <c r="S540" i="1"/>
  <c r="P540" i="1"/>
  <c r="M540" i="1"/>
  <c r="J540" i="1"/>
  <c r="G540" i="1"/>
  <c r="D540" i="1"/>
  <c r="BS539" i="1"/>
  <c r="CA539" i="1" s="1"/>
  <c r="BQ539" i="1"/>
  <c r="BY539" i="1" s="1"/>
  <c r="BO539" i="1"/>
  <c r="BL539" i="1"/>
  <c r="BI539" i="1"/>
  <c r="BF539" i="1"/>
  <c r="BC539" i="1"/>
  <c r="AZ539" i="1"/>
  <c r="AW539" i="1"/>
  <c r="AT539" i="1"/>
  <c r="AQ539" i="1"/>
  <c r="AN539" i="1"/>
  <c r="AK539" i="1"/>
  <c r="AH539" i="1"/>
  <c r="AE539" i="1"/>
  <c r="AB539" i="1"/>
  <c r="Y539" i="1"/>
  <c r="V539" i="1"/>
  <c r="S539" i="1"/>
  <c r="P539" i="1"/>
  <c r="M539" i="1"/>
  <c r="J539" i="1"/>
  <c r="G539" i="1"/>
  <c r="D539" i="1"/>
  <c r="BS538" i="1"/>
  <c r="CA538" i="1" s="1"/>
  <c r="BQ538" i="1"/>
  <c r="BY538" i="1" s="1"/>
  <c r="BO538" i="1"/>
  <c r="BL538" i="1"/>
  <c r="BI538" i="1"/>
  <c r="BF538" i="1"/>
  <c r="BC538" i="1"/>
  <c r="AZ538" i="1"/>
  <c r="AW538" i="1"/>
  <c r="AT538" i="1"/>
  <c r="AQ538" i="1"/>
  <c r="AN538" i="1"/>
  <c r="AK538" i="1"/>
  <c r="AH538" i="1"/>
  <c r="AE538" i="1"/>
  <c r="AB538" i="1"/>
  <c r="Y538" i="1"/>
  <c r="V538" i="1"/>
  <c r="S538" i="1"/>
  <c r="P538" i="1"/>
  <c r="M538" i="1"/>
  <c r="J538" i="1"/>
  <c r="G538" i="1"/>
  <c r="D538" i="1"/>
  <c r="BS537" i="1"/>
  <c r="BQ537" i="1"/>
  <c r="BY537" i="1" s="1"/>
  <c r="BO537" i="1"/>
  <c r="BL537" i="1"/>
  <c r="BI537" i="1"/>
  <c r="BF537" i="1"/>
  <c r="BC537" i="1"/>
  <c r="AZ537" i="1"/>
  <c r="AW537" i="1"/>
  <c r="AT537" i="1"/>
  <c r="AQ537" i="1"/>
  <c r="AN537" i="1"/>
  <c r="AK537" i="1"/>
  <c r="AH537" i="1"/>
  <c r="AE537" i="1"/>
  <c r="AB537" i="1"/>
  <c r="Y537" i="1"/>
  <c r="V537" i="1"/>
  <c r="S537" i="1"/>
  <c r="P537" i="1"/>
  <c r="M537" i="1"/>
  <c r="J537" i="1"/>
  <c r="G537" i="1"/>
  <c r="D537" i="1"/>
  <c r="BS536" i="1"/>
  <c r="CA536" i="1" s="1"/>
  <c r="BQ536" i="1"/>
  <c r="BY536" i="1" s="1"/>
  <c r="BO536" i="1"/>
  <c r="BL536" i="1"/>
  <c r="BI536" i="1"/>
  <c r="BF536" i="1"/>
  <c r="BC536" i="1"/>
  <c r="AZ536" i="1"/>
  <c r="AW536" i="1"/>
  <c r="AT536" i="1"/>
  <c r="AQ536" i="1"/>
  <c r="AN536" i="1"/>
  <c r="AK536" i="1"/>
  <c r="AH536" i="1"/>
  <c r="AE536" i="1"/>
  <c r="AB536" i="1"/>
  <c r="Y536" i="1"/>
  <c r="V536" i="1"/>
  <c r="S536" i="1"/>
  <c r="P536" i="1"/>
  <c r="M536" i="1"/>
  <c r="J536" i="1"/>
  <c r="G536" i="1"/>
  <c r="D536" i="1"/>
  <c r="BO535" i="1"/>
  <c r="BL535" i="1"/>
  <c r="BI535" i="1"/>
  <c r="BF535" i="1"/>
  <c r="BC535" i="1"/>
  <c r="BA535" i="1"/>
  <c r="AY535" i="1"/>
  <c r="BQ535" i="1" s="1"/>
  <c r="BY535" i="1" s="1"/>
  <c r="AW535" i="1"/>
  <c r="AT535" i="1"/>
  <c r="AQ535" i="1"/>
  <c r="AN535" i="1"/>
  <c r="AK535" i="1"/>
  <c r="AH535" i="1"/>
  <c r="AE535" i="1"/>
  <c r="AB535" i="1"/>
  <c r="Y535" i="1"/>
  <c r="V535" i="1"/>
  <c r="S535" i="1"/>
  <c r="P535" i="1"/>
  <c r="M535" i="1"/>
  <c r="J535" i="1"/>
  <c r="G535" i="1"/>
  <c r="D535" i="1"/>
  <c r="BS534" i="1"/>
  <c r="CA534" i="1" s="1"/>
  <c r="BQ534" i="1"/>
  <c r="BY534" i="1" s="1"/>
  <c r="BO534" i="1"/>
  <c r="BL534" i="1"/>
  <c r="BI534" i="1"/>
  <c r="BF534" i="1"/>
  <c r="BC534" i="1"/>
  <c r="AZ534" i="1"/>
  <c r="AW534" i="1"/>
  <c r="AT534" i="1"/>
  <c r="AQ534" i="1"/>
  <c r="AN534" i="1"/>
  <c r="AK534" i="1"/>
  <c r="AH534" i="1"/>
  <c r="AE534" i="1"/>
  <c r="AB534" i="1"/>
  <c r="Y534" i="1"/>
  <c r="V534" i="1"/>
  <c r="S534" i="1"/>
  <c r="P534" i="1"/>
  <c r="M534" i="1"/>
  <c r="J534" i="1"/>
  <c r="G534" i="1"/>
  <c r="D534" i="1"/>
  <c r="BS533" i="1"/>
  <c r="CA533" i="1" s="1"/>
  <c r="BQ533" i="1"/>
  <c r="BY533" i="1" s="1"/>
  <c r="BO533" i="1"/>
  <c r="BL533" i="1"/>
  <c r="BI533" i="1"/>
  <c r="BF533" i="1"/>
  <c r="BC533" i="1"/>
  <c r="AZ533" i="1"/>
  <c r="AW533" i="1"/>
  <c r="AT533" i="1"/>
  <c r="AQ533" i="1"/>
  <c r="AN533" i="1"/>
  <c r="AK533" i="1"/>
  <c r="AH533" i="1"/>
  <c r="AE533" i="1"/>
  <c r="AB533" i="1"/>
  <c r="Y533" i="1"/>
  <c r="V533" i="1"/>
  <c r="S533" i="1"/>
  <c r="P533" i="1"/>
  <c r="M533" i="1"/>
  <c r="J533" i="1"/>
  <c r="G533" i="1"/>
  <c r="D533" i="1"/>
  <c r="BS532" i="1"/>
  <c r="CA532" i="1" s="1"/>
  <c r="BQ532" i="1"/>
  <c r="BY532" i="1" s="1"/>
  <c r="BO532" i="1"/>
  <c r="BL532" i="1"/>
  <c r="BI532" i="1"/>
  <c r="BF532" i="1"/>
  <c r="BC532" i="1"/>
  <c r="AZ532" i="1"/>
  <c r="AW532" i="1"/>
  <c r="AT532" i="1"/>
  <c r="AQ532" i="1"/>
  <c r="AN532" i="1"/>
  <c r="AK532" i="1"/>
  <c r="AH532" i="1"/>
  <c r="AE532" i="1"/>
  <c r="AB532" i="1"/>
  <c r="Y532" i="1"/>
  <c r="V532" i="1"/>
  <c r="S532" i="1"/>
  <c r="P532" i="1"/>
  <c r="M532" i="1"/>
  <c r="J532" i="1"/>
  <c r="G532" i="1"/>
  <c r="D532" i="1"/>
  <c r="BS531" i="1"/>
  <c r="CA531" i="1" s="1"/>
  <c r="BO531" i="1"/>
  <c r="BL531" i="1"/>
  <c r="BI531" i="1"/>
  <c r="BF531" i="1"/>
  <c r="BC531" i="1"/>
  <c r="BA531" i="1"/>
  <c r="BA530" i="1" s="1"/>
  <c r="AY531" i="1"/>
  <c r="AW531" i="1"/>
  <c r="AT531" i="1"/>
  <c r="AQ531" i="1"/>
  <c r="AN531" i="1"/>
  <c r="AK531" i="1"/>
  <c r="AH531" i="1"/>
  <c r="AE531" i="1"/>
  <c r="AB531" i="1"/>
  <c r="Y531" i="1"/>
  <c r="V531" i="1"/>
  <c r="S531" i="1"/>
  <c r="P531" i="1"/>
  <c r="M531" i="1"/>
  <c r="J531" i="1"/>
  <c r="G531" i="1"/>
  <c r="D531" i="1"/>
  <c r="BO530" i="1"/>
  <c r="BL530" i="1"/>
  <c r="BI530" i="1"/>
  <c r="BF530" i="1"/>
  <c r="BC530" i="1"/>
  <c r="AW530" i="1"/>
  <c r="AT530" i="1"/>
  <c r="AQ530" i="1"/>
  <c r="AN530" i="1"/>
  <c r="AK530" i="1"/>
  <c r="AH530" i="1"/>
  <c r="AE530" i="1"/>
  <c r="AB530" i="1"/>
  <c r="Y530" i="1"/>
  <c r="V530" i="1"/>
  <c r="S530" i="1"/>
  <c r="P530" i="1"/>
  <c r="M530" i="1"/>
  <c r="J530" i="1"/>
  <c r="G530" i="1"/>
  <c r="D530" i="1"/>
  <c r="BO529" i="1"/>
  <c r="BL529" i="1"/>
  <c r="BI529" i="1"/>
  <c r="BF529" i="1"/>
  <c r="BC529" i="1"/>
  <c r="AW529" i="1"/>
  <c r="AT529" i="1"/>
  <c r="AQ529" i="1"/>
  <c r="AN529" i="1"/>
  <c r="AK529" i="1"/>
  <c r="AH529" i="1"/>
  <c r="AE529" i="1"/>
  <c r="AB529" i="1"/>
  <c r="Y529" i="1"/>
  <c r="V529" i="1"/>
  <c r="S529" i="1"/>
  <c r="P529" i="1"/>
  <c r="M529" i="1"/>
  <c r="J529" i="1"/>
  <c r="G529" i="1"/>
  <c r="D529" i="1"/>
  <c r="CA528" i="1"/>
  <c r="BZ528" i="1"/>
  <c r="BY528" i="1"/>
  <c r="BO528" i="1"/>
  <c r="BL528" i="1"/>
  <c r="BI528" i="1"/>
  <c r="BF528" i="1"/>
  <c r="BC528" i="1"/>
  <c r="AW528" i="1"/>
  <c r="AT528" i="1"/>
  <c r="AQ528" i="1"/>
  <c r="AN528" i="1"/>
  <c r="AK528" i="1"/>
  <c r="AH528" i="1"/>
  <c r="AE528" i="1"/>
  <c r="AB528" i="1"/>
  <c r="Y528" i="1"/>
  <c r="V528" i="1"/>
  <c r="S528" i="1"/>
  <c r="P528" i="1"/>
  <c r="M528" i="1"/>
  <c r="J528" i="1"/>
  <c r="G528" i="1"/>
  <c r="D528" i="1"/>
  <c r="BX527" i="1"/>
  <c r="BW527" i="1"/>
  <c r="BV527" i="1"/>
  <c r="BP527" i="1"/>
  <c r="BN527" i="1"/>
  <c r="BM527" i="1"/>
  <c r="BL527" i="1" s="1"/>
  <c r="BK527" i="1"/>
  <c r="BJ527" i="1"/>
  <c r="BH527" i="1"/>
  <c r="BG527" i="1"/>
  <c r="BF527" i="1" s="1"/>
  <c r="BE527" i="1"/>
  <c r="BD527" i="1"/>
  <c r="BB527" i="1"/>
  <c r="AX527" i="1"/>
  <c r="AV527" i="1"/>
  <c r="AU527" i="1"/>
  <c r="AT527" i="1" s="1"/>
  <c r="AS527" i="1"/>
  <c r="AR527" i="1"/>
  <c r="AP527" i="1"/>
  <c r="AO527" i="1"/>
  <c r="AM527" i="1"/>
  <c r="AL527" i="1"/>
  <c r="AK527" i="1" s="1"/>
  <c r="AJ527" i="1"/>
  <c r="AI527" i="1"/>
  <c r="AH527" i="1" s="1"/>
  <c r="AG527" i="1"/>
  <c r="AF527" i="1"/>
  <c r="AD527" i="1"/>
  <c r="AC527" i="1"/>
  <c r="AB527" i="1" s="1"/>
  <c r="AA527" i="1"/>
  <c r="Z527" i="1"/>
  <c r="Y527" i="1" s="1"/>
  <c r="X527" i="1"/>
  <c r="W527" i="1"/>
  <c r="U527" i="1"/>
  <c r="T527" i="1"/>
  <c r="R527" i="1"/>
  <c r="Q527" i="1"/>
  <c r="P527" i="1" s="1"/>
  <c r="O527" i="1"/>
  <c r="N527" i="1"/>
  <c r="M527" i="1" s="1"/>
  <c r="L527" i="1"/>
  <c r="K527" i="1"/>
  <c r="J527" i="1" s="1"/>
  <c r="I527" i="1"/>
  <c r="H527" i="1"/>
  <c r="F527" i="1"/>
  <c r="E527" i="1"/>
  <c r="C527" i="1"/>
  <c r="BS526" i="1"/>
  <c r="BQ526" i="1"/>
  <c r="BY526" i="1" s="1"/>
  <c r="BO526" i="1"/>
  <c r="BL526" i="1"/>
  <c r="BI526" i="1"/>
  <c r="BF526" i="1"/>
  <c r="BC526" i="1"/>
  <c r="AZ526" i="1"/>
  <c r="AW526" i="1"/>
  <c r="AT526" i="1"/>
  <c r="AQ526" i="1"/>
  <c r="AN526" i="1"/>
  <c r="AK526" i="1"/>
  <c r="AH526" i="1"/>
  <c r="AE526" i="1"/>
  <c r="AB526" i="1"/>
  <c r="Y526" i="1"/>
  <c r="V526" i="1"/>
  <c r="S526" i="1"/>
  <c r="P526" i="1"/>
  <c r="M526" i="1"/>
  <c r="J526" i="1"/>
  <c r="G526" i="1"/>
  <c r="D526" i="1"/>
  <c r="BS525" i="1"/>
  <c r="CA525" i="1" s="1"/>
  <c r="BQ525" i="1"/>
  <c r="BY525" i="1" s="1"/>
  <c r="BO525" i="1"/>
  <c r="BL525" i="1"/>
  <c r="BI525" i="1"/>
  <c r="BF525" i="1"/>
  <c r="BC525" i="1"/>
  <c r="AZ525" i="1"/>
  <c r="AW525" i="1"/>
  <c r="AT525" i="1"/>
  <c r="AQ525" i="1"/>
  <c r="AN525" i="1"/>
  <c r="AK525" i="1"/>
  <c r="AH525" i="1"/>
  <c r="AE525" i="1"/>
  <c r="AB525" i="1"/>
  <c r="Y525" i="1"/>
  <c r="V525" i="1"/>
  <c r="S525" i="1"/>
  <c r="P525" i="1"/>
  <c r="M525" i="1"/>
  <c r="J525" i="1"/>
  <c r="G525" i="1"/>
  <c r="D525" i="1"/>
  <c r="BS524" i="1"/>
  <c r="CA524" i="1" s="1"/>
  <c r="BQ524" i="1"/>
  <c r="BO524" i="1"/>
  <c r="BL524" i="1"/>
  <c r="BI524" i="1"/>
  <c r="BF524" i="1"/>
  <c r="BC524" i="1"/>
  <c r="AZ524" i="1"/>
  <c r="AW524" i="1"/>
  <c r="AT524" i="1"/>
  <c r="AQ524" i="1"/>
  <c r="AN524" i="1"/>
  <c r="AK524" i="1"/>
  <c r="AH524" i="1"/>
  <c r="AE524" i="1"/>
  <c r="AB524" i="1"/>
  <c r="Y524" i="1"/>
  <c r="V524" i="1"/>
  <c r="S524" i="1"/>
  <c r="P524" i="1"/>
  <c r="M524" i="1"/>
  <c r="J524" i="1"/>
  <c r="G524" i="1"/>
  <c r="D524" i="1"/>
  <c r="CA523" i="1"/>
  <c r="BS523" i="1"/>
  <c r="BQ523" i="1"/>
  <c r="BY523" i="1" s="1"/>
  <c r="BO523" i="1"/>
  <c r="BL523" i="1"/>
  <c r="BI523" i="1"/>
  <c r="BF523" i="1"/>
  <c r="BC523" i="1"/>
  <c r="AZ523" i="1"/>
  <c r="AW523" i="1"/>
  <c r="AT523" i="1"/>
  <c r="AQ523" i="1"/>
  <c r="AN523" i="1"/>
  <c r="AK523" i="1"/>
  <c r="AH523" i="1"/>
  <c r="AE523" i="1"/>
  <c r="AB523" i="1"/>
  <c r="Y523" i="1"/>
  <c r="V523" i="1"/>
  <c r="S523" i="1"/>
  <c r="P523" i="1"/>
  <c r="M523" i="1"/>
  <c r="J523" i="1"/>
  <c r="G523" i="1"/>
  <c r="D523" i="1"/>
  <c r="BS522" i="1"/>
  <c r="CA522" i="1" s="1"/>
  <c r="BQ522" i="1"/>
  <c r="BY522" i="1" s="1"/>
  <c r="BO522" i="1"/>
  <c r="BL522" i="1"/>
  <c r="BI522" i="1"/>
  <c r="BF522" i="1"/>
  <c r="BC522" i="1"/>
  <c r="AZ522" i="1"/>
  <c r="AW522" i="1"/>
  <c r="AT522" i="1"/>
  <c r="AQ522" i="1"/>
  <c r="AN522" i="1"/>
  <c r="AK522" i="1"/>
  <c r="AH522" i="1"/>
  <c r="AE522" i="1"/>
  <c r="AB522" i="1"/>
  <c r="Y522" i="1"/>
  <c r="V522" i="1"/>
  <c r="S522" i="1"/>
  <c r="P522" i="1"/>
  <c r="M522" i="1"/>
  <c r="J522" i="1"/>
  <c r="G522" i="1"/>
  <c r="D522" i="1"/>
  <c r="BO521" i="1"/>
  <c r="BL521" i="1"/>
  <c r="BI521" i="1"/>
  <c r="BF521" i="1"/>
  <c r="BC521" i="1"/>
  <c r="BA521" i="1"/>
  <c r="BS521" i="1" s="1"/>
  <c r="CA521" i="1" s="1"/>
  <c r="AY521" i="1"/>
  <c r="AW521" i="1"/>
  <c r="AT521" i="1"/>
  <c r="AQ521" i="1"/>
  <c r="AN521" i="1"/>
  <c r="AK521" i="1"/>
  <c r="AH521" i="1"/>
  <c r="AE521" i="1"/>
  <c r="AB521" i="1"/>
  <c r="Y521" i="1"/>
  <c r="V521" i="1"/>
  <c r="S521" i="1"/>
  <c r="P521" i="1"/>
  <c r="M521" i="1"/>
  <c r="J521" i="1"/>
  <c r="G521" i="1"/>
  <c r="D521" i="1"/>
  <c r="BS520" i="1"/>
  <c r="CA520" i="1" s="1"/>
  <c r="BQ520" i="1"/>
  <c r="BY520" i="1" s="1"/>
  <c r="BO520" i="1"/>
  <c r="BL520" i="1"/>
  <c r="BI520" i="1"/>
  <c r="BF520" i="1"/>
  <c r="BC520" i="1"/>
  <c r="AZ520" i="1"/>
  <c r="AW520" i="1"/>
  <c r="AT520" i="1"/>
  <c r="AQ520" i="1"/>
  <c r="AN520" i="1"/>
  <c r="AK520" i="1"/>
  <c r="AH520" i="1"/>
  <c r="AE520" i="1"/>
  <c r="AB520" i="1"/>
  <c r="Y520" i="1"/>
  <c r="V520" i="1"/>
  <c r="S520" i="1"/>
  <c r="P520" i="1"/>
  <c r="M520" i="1"/>
  <c r="J520" i="1"/>
  <c r="G520" i="1"/>
  <c r="D520" i="1"/>
  <c r="BS519" i="1"/>
  <c r="CA519" i="1" s="1"/>
  <c r="BQ519" i="1"/>
  <c r="BY519" i="1" s="1"/>
  <c r="BO519" i="1"/>
  <c r="BL519" i="1"/>
  <c r="BI519" i="1"/>
  <c r="BF519" i="1"/>
  <c r="BC519" i="1"/>
  <c r="AZ519" i="1"/>
  <c r="AW519" i="1"/>
  <c r="AT519" i="1"/>
  <c r="AQ519" i="1"/>
  <c r="AN519" i="1"/>
  <c r="AK519" i="1"/>
  <c r="AH519" i="1"/>
  <c r="AE519" i="1"/>
  <c r="AB519" i="1"/>
  <c r="Y519" i="1"/>
  <c r="V519" i="1"/>
  <c r="S519" i="1"/>
  <c r="P519" i="1"/>
  <c r="M519" i="1"/>
  <c r="J519" i="1"/>
  <c r="G519" i="1"/>
  <c r="D519" i="1"/>
  <c r="BS518" i="1"/>
  <c r="BQ518" i="1"/>
  <c r="BY518" i="1" s="1"/>
  <c r="BO518" i="1"/>
  <c r="BL518" i="1"/>
  <c r="BI518" i="1"/>
  <c r="BF518" i="1"/>
  <c r="BC518" i="1"/>
  <c r="AZ518" i="1"/>
  <c r="AW518" i="1"/>
  <c r="AT518" i="1"/>
  <c r="AQ518" i="1"/>
  <c r="AN518" i="1"/>
  <c r="AK518" i="1"/>
  <c r="AH518" i="1"/>
  <c r="AE518" i="1"/>
  <c r="AB518" i="1"/>
  <c r="Y518" i="1"/>
  <c r="V518" i="1"/>
  <c r="S518" i="1"/>
  <c r="P518" i="1"/>
  <c r="M518" i="1"/>
  <c r="J518" i="1"/>
  <c r="G518" i="1"/>
  <c r="D518" i="1"/>
  <c r="BO517" i="1"/>
  <c r="BL517" i="1"/>
  <c r="BI517" i="1"/>
  <c r="BF517" i="1"/>
  <c r="BC517" i="1"/>
  <c r="BA517" i="1"/>
  <c r="AY517" i="1"/>
  <c r="BQ517" i="1" s="1"/>
  <c r="BY517" i="1" s="1"/>
  <c r="AW517" i="1"/>
  <c r="AT517" i="1"/>
  <c r="AQ517" i="1"/>
  <c r="AN517" i="1"/>
  <c r="AK517" i="1"/>
  <c r="AH517" i="1"/>
  <c r="AE517" i="1"/>
  <c r="AB517" i="1"/>
  <c r="Y517" i="1"/>
  <c r="V517" i="1"/>
  <c r="S517" i="1"/>
  <c r="P517" i="1"/>
  <c r="M517" i="1"/>
  <c r="J517" i="1"/>
  <c r="G517" i="1"/>
  <c r="D517" i="1"/>
  <c r="BO516" i="1"/>
  <c r="BL516" i="1"/>
  <c r="BI516" i="1"/>
  <c r="BF516" i="1"/>
  <c r="BC516" i="1"/>
  <c r="AW516" i="1"/>
  <c r="AT516" i="1"/>
  <c r="AQ516" i="1"/>
  <c r="AN516" i="1"/>
  <c r="AK516" i="1"/>
  <c r="AH516" i="1"/>
  <c r="AE516" i="1"/>
  <c r="AB516" i="1"/>
  <c r="Y516" i="1"/>
  <c r="V516" i="1"/>
  <c r="S516" i="1"/>
  <c r="P516" i="1"/>
  <c r="M516" i="1"/>
  <c r="J516" i="1"/>
  <c r="G516" i="1"/>
  <c r="D516" i="1"/>
  <c r="BO515" i="1"/>
  <c r="BL515" i="1"/>
  <c r="BI515" i="1"/>
  <c r="BF515" i="1"/>
  <c r="BC515" i="1"/>
  <c r="AW515" i="1"/>
  <c r="AT515" i="1"/>
  <c r="AQ515" i="1"/>
  <c r="AN515" i="1"/>
  <c r="AK515" i="1"/>
  <c r="AH515" i="1"/>
  <c r="AE515" i="1"/>
  <c r="AB515" i="1"/>
  <c r="Y515" i="1"/>
  <c r="V515" i="1"/>
  <c r="S515" i="1"/>
  <c r="P515" i="1"/>
  <c r="M515" i="1"/>
  <c r="J515" i="1"/>
  <c r="G515" i="1"/>
  <c r="D515" i="1"/>
  <c r="CA514" i="1"/>
  <c r="BZ514" i="1"/>
  <c r="BY514" i="1"/>
  <c r="BO514" i="1"/>
  <c r="BL514" i="1"/>
  <c r="BI514" i="1"/>
  <c r="BF514" i="1"/>
  <c r="BC514" i="1"/>
  <c r="AW514" i="1"/>
  <c r="AT514" i="1"/>
  <c r="AQ514" i="1"/>
  <c r="AN514" i="1"/>
  <c r="AK514" i="1"/>
  <c r="AH514" i="1"/>
  <c r="AE514" i="1"/>
  <c r="AB514" i="1"/>
  <c r="Y514" i="1"/>
  <c r="V514" i="1"/>
  <c r="S514" i="1"/>
  <c r="P514" i="1"/>
  <c r="M514" i="1"/>
  <c r="J514" i="1"/>
  <c r="G514" i="1"/>
  <c r="D514" i="1"/>
  <c r="BX513" i="1"/>
  <c r="BW513" i="1"/>
  <c r="BV513" i="1"/>
  <c r="BP513" i="1"/>
  <c r="BO513" i="1" s="1"/>
  <c r="BN513" i="1"/>
  <c r="BM513" i="1"/>
  <c r="BK513" i="1"/>
  <c r="BJ513" i="1"/>
  <c r="BH513" i="1"/>
  <c r="BG513" i="1"/>
  <c r="BE513" i="1"/>
  <c r="BD513" i="1"/>
  <c r="BB513" i="1"/>
  <c r="AX513" i="1"/>
  <c r="AW513" i="1" s="1"/>
  <c r="AV513" i="1"/>
  <c r="AU513" i="1"/>
  <c r="AT513" i="1" s="1"/>
  <c r="AS513" i="1"/>
  <c r="AR513" i="1"/>
  <c r="AP513" i="1"/>
  <c r="AO513" i="1"/>
  <c r="AM513" i="1"/>
  <c r="AL513" i="1"/>
  <c r="AK513" i="1" s="1"/>
  <c r="AJ513" i="1"/>
  <c r="AI513" i="1"/>
  <c r="AG513" i="1"/>
  <c r="AF513" i="1"/>
  <c r="AD513" i="1"/>
  <c r="AC513" i="1"/>
  <c r="AA513" i="1"/>
  <c r="AB513" i="1" s="1"/>
  <c r="Z513" i="1"/>
  <c r="X513" i="1"/>
  <c r="W513" i="1"/>
  <c r="U513" i="1"/>
  <c r="T513" i="1"/>
  <c r="R513" i="1"/>
  <c r="Q513" i="1"/>
  <c r="O513" i="1"/>
  <c r="P513" i="1" s="1"/>
  <c r="N513" i="1"/>
  <c r="L513" i="1"/>
  <c r="K513" i="1"/>
  <c r="I513" i="1"/>
  <c r="H513" i="1"/>
  <c r="G513" i="1" s="1"/>
  <c r="F513" i="1"/>
  <c r="E513" i="1"/>
  <c r="C513" i="1"/>
  <c r="BS512" i="1"/>
  <c r="CA512" i="1" s="1"/>
  <c r="BQ512" i="1"/>
  <c r="BY512" i="1" s="1"/>
  <c r="BO512" i="1"/>
  <c r="BL512" i="1"/>
  <c r="BI512" i="1"/>
  <c r="BF512" i="1"/>
  <c r="BC512" i="1"/>
  <c r="AZ512" i="1"/>
  <c r="AW512" i="1"/>
  <c r="AT512" i="1"/>
  <c r="AQ512" i="1"/>
  <c r="AN512" i="1"/>
  <c r="AK512" i="1"/>
  <c r="AH512" i="1"/>
  <c r="AE512" i="1"/>
  <c r="AB512" i="1"/>
  <c r="Y512" i="1"/>
  <c r="V512" i="1"/>
  <c r="S512" i="1"/>
  <c r="P512" i="1"/>
  <c r="M512" i="1"/>
  <c r="J512" i="1"/>
  <c r="G512" i="1"/>
  <c r="D512" i="1"/>
  <c r="BS511" i="1"/>
  <c r="CA511" i="1" s="1"/>
  <c r="BQ511" i="1"/>
  <c r="BY511" i="1" s="1"/>
  <c r="BO511" i="1"/>
  <c r="BL511" i="1"/>
  <c r="BI511" i="1"/>
  <c r="BF511" i="1"/>
  <c r="BC511" i="1"/>
  <c r="AZ511" i="1"/>
  <c r="AW511" i="1"/>
  <c r="AT511" i="1"/>
  <c r="AQ511" i="1"/>
  <c r="AN511" i="1"/>
  <c r="AK511" i="1"/>
  <c r="AH511" i="1"/>
  <c r="AE511" i="1"/>
  <c r="AB511" i="1"/>
  <c r="Y511" i="1"/>
  <c r="V511" i="1"/>
  <c r="S511" i="1"/>
  <c r="P511" i="1"/>
  <c r="M511" i="1"/>
  <c r="J511" i="1"/>
  <c r="G511" i="1"/>
  <c r="D511" i="1"/>
  <c r="BS510" i="1"/>
  <c r="BO510" i="1"/>
  <c r="BL510" i="1"/>
  <c r="BI510" i="1"/>
  <c r="BF510" i="1"/>
  <c r="BC510" i="1"/>
  <c r="BA510" i="1"/>
  <c r="AY510" i="1"/>
  <c r="BQ510" i="1" s="1"/>
  <c r="BY510" i="1" s="1"/>
  <c r="AW510" i="1"/>
  <c r="AT510" i="1"/>
  <c r="AQ510" i="1"/>
  <c r="AN510" i="1"/>
  <c r="AK510" i="1"/>
  <c r="AH510" i="1"/>
  <c r="AE510" i="1"/>
  <c r="AB510" i="1"/>
  <c r="Y510" i="1"/>
  <c r="V510" i="1"/>
  <c r="S510" i="1"/>
  <c r="P510" i="1"/>
  <c r="M510" i="1"/>
  <c r="J510" i="1"/>
  <c r="G510" i="1"/>
  <c r="D510" i="1"/>
  <c r="BS509" i="1"/>
  <c r="CA509" i="1" s="1"/>
  <c r="BQ509" i="1"/>
  <c r="BY509" i="1" s="1"/>
  <c r="BO509" i="1"/>
  <c r="BL509" i="1"/>
  <c r="BI509" i="1"/>
  <c r="BF509" i="1"/>
  <c r="BC509" i="1"/>
  <c r="AZ509" i="1"/>
  <c r="AW509" i="1"/>
  <c r="AT509" i="1"/>
  <c r="AQ509" i="1"/>
  <c r="AN509" i="1"/>
  <c r="AK509" i="1"/>
  <c r="AH509" i="1"/>
  <c r="AE509" i="1"/>
  <c r="AB509" i="1"/>
  <c r="Y509" i="1"/>
  <c r="V509" i="1"/>
  <c r="S509" i="1"/>
  <c r="P509" i="1"/>
  <c r="M509" i="1"/>
  <c r="J509" i="1"/>
  <c r="G509" i="1"/>
  <c r="D509" i="1"/>
  <c r="BS508" i="1"/>
  <c r="CA508" i="1" s="1"/>
  <c r="BR508" i="1"/>
  <c r="BZ508" i="1" s="1"/>
  <c r="BQ508" i="1"/>
  <c r="BY508" i="1" s="1"/>
  <c r="BO508" i="1"/>
  <c r="BL508" i="1"/>
  <c r="BI508" i="1"/>
  <c r="BF508" i="1"/>
  <c r="BC508" i="1"/>
  <c r="AZ508" i="1"/>
  <c r="AW508" i="1"/>
  <c r="AT508" i="1"/>
  <c r="AQ508" i="1"/>
  <c r="AN508" i="1"/>
  <c r="AK508" i="1"/>
  <c r="AH508" i="1"/>
  <c r="AE508" i="1"/>
  <c r="AB508" i="1"/>
  <c r="Y508" i="1"/>
  <c r="V508" i="1"/>
  <c r="S508" i="1"/>
  <c r="P508" i="1"/>
  <c r="M508" i="1"/>
  <c r="J508" i="1"/>
  <c r="G508" i="1"/>
  <c r="D508" i="1"/>
  <c r="CA507" i="1"/>
  <c r="BS507" i="1"/>
  <c r="BQ507" i="1"/>
  <c r="BY507" i="1" s="1"/>
  <c r="BO507" i="1"/>
  <c r="BL507" i="1"/>
  <c r="BI507" i="1"/>
  <c r="BF507" i="1"/>
  <c r="BC507" i="1"/>
  <c r="AZ507" i="1"/>
  <c r="AW507" i="1"/>
  <c r="AT507" i="1"/>
  <c r="AQ507" i="1"/>
  <c r="AN507" i="1"/>
  <c r="AK507" i="1"/>
  <c r="AH507" i="1"/>
  <c r="AE507" i="1"/>
  <c r="AB507" i="1"/>
  <c r="Y507" i="1"/>
  <c r="V507" i="1"/>
  <c r="S507" i="1"/>
  <c r="P507" i="1"/>
  <c r="M507" i="1"/>
  <c r="J507" i="1"/>
  <c r="G507" i="1"/>
  <c r="D507" i="1"/>
  <c r="BS506" i="1"/>
  <c r="CA506" i="1" s="1"/>
  <c r="BQ506" i="1"/>
  <c r="BY506" i="1" s="1"/>
  <c r="BO506" i="1"/>
  <c r="BL506" i="1"/>
  <c r="BI506" i="1"/>
  <c r="BF506" i="1"/>
  <c r="BC506" i="1"/>
  <c r="AZ506" i="1"/>
  <c r="AW506" i="1"/>
  <c r="AT506" i="1"/>
  <c r="AQ506" i="1"/>
  <c r="AN506" i="1"/>
  <c r="AK506" i="1"/>
  <c r="AH506" i="1"/>
  <c r="AE506" i="1"/>
  <c r="AB506" i="1"/>
  <c r="Y506" i="1"/>
  <c r="V506" i="1"/>
  <c r="S506" i="1"/>
  <c r="P506" i="1"/>
  <c r="M506" i="1"/>
  <c r="J506" i="1"/>
  <c r="G506" i="1"/>
  <c r="D506" i="1"/>
  <c r="BS505" i="1"/>
  <c r="CA505" i="1" s="1"/>
  <c r="BQ505" i="1"/>
  <c r="BY505" i="1" s="1"/>
  <c r="BO505" i="1"/>
  <c r="BL505" i="1"/>
  <c r="BI505" i="1"/>
  <c r="BF505" i="1"/>
  <c r="BC505" i="1"/>
  <c r="AZ505" i="1"/>
  <c r="AW505" i="1"/>
  <c r="AT505" i="1"/>
  <c r="AQ505" i="1"/>
  <c r="AN505" i="1"/>
  <c r="AK505" i="1"/>
  <c r="AH505" i="1"/>
  <c r="AE505" i="1"/>
  <c r="AB505" i="1"/>
  <c r="Y505" i="1"/>
  <c r="V505" i="1"/>
  <c r="S505" i="1"/>
  <c r="P505" i="1"/>
  <c r="M505" i="1"/>
  <c r="J505" i="1"/>
  <c r="G505" i="1"/>
  <c r="D505" i="1"/>
  <c r="BO504" i="1"/>
  <c r="BL504" i="1"/>
  <c r="BI504" i="1"/>
  <c r="BF504" i="1"/>
  <c r="BC504" i="1"/>
  <c r="BA504" i="1"/>
  <c r="AZ504" i="1" s="1"/>
  <c r="AY504" i="1"/>
  <c r="AW504" i="1"/>
  <c r="AT504" i="1"/>
  <c r="AQ504" i="1"/>
  <c r="AN504" i="1"/>
  <c r="AK504" i="1"/>
  <c r="AH504" i="1"/>
  <c r="AE504" i="1"/>
  <c r="AB504" i="1"/>
  <c r="Y504" i="1"/>
  <c r="V504" i="1"/>
  <c r="S504" i="1"/>
  <c r="P504" i="1"/>
  <c r="M504" i="1"/>
  <c r="J504" i="1"/>
  <c r="G504" i="1"/>
  <c r="D504" i="1"/>
  <c r="BS503" i="1"/>
  <c r="CA503" i="1" s="1"/>
  <c r="BQ503" i="1"/>
  <c r="BY503" i="1" s="1"/>
  <c r="BO503" i="1"/>
  <c r="BL503" i="1"/>
  <c r="BI503" i="1"/>
  <c r="BF503" i="1"/>
  <c r="BC503" i="1"/>
  <c r="AZ503" i="1"/>
  <c r="AW503" i="1"/>
  <c r="AT503" i="1"/>
  <c r="AQ503" i="1"/>
  <c r="AN503" i="1"/>
  <c r="AK503" i="1"/>
  <c r="AH503" i="1"/>
  <c r="AE503" i="1"/>
  <c r="AB503" i="1"/>
  <c r="Y503" i="1"/>
  <c r="V503" i="1"/>
  <c r="S503" i="1"/>
  <c r="P503" i="1"/>
  <c r="M503" i="1"/>
  <c r="J503" i="1"/>
  <c r="G503" i="1"/>
  <c r="D503" i="1"/>
  <c r="BS502" i="1"/>
  <c r="BQ502" i="1"/>
  <c r="BY502" i="1" s="1"/>
  <c r="BO502" i="1"/>
  <c r="BL502" i="1"/>
  <c r="BI502" i="1"/>
  <c r="BF502" i="1"/>
  <c r="BC502" i="1"/>
  <c r="AZ502" i="1"/>
  <c r="AW502" i="1"/>
  <c r="AT502" i="1"/>
  <c r="AQ502" i="1"/>
  <c r="AN502" i="1"/>
  <c r="AK502" i="1"/>
  <c r="AH502" i="1"/>
  <c r="AE502" i="1"/>
  <c r="AB502" i="1"/>
  <c r="Y502" i="1"/>
  <c r="V502" i="1"/>
  <c r="S502" i="1"/>
  <c r="P502" i="1"/>
  <c r="M502" i="1"/>
  <c r="J502" i="1"/>
  <c r="G502" i="1"/>
  <c r="D502" i="1"/>
  <c r="BS501" i="1"/>
  <c r="CA501" i="1" s="1"/>
  <c r="BQ501" i="1"/>
  <c r="BY501" i="1" s="1"/>
  <c r="BO501" i="1"/>
  <c r="BL501" i="1"/>
  <c r="BI501" i="1"/>
  <c r="BF501" i="1"/>
  <c r="BC501" i="1"/>
  <c r="AZ501" i="1"/>
  <c r="AW501" i="1"/>
  <c r="AT501" i="1"/>
  <c r="AQ501" i="1"/>
  <c r="AN501" i="1"/>
  <c r="AK501" i="1"/>
  <c r="AH501" i="1"/>
  <c r="AE501" i="1"/>
  <c r="AB501" i="1"/>
  <c r="Y501" i="1"/>
  <c r="V501" i="1"/>
  <c r="S501" i="1"/>
  <c r="P501" i="1"/>
  <c r="M501" i="1"/>
  <c r="J501" i="1"/>
  <c r="G501" i="1"/>
  <c r="D501" i="1"/>
  <c r="BY500" i="1"/>
  <c r="BS500" i="1"/>
  <c r="CA500" i="1" s="1"/>
  <c r="BQ500" i="1"/>
  <c r="BO500" i="1"/>
  <c r="BL500" i="1"/>
  <c r="BI500" i="1"/>
  <c r="BF500" i="1"/>
  <c r="BC500" i="1"/>
  <c r="AZ500" i="1"/>
  <c r="AW500" i="1"/>
  <c r="AT500" i="1"/>
  <c r="AQ500" i="1"/>
  <c r="AN500" i="1"/>
  <c r="AK500" i="1"/>
  <c r="AH500" i="1"/>
  <c r="AE500" i="1"/>
  <c r="AB500" i="1"/>
  <c r="Y500" i="1"/>
  <c r="V500" i="1"/>
  <c r="S500" i="1"/>
  <c r="P500" i="1"/>
  <c r="M500" i="1"/>
  <c r="J500" i="1"/>
  <c r="G500" i="1"/>
  <c r="D500" i="1"/>
  <c r="BO499" i="1"/>
  <c r="BL499" i="1"/>
  <c r="BI499" i="1"/>
  <c r="BF499" i="1"/>
  <c r="BC499" i="1"/>
  <c r="AW499" i="1"/>
  <c r="AT499" i="1"/>
  <c r="AQ499" i="1"/>
  <c r="AN499" i="1"/>
  <c r="AK499" i="1"/>
  <c r="AH499" i="1"/>
  <c r="AE499" i="1"/>
  <c r="AB499" i="1"/>
  <c r="Y499" i="1"/>
  <c r="V499" i="1"/>
  <c r="S499" i="1"/>
  <c r="P499" i="1"/>
  <c r="M499" i="1"/>
  <c r="J499" i="1"/>
  <c r="G499" i="1"/>
  <c r="D499" i="1"/>
  <c r="BO498" i="1"/>
  <c r="BL498" i="1"/>
  <c r="BI498" i="1"/>
  <c r="BF498" i="1"/>
  <c r="BC498" i="1"/>
  <c r="AW498" i="1"/>
  <c r="AT498" i="1"/>
  <c r="AQ498" i="1"/>
  <c r="AN498" i="1"/>
  <c r="AK498" i="1"/>
  <c r="AH498" i="1"/>
  <c r="AE498" i="1"/>
  <c r="AB498" i="1"/>
  <c r="Y498" i="1"/>
  <c r="V498" i="1"/>
  <c r="S498" i="1"/>
  <c r="P498" i="1"/>
  <c r="M498" i="1"/>
  <c r="J498" i="1"/>
  <c r="G498" i="1"/>
  <c r="D498" i="1"/>
  <c r="CA497" i="1"/>
  <c r="BZ497" i="1"/>
  <c r="BY497" i="1"/>
  <c r="BO497" i="1"/>
  <c r="BL497" i="1"/>
  <c r="BI497" i="1"/>
  <c r="BF497" i="1"/>
  <c r="BC497" i="1"/>
  <c r="AW497" i="1"/>
  <c r="AT497" i="1"/>
  <c r="AQ497" i="1"/>
  <c r="AN497" i="1"/>
  <c r="AK497" i="1"/>
  <c r="AH497" i="1"/>
  <c r="AE497" i="1"/>
  <c r="AB497" i="1"/>
  <c r="Y497" i="1"/>
  <c r="V497" i="1"/>
  <c r="S497" i="1"/>
  <c r="P497" i="1"/>
  <c r="M497" i="1"/>
  <c r="J497" i="1"/>
  <c r="G497" i="1"/>
  <c r="D497" i="1"/>
  <c r="BX496" i="1"/>
  <c r="BW496" i="1"/>
  <c r="BV496" i="1"/>
  <c r="BP496" i="1"/>
  <c r="BN496" i="1"/>
  <c r="BM496" i="1"/>
  <c r="BK496" i="1"/>
  <c r="BJ496" i="1"/>
  <c r="BI496" i="1" s="1"/>
  <c r="BH496" i="1"/>
  <c r="BG496" i="1"/>
  <c r="BE496" i="1"/>
  <c r="BD496" i="1"/>
  <c r="BB496" i="1"/>
  <c r="AX496" i="1"/>
  <c r="AV496" i="1"/>
  <c r="AU496" i="1"/>
  <c r="AS496" i="1"/>
  <c r="AR496" i="1"/>
  <c r="AP496" i="1"/>
  <c r="AO496" i="1"/>
  <c r="AM496" i="1"/>
  <c r="AL496" i="1"/>
  <c r="AK496" i="1" s="1"/>
  <c r="AJ496" i="1"/>
  <c r="AI496" i="1"/>
  <c r="AG496" i="1"/>
  <c r="AF496" i="1"/>
  <c r="AD496" i="1"/>
  <c r="AC496" i="1"/>
  <c r="AA496" i="1"/>
  <c r="Z496" i="1"/>
  <c r="X496" i="1"/>
  <c r="W496" i="1"/>
  <c r="U496" i="1"/>
  <c r="T496" i="1"/>
  <c r="R496" i="1"/>
  <c r="Q496" i="1"/>
  <c r="O496" i="1"/>
  <c r="N496" i="1"/>
  <c r="L496" i="1"/>
  <c r="M496" i="1" s="1"/>
  <c r="K496" i="1"/>
  <c r="I496" i="1"/>
  <c r="H496" i="1"/>
  <c r="F496" i="1"/>
  <c r="E496" i="1"/>
  <c r="C496" i="1"/>
  <c r="BS495" i="1"/>
  <c r="CA495" i="1" s="1"/>
  <c r="BQ495" i="1"/>
  <c r="BY495" i="1" s="1"/>
  <c r="BO495" i="1"/>
  <c r="BL495" i="1"/>
  <c r="BI495" i="1"/>
  <c r="BF495" i="1"/>
  <c r="BC495" i="1"/>
  <c r="AZ495" i="1"/>
  <c r="AW495" i="1"/>
  <c r="AT495" i="1"/>
  <c r="AQ495" i="1"/>
  <c r="AN495" i="1"/>
  <c r="AK495" i="1"/>
  <c r="AH495" i="1"/>
  <c r="AE495" i="1"/>
  <c r="AB495" i="1"/>
  <c r="Y495" i="1"/>
  <c r="V495" i="1"/>
  <c r="S495" i="1"/>
  <c r="P495" i="1"/>
  <c r="M495" i="1"/>
  <c r="J495" i="1"/>
  <c r="G495" i="1"/>
  <c r="D495" i="1"/>
  <c r="BQ494" i="1"/>
  <c r="BY494" i="1" s="1"/>
  <c r="BO494" i="1"/>
  <c r="BL494" i="1"/>
  <c r="BI494" i="1"/>
  <c r="BF494" i="1"/>
  <c r="BC494" i="1"/>
  <c r="BA494" i="1"/>
  <c r="BS494" i="1" s="1"/>
  <c r="AY494" i="1"/>
  <c r="AY493" i="1" s="1"/>
  <c r="BQ493" i="1" s="1"/>
  <c r="BY493" i="1" s="1"/>
  <c r="AW494" i="1"/>
  <c r="AT494" i="1"/>
  <c r="AQ494" i="1"/>
  <c r="AN494" i="1"/>
  <c r="AK494" i="1"/>
  <c r="AH494" i="1"/>
  <c r="AE494" i="1"/>
  <c r="AB494" i="1"/>
  <c r="Y494" i="1"/>
  <c r="V494" i="1"/>
  <c r="S494" i="1"/>
  <c r="P494" i="1"/>
  <c r="M494" i="1"/>
  <c r="J494" i="1"/>
  <c r="G494" i="1"/>
  <c r="D494" i="1"/>
  <c r="BO493" i="1"/>
  <c r="BL493" i="1"/>
  <c r="BI493" i="1"/>
  <c r="BF493" i="1"/>
  <c r="BC493" i="1"/>
  <c r="AW493" i="1"/>
  <c r="AT493" i="1"/>
  <c r="AQ493" i="1"/>
  <c r="AN493" i="1"/>
  <c r="AK493" i="1"/>
  <c r="AH493" i="1"/>
  <c r="AE493" i="1"/>
  <c r="AB493" i="1"/>
  <c r="Y493" i="1"/>
  <c r="V493" i="1"/>
  <c r="S493" i="1"/>
  <c r="P493" i="1"/>
  <c r="M493" i="1"/>
  <c r="J493" i="1"/>
  <c r="G493" i="1"/>
  <c r="D493" i="1"/>
  <c r="BO492" i="1"/>
  <c r="BL492" i="1"/>
  <c r="BI492" i="1"/>
  <c r="BF492" i="1"/>
  <c r="BC492" i="1"/>
  <c r="AW492" i="1"/>
  <c r="AT492" i="1"/>
  <c r="AQ492" i="1"/>
  <c r="AN492" i="1"/>
  <c r="AK492" i="1"/>
  <c r="AH492" i="1"/>
  <c r="AE492" i="1"/>
  <c r="AB492" i="1"/>
  <c r="Y492" i="1"/>
  <c r="V492" i="1"/>
  <c r="S492" i="1"/>
  <c r="P492" i="1"/>
  <c r="M492" i="1"/>
  <c r="J492" i="1"/>
  <c r="G492" i="1"/>
  <c r="D492" i="1"/>
  <c r="CA491" i="1"/>
  <c r="BZ491" i="1"/>
  <c r="BY491" i="1"/>
  <c r="BO491" i="1"/>
  <c r="BL491" i="1"/>
  <c r="BI491" i="1"/>
  <c r="BF491" i="1"/>
  <c r="BC491" i="1"/>
  <c r="AW491" i="1"/>
  <c r="AT491" i="1"/>
  <c r="AQ491" i="1"/>
  <c r="AN491" i="1"/>
  <c r="AK491" i="1"/>
  <c r="AH491" i="1"/>
  <c r="AE491" i="1"/>
  <c r="AB491" i="1"/>
  <c r="Y491" i="1"/>
  <c r="V491" i="1"/>
  <c r="S491" i="1"/>
  <c r="P491" i="1"/>
  <c r="M491" i="1"/>
  <c r="J491" i="1"/>
  <c r="G491" i="1"/>
  <c r="D491" i="1"/>
  <c r="BX490" i="1"/>
  <c r="BW490" i="1"/>
  <c r="BV490" i="1"/>
  <c r="BP490" i="1"/>
  <c r="BN490" i="1"/>
  <c r="BM490" i="1"/>
  <c r="BK490" i="1"/>
  <c r="BJ490" i="1"/>
  <c r="BI490" i="1" s="1"/>
  <c r="BH490" i="1"/>
  <c r="BG490" i="1"/>
  <c r="BE490" i="1"/>
  <c r="BF490" i="1" s="1"/>
  <c r="BD490" i="1"/>
  <c r="BC490" i="1" s="1"/>
  <c r="BB490" i="1"/>
  <c r="AX490" i="1"/>
  <c r="AV490" i="1"/>
  <c r="AU490" i="1"/>
  <c r="AS490" i="1"/>
  <c r="AR490" i="1"/>
  <c r="AP490" i="1"/>
  <c r="AO490" i="1"/>
  <c r="AM490" i="1"/>
  <c r="AL490" i="1"/>
  <c r="AJ490" i="1"/>
  <c r="AI490" i="1"/>
  <c r="AG490" i="1"/>
  <c r="AF490" i="1"/>
  <c r="AD490" i="1"/>
  <c r="AC490" i="1"/>
  <c r="AA490" i="1"/>
  <c r="Z490" i="1"/>
  <c r="X490" i="1"/>
  <c r="W490" i="1"/>
  <c r="U490" i="1"/>
  <c r="T490" i="1"/>
  <c r="R490" i="1"/>
  <c r="Q490" i="1"/>
  <c r="O490" i="1"/>
  <c r="N490" i="1"/>
  <c r="M490" i="1" s="1"/>
  <c r="L490" i="1"/>
  <c r="K490" i="1"/>
  <c r="I490" i="1"/>
  <c r="H490" i="1"/>
  <c r="F490" i="1"/>
  <c r="E490" i="1"/>
  <c r="C490" i="1"/>
  <c r="BS489" i="1"/>
  <c r="CA489" i="1" s="1"/>
  <c r="BQ489" i="1"/>
  <c r="BY489" i="1" s="1"/>
  <c r="BO489" i="1"/>
  <c r="BL489" i="1"/>
  <c r="BI489" i="1"/>
  <c r="BF489" i="1"/>
  <c r="BC489" i="1"/>
  <c r="AZ489" i="1"/>
  <c r="AW489" i="1"/>
  <c r="AT489" i="1"/>
  <c r="AQ489" i="1"/>
  <c r="AN489" i="1"/>
  <c r="AK489" i="1"/>
  <c r="AH489" i="1"/>
  <c r="AE489" i="1"/>
  <c r="AB489" i="1"/>
  <c r="Y489" i="1"/>
  <c r="V489" i="1"/>
  <c r="S489" i="1"/>
  <c r="P489" i="1"/>
  <c r="M489" i="1"/>
  <c r="J489" i="1"/>
  <c r="G489" i="1"/>
  <c r="D489" i="1"/>
  <c r="BS488" i="1"/>
  <c r="BQ488" i="1"/>
  <c r="BY488" i="1" s="1"/>
  <c r="BO488" i="1"/>
  <c r="BL488" i="1"/>
  <c r="BI488" i="1"/>
  <c r="BF488" i="1"/>
  <c r="BC488" i="1"/>
  <c r="AZ488" i="1"/>
  <c r="AW488" i="1"/>
  <c r="AT488" i="1"/>
  <c r="AQ488" i="1"/>
  <c r="AN488" i="1"/>
  <c r="AK488" i="1"/>
  <c r="AH488" i="1"/>
  <c r="AE488" i="1"/>
  <c r="AB488" i="1"/>
  <c r="Y488" i="1"/>
  <c r="V488" i="1"/>
  <c r="S488" i="1"/>
  <c r="P488" i="1"/>
  <c r="M488" i="1"/>
  <c r="J488" i="1"/>
  <c r="G488" i="1"/>
  <c r="D488" i="1"/>
  <c r="BO487" i="1"/>
  <c r="BL487" i="1"/>
  <c r="BI487" i="1"/>
  <c r="BF487" i="1"/>
  <c r="BC487" i="1"/>
  <c r="BA487" i="1"/>
  <c r="AY487" i="1"/>
  <c r="BQ487" i="1" s="1"/>
  <c r="BY487" i="1" s="1"/>
  <c r="AW487" i="1"/>
  <c r="AT487" i="1"/>
  <c r="AQ487" i="1"/>
  <c r="AN487" i="1"/>
  <c r="AK487" i="1"/>
  <c r="AH487" i="1"/>
  <c r="AE487" i="1"/>
  <c r="AB487" i="1"/>
  <c r="Y487" i="1"/>
  <c r="V487" i="1"/>
  <c r="S487" i="1"/>
  <c r="P487" i="1"/>
  <c r="M487" i="1"/>
  <c r="J487" i="1"/>
  <c r="G487" i="1"/>
  <c r="D487" i="1"/>
  <c r="BY486" i="1"/>
  <c r="BS486" i="1"/>
  <c r="BQ486" i="1"/>
  <c r="BO486" i="1"/>
  <c r="BL486" i="1"/>
  <c r="BI486" i="1"/>
  <c r="BF486" i="1"/>
  <c r="BC486" i="1"/>
  <c r="AZ486" i="1"/>
  <c r="AW486" i="1"/>
  <c r="AT486" i="1"/>
  <c r="AQ486" i="1"/>
  <c r="AN486" i="1"/>
  <c r="AK486" i="1"/>
  <c r="AH486" i="1"/>
  <c r="AE486" i="1"/>
  <c r="AB486" i="1"/>
  <c r="Y486" i="1"/>
  <c r="V486" i="1"/>
  <c r="S486" i="1"/>
  <c r="P486" i="1"/>
  <c r="M486" i="1"/>
  <c r="J486" i="1"/>
  <c r="G486" i="1"/>
  <c r="D486" i="1"/>
  <c r="BO485" i="1"/>
  <c r="BL485" i="1"/>
  <c r="BI485" i="1"/>
  <c r="BF485" i="1"/>
  <c r="BC485" i="1"/>
  <c r="BA485" i="1"/>
  <c r="AY485" i="1"/>
  <c r="BQ485" i="1" s="1"/>
  <c r="BY485" i="1" s="1"/>
  <c r="AW485" i="1"/>
  <c r="AT485" i="1"/>
  <c r="AQ485" i="1"/>
  <c r="AN485" i="1"/>
  <c r="AK485" i="1"/>
  <c r="AH485" i="1"/>
  <c r="AE485" i="1"/>
  <c r="AB485" i="1"/>
  <c r="Y485" i="1"/>
  <c r="V485" i="1"/>
  <c r="S485" i="1"/>
  <c r="P485" i="1"/>
  <c r="M485" i="1"/>
  <c r="J485" i="1"/>
  <c r="G485" i="1"/>
  <c r="D485" i="1"/>
  <c r="BS484" i="1"/>
  <c r="BQ484" i="1"/>
  <c r="BY484" i="1" s="1"/>
  <c r="BO484" i="1"/>
  <c r="BL484" i="1"/>
  <c r="BI484" i="1"/>
  <c r="BF484" i="1"/>
  <c r="BC484" i="1"/>
  <c r="AZ484" i="1"/>
  <c r="AW484" i="1"/>
  <c r="AT484" i="1"/>
  <c r="AQ484" i="1"/>
  <c r="AN484" i="1"/>
  <c r="AK484" i="1"/>
  <c r="AH484" i="1"/>
  <c r="AE484" i="1"/>
  <c r="AB484" i="1"/>
  <c r="Y484" i="1"/>
  <c r="V484" i="1"/>
  <c r="S484" i="1"/>
  <c r="P484" i="1"/>
  <c r="M484" i="1"/>
  <c r="J484" i="1"/>
  <c r="G484" i="1"/>
  <c r="D484" i="1"/>
  <c r="BS483" i="1"/>
  <c r="BQ483" i="1"/>
  <c r="BY483" i="1" s="1"/>
  <c r="BO483" i="1"/>
  <c r="BL483" i="1"/>
  <c r="BI483" i="1"/>
  <c r="BF483" i="1"/>
  <c r="BC483" i="1"/>
  <c r="AZ483" i="1"/>
  <c r="AW483" i="1"/>
  <c r="AT483" i="1"/>
  <c r="AQ483" i="1"/>
  <c r="AN483" i="1"/>
  <c r="AK483" i="1"/>
  <c r="AH483" i="1"/>
  <c r="AE483" i="1"/>
  <c r="AB483" i="1"/>
  <c r="Y483" i="1"/>
  <c r="V483" i="1"/>
  <c r="S483" i="1"/>
  <c r="P483" i="1"/>
  <c r="M483" i="1"/>
  <c r="J483" i="1"/>
  <c r="G483" i="1"/>
  <c r="D483" i="1"/>
  <c r="BS482" i="1"/>
  <c r="CA482" i="1" s="1"/>
  <c r="BQ482" i="1"/>
  <c r="BY482" i="1" s="1"/>
  <c r="BO482" i="1"/>
  <c r="BL482" i="1"/>
  <c r="BI482" i="1"/>
  <c r="BF482" i="1"/>
  <c r="BC482" i="1"/>
  <c r="AZ482" i="1"/>
  <c r="AW482" i="1"/>
  <c r="AT482" i="1"/>
  <c r="AQ482" i="1"/>
  <c r="AN482" i="1"/>
  <c r="AK482" i="1"/>
  <c r="AH482" i="1"/>
  <c r="AE482" i="1"/>
  <c r="AB482" i="1"/>
  <c r="Y482" i="1"/>
  <c r="V482" i="1"/>
  <c r="S482" i="1"/>
  <c r="P482" i="1"/>
  <c r="M482" i="1"/>
  <c r="J482" i="1"/>
  <c r="G482" i="1"/>
  <c r="D482" i="1"/>
  <c r="BS481" i="1"/>
  <c r="CA481" i="1" s="1"/>
  <c r="BQ481" i="1"/>
  <c r="BO481" i="1"/>
  <c r="BL481" i="1"/>
  <c r="BI481" i="1"/>
  <c r="BF481" i="1"/>
  <c r="BC481" i="1"/>
  <c r="AZ481" i="1"/>
  <c r="AW481" i="1"/>
  <c r="AT481" i="1"/>
  <c r="AQ481" i="1"/>
  <c r="AN481" i="1"/>
  <c r="AK481" i="1"/>
  <c r="AH481" i="1"/>
  <c r="AE481" i="1"/>
  <c r="AB481" i="1"/>
  <c r="Y481" i="1"/>
  <c r="V481" i="1"/>
  <c r="S481" i="1"/>
  <c r="P481" i="1"/>
  <c r="M481" i="1"/>
  <c r="J481" i="1"/>
  <c r="G481" i="1"/>
  <c r="D481" i="1"/>
  <c r="BS480" i="1"/>
  <c r="CA480" i="1" s="1"/>
  <c r="BQ480" i="1"/>
  <c r="BY480" i="1" s="1"/>
  <c r="BO480" i="1"/>
  <c r="BL480" i="1"/>
  <c r="BI480" i="1"/>
  <c r="BF480" i="1"/>
  <c r="BC480" i="1"/>
  <c r="AZ480" i="1"/>
  <c r="AW480" i="1"/>
  <c r="AT480" i="1"/>
  <c r="AQ480" i="1"/>
  <c r="AN480" i="1"/>
  <c r="AK480" i="1"/>
  <c r="AH480" i="1"/>
  <c r="AE480" i="1"/>
  <c r="AB480" i="1"/>
  <c r="Y480" i="1"/>
  <c r="V480" i="1"/>
  <c r="S480" i="1"/>
  <c r="P480" i="1"/>
  <c r="M480" i="1"/>
  <c r="J480" i="1"/>
  <c r="G480" i="1"/>
  <c r="D480" i="1"/>
  <c r="BO479" i="1"/>
  <c r="BL479" i="1"/>
  <c r="BI479" i="1"/>
  <c r="BF479" i="1"/>
  <c r="BC479" i="1"/>
  <c r="BA479" i="1"/>
  <c r="AY479" i="1"/>
  <c r="BQ479" i="1" s="1"/>
  <c r="BY479" i="1" s="1"/>
  <c r="AW479" i="1"/>
  <c r="AT479" i="1"/>
  <c r="AQ479" i="1"/>
  <c r="AN479" i="1"/>
  <c r="AK479" i="1"/>
  <c r="AH479" i="1"/>
  <c r="AE479" i="1"/>
  <c r="AB479" i="1"/>
  <c r="Y479" i="1"/>
  <c r="V479" i="1"/>
  <c r="S479" i="1"/>
  <c r="P479" i="1"/>
  <c r="M479" i="1"/>
  <c r="J479" i="1"/>
  <c r="G479" i="1"/>
  <c r="D479" i="1"/>
  <c r="BS478" i="1"/>
  <c r="BQ478" i="1"/>
  <c r="BY478" i="1" s="1"/>
  <c r="BO478" i="1"/>
  <c r="BL478" i="1"/>
  <c r="BI478" i="1"/>
  <c r="BF478" i="1"/>
  <c r="BC478" i="1"/>
  <c r="AZ478" i="1"/>
  <c r="AW478" i="1"/>
  <c r="AT478" i="1"/>
  <c r="AQ478" i="1"/>
  <c r="AN478" i="1"/>
  <c r="AK478" i="1"/>
  <c r="AH478" i="1"/>
  <c r="AE478" i="1"/>
  <c r="AB478" i="1"/>
  <c r="Y478" i="1"/>
  <c r="V478" i="1"/>
  <c r="S478" i="1"/>
  <c r="P478" i="1"/>
  <c r="M478" i="1"/>
  <c r="J478" i="1"/>
  <c r="G478" i="1"/>
  <c r="D478" i="1"/>
  <c r="BS477" i="1"/>
  <c r="CA477" i="1" s="1"/>
  <c r="BQ477" i="1"/>
  <c r="BY477" i="1" s="1"/>
  <c r="BO477" i="1"/>
  <c r="BL477" i="1"/>
  <c r="BI477" i="1"/>
  <c r="BF477" i="1"/>
  <c r="BC477" i="1"/>
  <c r="AZ477" i="1"/>
  <c r="AW477" i="1"/>
  <c r="AT477" i="1"/>
  <c r="AQ477" i="1"/>
  <c r="AN477" i="1"/>
  <c r="AK477" i="1"/>
  <c r="AH477" i="1"/>
  <c r="AE477" i="1"/>
  <c r="AB477" i="1"/>
  <c r="Y477" i="1"/>
  <c r="V477" i="1"/>
  <c r="S477" i="1"/>
  <c r="P477" i="1"/>
  <c r="M477" i="1"/>
  <c r="J477" i="1"/>
  <c r="G477" i="1"/>
  <c r="D477" i="1"/>
  <c r="BS476" i="1"/>
  <c r="BQ476" i="1"/>
  <c r="BY476" i="1" s="1"/>
  <c r="BO476" i="1"/>
  <c r="BL476" i="1"/>
  <c r="BI476" i="1"/>
  <c r="BF476" i="1"/>
  <c r="BC476" i="1"/>
  <c r="AZ476" i="1"/>
  <c r="AW476" i="1"/>
  <c r="AT476" i="1"/>
  <c r="AQ476" i="1"/>
  <c r="AN476" i="1"/>
  <c r="AK476" i="1"/>
  <c r="AH476" i="1"/>
  <c r="AE476" i="1"/>
  <c r="AB476" i="1"/>
  <c r="Y476" i="1"/>
  <c r="V476" i="1"/>
  <c r="S476" i="1"/>
  <c r="P476" i="1"/>
  <c r="M476" i="1"/>
  <c r="J476" i="1"/>
  <c r="G476" i="1"/>
  <c r="D476" i="1"/>
  <c r="BY475" i="1"/>
  <c r="BS475" i="1"/>
  <c r="BO475" i="1"/>
  <c r="BL475" i="1"/>
  <c r="BI475" i="1"/>
  <c r="BF475" i="1"/>
  <c r="BC475" i="1"/>
  <c r="BA475" i="1"/>
  <c r="AZ475" i="1" s="1"/>
  <c r="AY475" i="1"/>
  <c r="BQ475" i="1" s="1"/>
  <c r="AW475" i="1"/>
  <c r="AT475" i="1"/>
  <c r="AQ475" i="1"/>
  <c r="AN475" i="1"/>
  <c r="AK475" i="1"/>
  <c r="AH475" i="1"/>
  <c r="AE475" i="1"/>
  <c r="AB475" i="1"/>
  <c r="Y475" i="1"/>
  <c r="V475" i="1"/>
  <c r="S475" i="1"/>
  <c r="P475" i="1"/>
  <c r="M475" i="1"/>
  <c r="J475" i="1"/>
  <c r="G475" i="1"/>
  <c r="D475" i="1"/>
  <c r="BO474" i="1"/>
  <c r="BL474" i="1"/>
  <c r="BI474" i="1"/>
  <c r="BF474" i="1"/>
  <c r="BC474" i="1"/>
  <c r="AY474" i="1"/>
  <c r="BQ474" i="1" s="1"/>
  <c r="BY474" i="1" s="1"/>
  <c r="AW474" i="1"/>
  <c r="AT474" i="1"/>
  <c r="AQ474" i="1"/>
  <c r="AN474" i="1"/>
  <c r="AK474" i="1"/>
  <c r="AH474" i="1"/>
  <c r="AE474" i="1"/>
  <c r="AB474" i="1"/>
  <c r="Y474" i="1"/>
  <c r="V474" i="1"/>
  <c r="S474" i="1"/>
  <c r="P474" i="1"/>
  <c r="M474" i="1"/>
  <c r="J474" i="1"/>
  <c r="G474" i="1"/>
  <c r="D474" i="1"/>
  <c r="BO473" i="1"/>
  <c r="BL473" i="1"/>
  <c r="BI473" i="1"/>
  <c r="BF473" i="1"/>
  <c r="BC473" i="1"/>
  <c r="AW473" i="1"/>
  <c r="AT473" i="1"/>
  <c r="AQ473" i="1"/>
  <c r="AN473" i="1"/>
  <c r="AK473" i="1"/>
  <c r="AH473" i="1"/>
  <c r="AE473" i="1"/>
  <c r="AB473" i="1"/>
  <c r="Y473" i="1"/>
  <c r="V473" i="1"/>
  <c r="S473" i="1"/>
  <c r="P473" i="1"/>
  <c r="M473" i="1"/>
  <c r="J473" i="1"/>
  <c r="G473" i="1"/>
  <c r="D473" i="1"/>
  <c r="CA472" i="1"/>
  <c r="BZ472" i="1"/>
  <c r="BY472" i="1"/>
  <c r="BO472" i="1"/>
  <c r="BL472" i="1"/>
  <c r="BI472" i="1"/>
  <c r="BF472" i="1"/>
  <c r="BC472" i="1"/>
  <c r="AW472" i="1"/>
  <c r="AT472" i="1"/>
  <c r="AQ472" i="1"/>
  <c r="AN472" i="1"/>
  <c r="AK472" i="1"/>
  <c r="AH472" i="1"/>
  <c r="AE472" i="1"/>
  <c r="AB472" i="1"/>
  <c r="Y472" i="1"/>
  <c r="V472" i="1"/>
  <c r="S472" i="1"/>
  <c r="P472" i="1"/>
  <c r="M472" i="1"/>
  <c r="J472" i="1"/>
  <c r="G472" i="1"/>
  <c r="D472" i="1"/>
  <c r="BX471" i="1"/>
  <c r="BW471" i="1"/>
  <c r="BV471" i="1"/>
  <c r="BP471" i="1"/>
  <c r="BO471" i="1" s="1"/>
  <c r="BN471" i="1"/>
  <c r="BM471" i="1"/>
  <c r="BK471" i="1"/>
  <c r="BJ471" i="1"/>
  <c r="BH471" i="1"/>
  <c r="BG471" i="1"/>
  <c r="BF471" i="1" s="1"/>
  <c r="BE471" i="1"/>
  <c r="BD471" i="1"/>
  <c r="BB471" i="1"/>
  <c r="AX471" i="1"/>
  <c r="AV471" i="1"/>
  <c r="AW471" i="1" s="1"/>
  <c r="AU471" i="1"/>
  <c r="AS471" i="1"/>
  <c r="AR471" i="1"/>
  <c r="AP471" i="1"/>
  <c r="AO471" i="1"/>
  <c r="AN471" i="1" s="1"/>
  <c r="AM471" i="1"/>
  <c r="AL471" i="1"/>
  <c r="AJ471" i="1"/>
  <c r="AI471" i="1"/>
  <c r="AG471" i="1"/>
  <c r="AF471" i="1"/>
  <c r="AD471" i="1"/>
  <c r="AC471" i="1"/>
  <c r="AA471" i="1"/>
  <c r="Z471" i="1"/>
  <c r="X471" i="1"/>
  <c r="W471" i="1"/>
  <c r="U471" i="1"/>
  <c r="T471" i="1"/>
  <c r="R471" i="1"/>
  <c r="Q471" i="1"/>
  <c r="O471" i="1"/>
  <c r="N471" i="1"/>
  <c r="L471" i="1"/>
  <c r="K471" i="1"/>
  <c r="I471" i="1"/>
  <c r="H471" i="1"/>
  <c r="F471" i="1"/>
  <c r="E471" i="1"/>
  <c r="D471" i="1" s="1"/>
  <c r="C471" i="1"/>
  <c r="BS470" i="1"/>
  <c r="CA470" i="1" s="1"/>
  <c r="BQ470" i="1"/>
  <c r="BY470" i="1" s="1"/>
  <c r="BO470" i="1"/>
  <c r="BL470" i="1"/>
  <c r="BI470" i="1"/>
  <c r="BF470" i="1"/>
  <c r="BC470" i="1"/>
  <c r="AZ470" i="1"/>
  <c r="AW470" i="1"/>
  <c r="AT470" i="1"/>
  <c r="AQ470" i="1"/>
  <c r="AN470" i="1"/>
  <c r="AK470" i="1"/>
  <c r="AH470" i="1"/>
  <c r="AE470" i="1"/>
  <c r="AB470" i="1"/>
  <c r="Y470" i="1"/>
  <c r="V470" i="1"/>
  <c r="S470" i="1"/>
  <c r="P470" i="1"/>
  <c r="M470" i="1"/>
  <c r="J470" i="1"/>
  <c r="G470" i="1"/>
  <c r="D470" i="1"/>
  <c r="BS469" i="1"/>
  <c r="BQ469" i="1"/>
  <c r="BY469" i="1" s="1"/>
  <c r="BO469" i="1"/>
  <c r="BL469" i="1"/>
  <c r="BI469" i="1"/>
  <c r="BF469" i="1"/>
  <c r="BC469" i="1"/>
  <c r="AZ469" i="1"/>
  <c r="AW469" i="1"/>
  <c r="AT469" i="1"/>
  <c r="AQ469" i="1"/>
  <c r="AN469" i="1"/>
  <c r="AK469" i="1"/>
  <c r="AH469" i="1"/>
  <c r="AE469" i="1"/>
  <c r="AB469" i="1"/>
  <c r="Y469" i="1"/>
  <c r="V469" i="1"/>
  <c r="S469" i="1"/>
  <c r="P469" i="1"/>
  <c r="M469" i="1"/>
  <c r="J469" i="1"/>
  <c r="G469" i="1"/>
  <c r="D469" i="1"/>
  <c r="BO468" i="1"/>
  <c r="BL468" i="1"/>
  <c r="BI468" i="1"/>
  <c r="BF468" i="1"/>
  <c r="BC468" i="1"/>
  <c r="BA468" i="1"/>
  <c r="AY468" i="1"/>
  <c r="BQ468" i="1" s="1"/>
  <c r="BY468" i="1" s="1"/>
  <c r="AW468" i="1"/>
  <c r="AT468" i="1"/>
  <c r="AQ468" i="1"/>
  <c r="AN468" i="1"/>
  <c r="AK468" i="1"/>
  <c r="AH468" i="1"/>
  <c r="AE468" i="1"/>
  <c r="AB468" i="1"/>
  <c r="Y468" i="1"/>
  <c r="V468" i="1"/>
  <c r="S468" i="1"/>
  <c r="P468" i="1"/>
  <c r="M468" i="1"/>
  <c r="J468" i="1"/>
  <c r="G468" i="1"/>
  <c r="D468" i="1"/>
  <c r="BS467" i="1"/>
  <c r="CA467" i="1" s="1"/>
  <c r="BQ467" i="1"/>
  <c r="BO467" i="1"/>
  <c r="BL467" i="1"/>
  <c r="BI467" i="1"/>
  <c r="BF467" i="1"/>
  <c r="BC467" i="1"/>
  <c r="AZ467" i="1"/>
  <c r="AW467" i="1"/>
  <c r="AT467" i="1"/>
  <c r="AQ467" i="1"/>
  <c r="AN467" i="1"/>
  <c r="AK467" i="1"/>
  <c r="AH467" i="1"/>
  <c r="AE467" i="1"/>
  <c r="AB467" i="1"/>
  <c r="Y467" i="1"/>
  <c r="V467" i="1"/>
  <c r="S467" i="1"/>
  <c r="P467" i="1"/>
  <c r="M467" i="1"/>
  <c r="J467" i="1"/>
  <c r="G467" i="1"/>
  <c r="D467" i="1"/>
  <c r="BS466" i="1"/>
  <c r="CA466" i="1" s="1"/>
  <c r="BQ466" i="1"/>
  <c r="BY466" i="1" s="1"/>
  <c r="BO466" i="1"/>
  <c r="BL466" i="1"/>
  <c r="BI466" i="1"/>
  <c r="BF466" i="1"/>
  <c r="BC466" i="1"/>
  <c r="AZ466" i="1"/>
  <c r="AW466" i="1"/>
  <c r="AT466" i="1"/>
  <c r="AQ466" i="1"/>
  <c r="AN466" i="1"/>
  <c r="AK466" i="1"/>
  <c r="AH466" i="1"/>
  <c r="AE466" i="1"/>
  <c r="AB466" i="1"/>
  <c r="Y466" i="1"/>
  <c r="V466" i="1"/>
  <c r="S466" i="1"/>
  <c r="P466" i="1"/>
  <c r="M466" i="1"/>
  <c r="J466" i="1"/>
  <c r="G466" i="1"/>
  <c r="D466" i="1"/>
  <c r="BS465" i="1"/>
  <c r="CA465" i="1" s="1"/>
  <c r="BQ465" i="1"/>
  <c r="BY465" i="1" s="1"/>
  <c r="BO465" i="1"/>
  <c r="BL465" i="1"/>
  <c r="BI465" i="1"/>
  <c r="BF465" i="1"/>
  <c r="BC465" i="1"/>
  <c r="AZ465" i="1"/>
  <c r="AW465" i="1"/>
  <c r="AT465" i="1"/>
  <c r="AQ465" i="1"/>
  <c r="AN465" i="1"/>
  <c r="AK465" i="1"/>
  <c r="AH465" i="1"/>
  <c r="AE465" i="1"/>
  <c r="AB465" i="1"/>
  <c r="Y465" i="1"/>
  <c r="V465" i="1"/>
  <c r="S465" i="1"/>
  <c r="P465" i="1"/>
  <c r="M465" i="1"/>
  <c r="J465" i="1"/>
  <c r="G465" i="1"/>
  <c r="D465" i="1"/>
  <c r="CA464" i="1"/>
  <c r="BS464" i="1"/>
  <c r="BQ464" i="1"/>
  <c r="BO464" i="1"/>
  <c r="BL464" i="1"/>
  <c r="BI464" i="1"/>
  <c r="BF464" i="1"/>
  <c r="BC464" i="1"/>
  <c r="AZ464" i="1"/>
  <c r="AW464" i="1"/>
  <c r="AT464" i="1"/>
  <c r="AQ464" i="1"/>
  <c r="AN464" i="1"/>
  <c r="AK464" i="1"/>
  <c r="AH464" i="1"/>
  <c r="AE464" i="1"/>
  <c r="AB464" i="1"/>
  <c r="Y464" i="1"/>
  <c r="V464" i="1"/>
  <c r="S464" i="1"/>
  <c r="P464" i="1"/>
  <c r="M464" i="1"/>
  <c r="J464" i="1"/>
  <c r="G464" i="1"/>
  <c r="D464" i="1"/>
  <c r="BS463" i="1"/>
  <c r="CA463" i="1" s="1"/>
  <c r="BQ463" i="1"/>
  <c r="BY463" i="1" s="1"/>
  <c r="BO463" i="1"/>
  <c r="BL463" i="1"/>
  <c r="BI463" i="1"/>
  <c r="BF463" i="1"/>
  <c r="BC463" i="1"/>
  <c r="AZ463" i="1"/>
  <c r="AW463" i="1"/>
  <c r="AT463" i="1"/>
  <c r="AQ463" i="1"/>
  <c r="AN463" i="1"/>
  <c r="AK463" i="1"/>
  <c r="AH463" i="1"/>
  <c r="AE463" i="1"/>
  <c r="AB463" i="1"/>
  <c r="Y463" i="1"/>
  <c r="V463" i="1"/>
  <c r="S463" i="1"/>
  <c r="P463" i="1"/>
  <c r="M463" i="1"/>
  <c r="J463" i="1"/>
  <c r="G463" i="1"/>
  <c r="D463" i="1"/>
  <c r="BO462" i="1"/>
  <c r="BL462" i="1"/>
  <c r="BI462" i="1"/>
  <c r="BF462" i="1"/>
  <c r="BC462" i="1"/>
  <c r="BA462" i="1"/>
  <c r="AY462" i="1"/>
  <c r="AY458" i="1" s="1"/>
  <c r="AW462" i="1"/>
  <c r="AT462" i="1"/>
  <c r="AQ462" i="1"/>
  <c r="AN462" i="1"/>
  <c r="AK462" i="1"/>
  <c r="AH462" i="1"/>
  <c r="AE462" i="1"/>
  <c r="AB462" i="1"/>
  <c r="Y462" i="1"/>
  <c r="V462" i="1"/>
  <c r="S462" i="1"/>
  <c r="P462" i="1"/>
  <c r="M462" i="1"/>
  <c r="J462" i="1"/>
  <c r="G462" i="1"/>
  <c r="D462" i="1"/>
  <c r="BS461" i="1"/>
  <c r="CA461" i="1" s="1"/>
  <c r="BQ461" i="1"/>
  <c r="BY461" i="1" s="1"/>
  <c r="BO461" i="1"/>
  <c r="BL461" i="1"/>
  <c r="BI461" i="1"/>
  <c r="BF461" i="1"/>
  <c r="BC461" i="1"/>
  <c r="AZ461" i="1"/>
  <c r="AW461" i="1"/>
  <c r="AT461" i="1"/>
  <c r="AQ461" i="1"/>
  <c r="AN461" i="1"/>
  <c r="AK461" i="1"/>
  <c r="AH461" i="1"/>
  <c r="AE461" i="1"/>
  <c r="AB461" i="1"/>
  <c r="Y461" i="1"/>
  <c r="V461" i="1"/>
  <c r="S461" i="1"/>
  <c r="P461" i="1"/>
  <c r="M461" i="1"/>
  <c r="J461" i="1"/>
  <c r="G461" i="1"/>
  <c r="D461" i="1"/>
  <c r="CA460" i="1"/>
  <c r="BS460" i="1"/>
  <c r="BQ460" i="1"/>
  <c r="BY460" i="1" s="1"/>
  <c r="BO460" i="1"/>
  <c r="BL460" i="1"/>
  <c r="BI460" i="1"/>
  <c r="BF460" i="1"/>
  <c r="BC460" i="1"/>
  <c r="AZ460" i="1"/>
  <c r="AW460" i="1"/>
  <c r="AT460" i="1"/>
  <c r="AQ460" i="1"/>
  <c r="AN460" i="1"/>
  <c r="AK460" i="1"/>
  <c r="AH460" i="1"/>
  <c r="AE460" i="1"/>
  <c r="AB460" i="1"/>
  <c r="Y460" i="1"/>
  <c r="V460" i="1"/>
  <c r="S460" i="1"/>
  <c r="P460" i="1"/>
  <c r="M460" i="1"/>
  <c r="J460" i="1"/>
  <c r="G460" i="1"/>
  <c r="D460" i="1"/>
  <c r="BS459" i="1"/>
  <c r="CA459" i="1" s="1"/>
  <c r="BQ459" i="1"/>
  <c r="BY459" i="1" s="1"/>
  <c r="BO459" i="1"/>
  <c r="BL459" i="1"/>
  <c r="BI459" i="1"/>
  <c r="BF459" i="1"/>
  <c r="BC459" i="1"/>
  <c r="AZ459" i="1"/>
  <c r="AW459" i="1"/>
  <c r="AT459" i="1"/>
  <c r="AQ459" i="1"/>
  <c r="AN459" i="1"/>
  <c r="AK459" i="1"/>
  <c r="AH459" i="1"/>
  <c r="AE459" i="1"/>
  <c r="AB459" i="1"/>
  <c r="Y459" i="1"/>
  <c r="V459" i="1"/>
  <c r="S459" i="1"/>
  <c r="P459" i="1"/>
  <c r="M459" i="1"/>
  <c r="J459" i="1"/>
  <c r="G459" i="1"/>
  <c r="D459" i="1"/>
  <c r="BO458" i="1"/>
  <c r="BL458" i="1"/>
  <c r="BI458" i="1"/>
  <c r="BF458" i="1"/>
  <c r="BC458" i="1"/>
  <c r="AW458" i="1"/>
  <c r="AT458" i="1"/>
  <c r="AQ458" i="1"/>
  <c r="AN458" i="1"/>
  <c r="AK458" i="1"/>
  <c r="AH458" i="1"/>
  <c r="AE458" i="1"/>
  <c r="AB458" i="1"/>
  <c r="Y458" i="1"/>
  <c r="V458" i="1"/>
  <c r="S458" i="1"/>
  <c r="P458" i="1"/>
  <c r="M458" i="1"/>
  <c r="J458" i="1"/>
  <c r="G458" i="1"/>
  <c r="D458" i="1"/>
  <c r="BO457" i="1"/>
  <c r="BL457" i="1"/>
  <c r="BI457" i="1"/>
  <c r="BF457" i="1"/>
  <c r="BC457" i="1"/>
  <c r="AW457" i="1"/>
  <c r="AT457" i="1"/>
  <c r="AQ457" i="1"/>
  <c r="AN457" i="1"/>
  <c r="AK457" i="1"/>
  <c r="AH457" i="1"/>
  <c r="AE457" i="1"/>
  <c r="AB457" i="1"/>
  <c r="Y457" i="1"/>
  <c r="V457" i="1"/>
  <c r="S457" i="1"/>
  <c r="P457" i="1"/>
  <c r="M457" i="1"/>
  <c r="J457" i="1"/>
  <c r="G457" i="1"/>
  <c r="D457" i="1"/>
  <c r="CA456" i="1"/>
  <c r="BZ456" i="1"/>
  <c r="BY456" i="1"/>
  <c r="BO456" i="1"/>
  <c r="BL456" i="1"/>
  <c r="BI456" i="1"/>
  <c r="BF456" i="1"/>
  <c r="BC456" i="1"/>
  <c r="AW456" i="1"/>
  <c r="AT456" i="1"/>
  <c r="AQ456" i="1"/>
  <c r="AN456" i="1"/>
  <c r="AK456" i="1"/>
  <c r="AH456" i="1"/>
  <c r="AE456" i="1"/>
  <c r="AB456" i="1"/>
  <c r="Y456" i="1"/>
  <c r="V456" i="1"/>
  <c r="S456" i="1"/>
  <c r="P456" i="1"/>
  <c r="M456" i="1"/>
  <c r="J456" i="1"/>
  <c r="G456" i="1"/>
  <c r="D456" i="1"/>
  <c r="BX455" i="1"/>
  <c r="BW455" i="1"/>
  <c r="BV455" i="1"/>
  <c r="BP455" i="1"/>
  <c r="BN455" i="1"/>
  <c r="BM455" i="1"/>
  <c r="BK455" i="1"/>
  <c r="BJ455" i="1"/>
  <c r="BI455" i="1" s="1"/>
  <c r="BH455" i="1"/>
  <c r="BG455" i="1"/>
  <c r="BE455" i="1"/>
  <c r="BD455" i="1"/>
  <c r="BC455" i="1" s="1"/>
  <c r="BB455" i="1"/>
  <c r="AX455" i="1"/>
  <c r="AV455" i="1"/>
  <c r="AU455" i="1"/>
  <c r="AS455" i="1"/>
  <c r="AR455" i="1"/>
  <c r="AQ455" i="1" s="1"/>
  <c r="AP455" i="1"/>
  <c r="AO455" i="1"/>
  <c r="AM455" i="1"/>
  <c r="AL455" i="1"/>
  <c r="AJ455" i="1"/>
  <c r="AI455" i="1"/>
  <c r="AG455" i="1"/>
  <c r="AF455" i="1"/>
  <c r="AD455" i="1"/>
  <c r="AC455" i="1"/>
  <c r="AA455" i="1"/>
  <c r="Z455" i="1"/>
  <c r="Y455" i="1" s="1"/>
  <c r="X455" i="1"/>
  <c r="W455" i="1"/>
  <c r="U455" i="1"/>
  <c r="T455" i="1"/>
  <c r="R455" i="1"/>
  <c r="Q455" i="1"/>
  <c r="O455" i="1"/>
  <c r="N455" i="1"/>
  <c r="L455" i="1"/>
  <c r="K455" i="1"/>
  <c r="I455" i="1"/>
  <c r="H455" i="1"/>
  <c r="F455" i="1"/>
  <c r="E455" i="1"/>
  <c r="C455" i="1"/>
  <c r="BS454" i="1"/>
  <c r="CA454" i="1" s="1"/>
  <c r="BQ454" i="1"/>
  <c r="BY454" i="1" s="1"/>
  <c r="BO454" i="1"/>
  <c r="BL454" i="1"/>
  <c r="BI454" i="1"/>
  <c r="BF454" i="1"/>
  <c r="BC454" i="1"/>
  <c r="AZ454" i="1"/>
  <c r="AW454" i="1"/>
  <c r="AT454" i="1"/>
  <c r="AQ454" i="1"/>
  <c r="AN454" i="1"/>
  <c r="AK454" i="1"/>
  <c r="AH454" i="1"/>
  <c r="AE454" i="1"/>
  <c r="AB454" i="1"/>
  <c r="Y454" i="1"/>
  <c r="V454" i="1"/>
  <c r="S454" i="1"/>
  <c r="P454" i="1"/>
  <c r="M454" i="1"/>
  <c r="J454" i="1"/>
  <c r="G454" i="1"/>
  <c r="D454" i="1"/>
  <c r="BS453" i="1"/>
  <c r="CA453" i="1" s="1"/>
  <c r="BQ453" i="1"/>
  <c r="BY453" i="1" s="1"/>
  <c r="BO453" i="1"/>
  <c r="BL453" i="1"/>
  <c r="BI453" i="1"/>
  <c r="BF453" i="1"/>
  <c r="BC453" i="1"/>
  <c r="AZ453" i="1"/>
  <c r="AW453" i="1"/>
  <c r="AT453" i="1"/>
  <c r="AQ453" i="1"/>
  <c r="AN453" i="1"/>
  <c r="AK453" i="1"/>
  <c r="AH453" i="1"/>
  <c r="AE453" i="1"/>
  <c r="AB453" i="1"/>
  <c r="Y453" i="1"/>
  <c r="V453" i="1"/>
  <c r="S453" i="1"/>
  <c r="P453" i="1"/>
  <c r="M453" i="1"/>
  <c r="J453" i="1"/>
  <c r="G453" i="1"/>
  <c r="D453" i="1"/>
  <c r="BS452" i="1"/>
  <c r="CA452" i="1" s="1"/>
  <c r="BQ452" i="1"/>
  <c r="BY452" i="1" s="1"/>
  <c r="BO452" i="1"/>
  <c r="BL452" i="1"/>
  <c r="BI452" i="1"/>
  <c r="BF452" i="1"/>
  <c r="BC452" i="1"/>
  <c r="AZ452" i="1"/>
  <c r="AW452" i="1"/>
  <c r="AT452" i="1"/>
  <c r="AQ452" i="1"/>
  <c r="AN452" i="1"/>
  <c r="AK452" i="1"/>
  <c r="AH452" i="1"/>
  <c r="AE452" i="1"/>
  <c r="AB452" i="1"/>
  <c r="Y452" i="1"/>
  <c r="V452" i="1"/>
  <c r="S452" i="1"/>
  <c r="P452" i="1"/>
  <c r="M452" i="1"/>
  <c r="J452" i="1"/>
  <c r="G452" i="1"/>
  <c r="D452" i="1"/>
  <c r="BS451" i="1"/>
  <c r="CA451" i="1" s="1"/>
  <c r="BQ451" i="1"/>
  <c r="BY451" i="1" s="1"/>
  <c r="BO451" i="1"/>
  <c r="BL451" i="1"/>
  <c r="BI451" i="1"/>
  <c r="BF451" i="1"/>
  <c r="BC451" i="1"/>
  <c r="AZ451" i="1"/>
  <c r="AW451" i="1"/>
  <c r="AT451" i="1"/>
  <c r="AQ451" i="1"/>
  <c r="AN451" i="1"/>
  <c r="AK451" i="1"/>
  <c r="AH451" i="1"/>
  <c r="AE451" i="1"/>
  <c r="AB451" i="1"/>
  <c r="Y451" i="1"/>
  <c r="V451" i="1"/>
  <c r="S451" i="1"/>
  <c r="P451" i="1"/>
  <c r="M451" i="1"/>
  <c r="J451" i="1"/>
  <c r="G451" i="1"/>
  <c r="D451" i="1"/>
  <c r="BS450" i="1"/>
  <c r="CA450" i="1" s="1"/>
  <c r="BQ450" i="1"/>
  <c r="BO450" i="1"/>
  <c r="BL450" i="1"/>
  <c r="BI450" i="1"/>
  <c r="BF450" i="1"/>
  <c r="BC450" i="1"/>
  <c r="AZ450" i="1"/>
  <c r="AW450" i="1"/>
  <c r="AT450" i="1"/>
  <c r="AQ450" i="1"/>
  <c r="AN450" i="1"/>
  <c r="AK450" i="1"/>
  <c r="AH450" i="1"/>
  <c r="AE450" i="1"/>
  <c r="AB450" i="1"/>
  <c r="Y450" i="1"/>
  <c r="V450" i="1"/>
  <c r="S450" i="1"/>
  <c r="P450" i="1"/>
  <c r="M450" i="1"/>
  <c r="J450" i="1"/>
  <c r="G450" i="1"/>
  <c r="D450" i="1"/>
  <c r="BS449" i="1"/>
  <c r="CA449" i="1" s="1"/>
  <c r="BO449" i="1"/>
  <c r="BL449" i="1"/>
  <c r="BI449" i="1"/>
  <c r="BF449" i="1"/>
  <c r="BC449" i="1"/>
  <c r="BA449" i="1"/>
  <c r="AY449" i="1"/>
  <c r="AZ449" i="1" s="1"/>
  <c r="AW449" i="1"/>
  <c r="AT449" i="1"/>
  <c r="AQ449" i="1"/>
  <c r="AN449" i="1"/>
  <c r="AK449" i="1"/>
  <c r="AH449" i="1"/>
  <c r="AE449" i="1"/>
  <c r="AB449" i="1"/>
  <c r="Y449" i="1"/>
  <c r="V449" i="1"/>
  <c r="S449" i="1"/>
  <c r="P449" i="1"/>
  <c r="M449" i="1"/>
  <c r="J449" i="1"/>
  <c r="G449" i="1"/>
  <c r="D449" i="1"/>
  <c r="BS448" i="1"/>
  <c r="CA448" i="1" s="1"/>
  <c r="BQ448" i="1"/>
  <c r="BY448" i="1" s="1"/>
  <c r="BO448" i="1"/>
  <c r="BL448" i="1"/>
  <c r="BI448" i="1"/>
  <c r="BF448" i="1"/>
  <c r="BC448" i="1"/>
  <c r="AZ448" i="1"/>
  <c r="AW448" i="1"/>
  <c r="AT448" i="1"/>
  <c r="AQ448" i="1"/>
  <c r="AN448" i="1"/>
  <c r="AK448" i="1"/>
  <c r="AH448" i="1"/>
  <c r="AE448" i="1"/>
  <c r="AB448" i="1"/>
  <c r="Y448" i="1"/>
  <c r="V448" i="1"/>
  <c r="S448" i="1"/>
  <c r="P448" i="1"/>
  <c r="M448" i="1"/>
  <c r="J448" i="1"/>
  <c r="G448" i="1"/>
  <c r="D448" i="1"/>
  <c r="BS447" i="1"/>
  <c r="CA447" i="1" s="1"/>
  <c r="BQ447" i="1"/>
  <c r="BY447" i="1" s="1"/>
  <c r="BO447" i="1"/>
  <c r="BL447" i="1"/>
  <c r="BI447" i="1"/>
  <c r="BF447" i="1"/>
  <c r="BC447" i="1"/>
  <c r="AZ447" i="1"/>
  <c r="AW447" i="1"/>
  <c r="AT447" i="1"/>
  <c r="AQ447" i="1"/>
  <c r="AN447" i="1"/>
  <c r="AK447" i="1"/>
  <c r="AH447" i="1"/>
  <c r="AE447" i="1"/>
  <c r="AB447" i="1"/>
  <c r="Y447" i="1"/>
  <c r="V447" i="1"/>
  <c r="S447" i="1"/>
  <c r="P447" i="1"/>
  <c r="M447" i="1"/>
  <c r="J447" i="1"/>
  <c r="G447" i="1"/>
  <c r="D447" i="1"/>
  <c r="BS446" i="1"/>
  <c r="CA446" i="1" s="1"/>
  <c r="BQ446" i="1"/>
  <c r="BY446" i="1" s="1"/>
  <c r="BO446" i="1"/>
  <c r="BL446" i="1"/>
  <c r="BI446" i="1"/>
  <c r="BF446" i="1"/>
  <c r="BC446" i="1"/>
  <c r="AZ446" i="1"/>
  <c r="AW446" i="1"/>
  <c r="AT446" i="1"/>
  <c r="AQ446" i="1"/>
  <c r="AN446" i="1"/>
  <c r="AK446" i="1"/>
  <c r="AH446" i="1"/>
  <c r="AE446" i="1"/>
  <c r="AB446" i="1"/>
  <c r="Y446" i="1"/>
  <c r="V446" i="1"/>
  <c r="S446" i="1"/>
  <c r="P446" i="1"/>
  <c r="M446" i="1"/>
  <c r="J446" i="1"/>
  <c r="G446" i="1"/>
  <c r="D446" i="1"/>
  <c r="BO445" i="1"/>
  <c r="BL445" i="1"/>
  <c r="BI445" i="1"/>
  <c r="BF445" i="1"/>
  <c r="BC445" i="1"/>
  <c r="BA445" i="1"/>
  <c r="BA444" i="1" s="1"/>
  <c r="AW445" i="1"/>
  <c r="AT445" i="1"/>
  <c r="AQ445" i="1"/>
  <c r="AN445" i="1"/>
  <c r="AK445" i="1"/>
  <c r="AH445" i="1"/>
  <c r="AE445" i="1"/>
  <c r="AB445" i="1"/>
  <c r="Y445" i="1"/>
  <c r="V445" i="1"/>
  <c r="S445" i="1"/>
  <c r="P445" i="1"/>
  <c r="M445" i="1"/>
  <c r="J445" i="1"/>
  <c r="G445" i="1"/>
  <c r="D445" i="1"/>
  <c r="BO444" i="1"/>
  <c r="BL444" i="1"/>
  <c r="BI444" i="1"/>
  <c r="BF444" i="1"/>
  <c r="BC444" i="1"/>
  <c r="AW444" i="1"/>
  <c r="AT444" i="1"/>
  <c r="AQ444" i="1"/>
  <c r="AN444" i="1"/>
  <c r="AK444" i="1"/>
  <c r="AH444" i="1"/>
  <c r="AE444" i="1"/>
  <c r="AB444" i="1"/>
  <c r="Y444" i="1"/>
  <c r="V444" i="1"/>
  <c r="S444" i="1"/>
  <c r="P444" i="1"/>
  <c r="M444" i="1"/>
  <c r="J444" i="1"/>
  <c r="G444" i="1"/>
  <c r="D444" i="1"/>
  <c r="CA443" i="1"/>
  <c r="BZ443" i="1"/>
  <c r="BY443" i="1"/>
  <c r="BO443" i="1"/>
  <c r="BL443" i="1"/>
  <c r="BI443" i="1"/>
  <c r="BF443" i="1"/>
  <c r="BC443" i="1"/>
  <c r="AW443" i="1"/>
  <c r="AT443" i="1"/>
  <c r="AQ443" i="1"/>
  <c r="AN443" i="1"/>
  <c r="AK443" i="1"/>
  <c r="AH443" i="1"/>
  <c r="AE443" i="1"/>
  <c r="AB443" i="1"/>
  <c r="Y443" i="1"/>
  <c r="V443" i="1"/>
  <c r="S443" i="1"/>
  <c r="P443" i="1"/>
  <c r="M443" i="1"/>
  <c r="J443" i="1"/>
  <c r="G443" i="1"/>
  <c r="D443" i="1"/>
  <c r="BX442" i="1"/>
  <c r="BW442" i="1"/>
  <c r="BV442" i="1"/>
  <c r="BP442" i="1"/>
  <c r="BN442" i="1"/>
  <c r="BM442" i="1"/>
  <c r="BL442" i="1" s="1"/>
  <c r="BK442" i="1"/>
  <c r="BJ442" i="1"/>
  <c r="BH442" i="1"/>
  <c r="BG442" i="1"/>
  <c r="BE442" i="1"/>
  <c r="BD442" i="1"/>
  <c r="BC442" i="1" s="1"/>
  <c r="BB442" i="1"/>
  <c r="AX442" i="1"/>
  <c r="AV442" i="1"/>
  <c r="AW442" i="1" s="1"/>
  <c r="AU442" i="1"/>
  <c r="AS442" i="1"/>
  <c r="AR442" i="1"/>
  <c r="AQ442" i="1" s="1"/>
  <c r="AP442" i="1"/>
  <c r="AO442" i="1"/>
  <c r="AM442" i="1"/>
  <c r="AL442" i="1"/>
  <c r="AJ442" i="1"/>
  <c r="AI442" i="1"/>
  <c r="AG442" i="1"/>
  <c r="AF442" i="1"/>
  <c r="AD442" i="1"/>
  <c r="AC442" i="1"/>
  <c r="AB442" i="1" s="1"/>
  <c r="AA442" i="1"/>
  <c r="Z442" i="1"/>
  <c r="X442" i="1"/>
  <c r="W442" i="1"/>
  <c r="U442" i="1"/>
  <c r="T442" i="1"/>
  <c r="S442" i="1" s="1"/>
  <c r="R442" i="1"/>
  <c r="Q442" i="1"/>
  <c r="O442" i="1"/>
  <c r="N442" i="1"/>
  <c r="L442" i="1"/>
  <c r="K442" i="1"/>
  <c r="I442" i="1"/>
  <c r="H442" i="1"/>
  <c r="F442" i="1"/>
  <c r="E442" i="1"/>
  <c r="D442" i="1" s="1"/>
  <c r="C442" i="1"/>
  <c r="BS441" i="1"/>
  <c r="CA441" i="1" s="1"/>
  <c r="BQ441" i="1"/>
  <c r="BY441" i="1" s="1"/>
  <c r="BO441" i="1"/>
  <c r="BL441" i="1"/>
  <c r="BI441" i="1"/>
  <c r="BF441" i="1"/>
  <c r="BC441" i="1"/>
  <c r="AZ441" i="1"/>
  <c r="AW441" i="1"/>
  <c r="AT441" i="1"/>
  <c r="AQ441" i="1"/>
  <c r="AN441" i="1"/>
  <c r="AK441" i="1"/>
  <c r="AH441" i="1"/>
  <c r="AE441" i="1"/>
  <c r="AB441" i="1"/>
  <c r="Y441" i="1"/>
  <c r="V441" i="1"/>
  <c r="S441" i="1"/>
  <c r="P441" i="1"/>
  <c r="M441" i="1"/>
  <c r="J441" i="1"/>
  <c r="G441" i="1"/>
  <c r="D441" i="1"/>
  <c r="BS440" i="1"/>
  <c r="BQ440" i="1"/>
  <c r="BY440" i="1" s="1"/>
  <c r="BO440" i="1"/>
  <c r="BL440" i="1"/>
  <c r="BI440" i="1"/>
  <c r="BF440" i="1"/>
  <c r="BC440" i="1"/>
  <c r="AZ440" i="1"/>
  <c r="AW440" i="1"/>
  <c r="AT440" i="1"/>
  <c r="AQ440" i="1"/>
  <c r="AN440" i="1"/>
  <c r="AK440" i="1"/>
  <c r="AH440" i="1"/>
  <c r="AE440" i="1"/>
  <c r="AB440" i="1"/>
  <c r="Y440" i="1"/>
  <c r="V440" i="1"/>
  <c r="S440" i="1"/>
  <c r="P440" i="1"/>
  <c r="M440" i="1"/>
  <c r="J440" i="1"/>
  <c r="G440" i="1"/>
  <c r="D440" i="1"/>
  <c r="BS439" i="1"/>
  <c r="BQ439" i="1"/>
  <c r="BY439" i="1" s="1"/>
  <c r="BO439" i="1"/>
  <c r="BL439" i="1"/>
  <c r="BI439" i="1"/>
  <c r="BF439" i="1"/>
  <c r="BC439" i="1"/>
  <c r="AZ439" i="1"/>
  <c r="AW439" i="1"/>
  <c r="AT439" i="1"/>
  <c r="AQ439" i="1"/>
  <c r="AN439" i="1"/>
  <c r="AK439" i="1"/>
  <c r="AH439" i="1"/>
  <c r="AE439" i="1"/>
  <c r="AB439" i="1"/>
  <c r="Y439" i="1"/>
  <c r="V439" i="1"/>
  <c r="S439" i="1"/>
  <c r="P439" i="1"/>
  <c r="M439" i="1"/>
  <c r="J439" i="1"/>
  <c r="G439" i="1"/>
  <c r="D439" i="1"/>
  <c r="BS438" i="1"/>
  <c r="CA438" i="1" s="1"/>
  <c r="BQ438" i="1"/>
  <c r="BY438" i="1" s="1"/>
  <c r="BO438" i="1"/>
  <c r="BL438" i="1"/>
  <c r="BI438" i="1"/>
  <c r="BF438" i="1"/>
  <c r="BC438" i="1"/>
  <c r="AZ438" i="1"/>
  <c r="AW438" i="1"/>
  <c r="AT438" i="1"/>
  <c r="AQ438" i="1"/>
  <c r="AN438" i="1"/>
  <c r="AK438" i="1"/>
  <c r="AH438" i="1"/>
  <c r="AE438" i="1"/>
  <c r="AB438" i="1"/>
  <c r="Y438" i="1"/>
  <c r="V438" i="1"/>
  <c r="S438" i="1"/>
  <c r="P438" i="1"/>
  <c r="M438" i="1"/>
  <c r="J438" i="1"/>
  <c r="G438" i="1"/>
  <c r="D438" i="1"/>
  <c r="BS437" i="1"/>
  <c r="BQ437" i="1"/>
  <c r="BY437" i="1" s="1"/>
  <c r="BO437" i="1"/>
  <c r="BL437" i="1"/>
  <c r="BI437" i="1"/>
  <c r="BF437" i="1"/>
  <c r="BC437" i="1"/>
  <c r="AZ437" i="1"/>
  <c r="AW437" i="1"/>
  <c r="AT437" i="1"/>
  <c r="AQ437" i="1"/>
  <c r="AN437" i="1"/>
  <c r="AK437" i="1"/>
  <c r="AH437" i="1"/>
  <c r="AE437" i="1"/>
  <c r="AB437" i="1"/>
  <c r="Y437" i="1"/>
  <c r="V437" i="1"/>
  <c r="S437" i="1"/>
  <c r="P437" i="1"/>
  <c r="M437" i="1"/>
  <c r="J437" i="1"/>
  <c r="G437" i="1"/>
  <c r="D437" i="1"/>
  <c r="BO436" i="1"/>
  <c r="BL436" i="1"/>
  <c r="BI436" i="1"/>
  <c r="BF436" i="1"/>
  <c r="BC436" i="1"/>
  <c r="BA436" i="1"/>
  <c r="AY436" i="1"/>
  <c r="AW436" i="1"/>
  <c r="AT436" i="1"/>
  <c r="AQ436" i="1"/>
  <c r="AN436" i="1"/>
  <c r="AK436" i="1"/>
  <c r="AH436" i="1"/>
  <c r="AE436" i="1"/>
  <c r="AB436" i="1"/>
  <c r="Y436" i="1"/>
  <c r="V436" i="1"/>
  <c r="S436" i="1"/>
  <c r="P436" i="1"/>
  <c r="M436" i="1"/>
  <c r="J436" i="1"/>
  <c r="G436" i="1"/>
  <c r="D436" i="1"/>
  <c r="BS435" i="1"/>
  <c r="CA435" i="1" s="1"/>
  <c r="BQ435" i="1"/>
  <c r="BY435" i="1" s="1"/>
  <c r="BO435" i="1"/>
  <c r="BL435" i="1"/>
  <c r="BI435" i="1"/>
  <c r="BF435" i="1"/>
  <c r="BC435" i="1"/>
  <c r="AZ435" i="1"/>
  <c r="AW435" i="1"/>
  <c r="AT435" i="1"/>
  <c r="AQ435" i="1"/>
  <c r="AN435" i="1"/>
  <c r="AK435" i="1"/>
  <c r="AH435" i="1"/>
  <c r="AE435" i="1"/>
  <c r="AB435" i="1"/>
  <c r="Y435" i="1"/>
  <c r="V435" i="1"/>
  <c r="S435" i="1"/>
  <c r="P435" i="1"/>
  <c r="M435" i="1"/>
  <c r="J435" i="1"/>
  <c r="G435" i="1"/>
  <c r="D435" i="1"/>
  <c r="BS434" i="1"/>
  <c r="CA434" i="1" s="1"/>
  <c r="BQ434" i="1"/>
  <c r="BY434" i="1" s="1"/>
  <c r="BO434" i="1"/>
  <c r="BL434" i="1"/>
  <c r="BI434" i="1"/>
  <c r="BF434" i="1"/>
  <c r="BC434" i="1"/>
  <c r="AZ434" i="1"/>
  <c r="AW434" i="1"/>
  <c r="AT434" i="1"/>
  <c r="AQ434" i="1"/>
  <c r="AN434" i="1"/>
  <c r="AK434" i="1"/>
  <c r="AH434" i="1"/>
  <c r="AE434" i="1"/>
  <c r="AB434" i="1"/>
  <c r="Y434" i="1"/>
  <c r="V434" i="1"/>
  <c r="S434" i="1"/>
  <c r="P434" i="1"/>
  <c r="M434" i="1"/>
  <c r="J434" i="1"/>
  <c r="G434" i="1"/>
  <c r="D434" i="1"/>
  <c r="BS433" i="1"/>
  <c r="CA433" i="1" s="1"/>
  <c r="BQ433" i="1"/>
  <c r="BY433" i="1" s="1"/>
  <c r="BO433" i="1"/>
  <c r="BL433" i="1"/>
  <c r="BI433" i="1"/>
  <c r="BF433" i="1"/>
  <c r="BC433" i="1"/>
  <c r="AZ433" i="1"/>
  <c r="AW433" i="1"/>
  <c r="AT433" i="1"/>
  <c r="AQ433" i="1"/>
  <c r="AN433" i="1"/>
  <c r="AK433" i="1"/>
  <c r="AH433" i="1"/>
  <c r="AE433" i="1"/>
  <c r="AB433" i="1"/>
  <c r="Y433" i="1"/>
  <c r="V433" i="1"/>
  <c r="S433" i="1"/>
  <c r="P433" i="1"/>
  <c r="M433" i="1"/>
  <c r="J433" i="1"/>
  <c r="G433" i="1"/>
  <c r="D433" i="1"/>
  <c r="BO432" i="1"/>
  <c r="BL432" i="1"/>
  <c r="BI432" i="1"/>
  <c r="BF432" i="1"/>
  <c r="BC432" i="1"/>
  <c r="AW432" i="1"/>
  <c r="AT432" i="1"/>
  <c r="AQ432" i="1"/>
  <c r="AN432" i="1"/>
  <c r="AK432" i="1"/>
  <c r="AH432" i="1"/>
  <c r="AE432" i="1"/>
  <c r="AB432" i="1"/>
  <c r="Y432" i="1"/>
  <c r="V432" i="1"/>
  <c r="S432" i="1"/>
  <c r="P432" i="1"/>
  <c r="M432" i="1"/>
  <c r="J432" i="1"/>
  <c r="G432" i="1"/>
  <c r="D432" i="1"/>
  <c r="BO431" i="1"/>
  <c r="BL431" i="1"/>
  <c r="BI431" i="1"/>
  <c r="BF431" i="1"/>
  <c r="BC431" i="1"/>
  <c r="AW431" i="1"/>
  <c r="AT431" i="1"/>
  <c r="AQ431" i="1"/>
  <c r="AN431" i="1"/>
  <c r="AK431" i="1"/>
  <c r="AH431" i="1"/>
  <c r="AE431" i="1"/>
  <c r="AB431" i="1"/>
  <c r="Y431" i="1"/>
  <c r="V431" i="1"/>
  <c r="S431" i="1"/>
  <c r="P431" i="1"/>
  <c r="M431" i="1"/>
  <c r="J431" i="1"/>
  <c r="G431" i="1"/>
  <c r="D431" i="1"/>
  <c r="CA430" i="1"/>
  <c r="BZ430" i="1"/>
  <c r="BY430" i="1"/>
  <c r="BO430" i="1"/>
  <c r="BL430" i="1"/>
  <c r="BI430" i="1"/>
  <c r="BF430" i="1"/>
  <c r="BC430" i="1"/>
  <c r="AW430" i="1"/>
  <c r="AT430" i="1"/>
  <c r="AQ430" i="1"/>
  <c r="AN430" i="1"/>
  <c r="AK430" i="1"/>
  <c r="AH430" i="1"/>
  <c r="AE430" i="1"/>
  <c r="AB430" i="1"/>
  <c r="Y430" i="1"/>
  <c r="V430" i="1"/>
  <c r="S430" i="1"/>
  <c r="P430" i="1"/>
  <c r="M430" i="1"/>
  <c r="J430" i="1"/>
  <c r="G430" i="1"/>
  <c r="D430" i="1"/>
  <c r="BX429" i="1"/>
  <c r="BW429" i="1"/>
  <c r="BV429" i="1"/>
  <c r="BP429" i="1"/>
  <c r="BO429" i="1" s="1"/>
  <c r="BN429" i="1"/>
  <c r="BM429" i="1"/>
  <c r="BK429" i="1"/>
  <c r="BJ429" i="1"/>
  <c r="BH429" i="1"/>
  <c r="BG429" i="1"/>
  <c r="BE429" i="1"/>
  <c r="BD429" i="1"/>
  <c r="BB429" i="1"/>
  <c r="AX429" i="1"/>
  <c r="AV429" i="1"/>
  <c r="AW429" i="1" s="1"/>
  <c r="AU429" i="1"/>
  <c r="AS429" i="1"/>
  <c r="AR429" i="1"/>
  <c r="AP429" i="1"/>
  <c r="AQ429" i="1" s="1"/>
  <c r="AO429" i="1"/>
  <c r="AM429" i="1"/>
  <c r="AL429" i="1"/>
  <c r="AJ429" i="1"/>
  <c r="AI429" i="1"/>
  <c r="AG429" i="1"/>
  <c r="AF429" i="1"/>
  <c r="AD429" i="1"/>
  <c r="AC429" i="1"/>
  <c r="AA429" i="1"/>
  <c r="Z429" i="1"/>
  <c r="X429" i="1"/>
  <c r="W429" i="1"/>
  <c r="U429" i="1"/>
  <c r="T429" i="1"/>
  <c r="S429" i="1" s="1"/>
  <c r="R429" i="1"/>
  <c r="Q429" i="1"/>
  <c r="O429" i="1"/>
  <c r="N429" i="1"/>
  <c r="L429" i="1"/>
  <c r="K429" i="1"/>
  <c r="I429" i="1"/>
  <c r="H429" i="1"/>
  <c r="F429" i="1"/>
  <c r="G429" i="1" s="1"/>
  <c r="E429" i="1"/>
  <c r="C429" i="1"/>
  <c r="BS428" i="1"/>
  <c r="BR428" i="1" s="1"/>
  <c r="BZ428" i="1" s="1"/>
  <c r="BQ428" i="1"/>
  <c r="BY428" i="1" s="1"/>
  <c r="BO428" i="1"/>
  <c r="BL428" i="1"/>
  <c r="BI428" i="1"/>
  <c r="BF428" i="1"/>
  <c r="BC428" i="1"/>
  <c r="AZ428" i="1"/>
  <c r="AW428" i="1"/>
  <c r="AT428" i="1"/>
  <c r="AQ428" i="1"/>
  <c r="AN428" i="1"/>
  <c r="AK428" i="1"/>
  <c r="AH428" i="1"/>
  <c r="AE428" i="1"/>
  <c r="AB428" i="1"/>
  <c r="Y428" i="1"/>
  <c r="V428" i="1"/>
  <c r="S428" i="1"/>
  <c r="P428" i="1"/>
  <c r="M428" i="1"/>
  <c r="J428" i="1"/>
  <c r="G428" i="1"/>
  <c r="D428" i="1"/>
  <c r="BO427" i="1"/>
  <c r="BL427" i="1"/>
  <c r="BI427" i="1"/>
  <c r="BF427" i="1"/>
  <c r="BC427" i="1"/>
  <c r="AZ427" i="1"/>
  <c r="AW427" i="1"/>
  <c r="AT427" i="1"/>
  <c r="AQ427" i="1"/>
  <c r="AO427" i="1"/>
  <c r="BS427" i="1" s="1"/>
  <c r="AM427" i="1"/>
  <c r="BQ427" i="1" s="1"/>
  <c r="BY427" i="1" s="1"/>
  <c r="AK427" i="1"/>
  <c r="AH427" i="1"/>
  <c r="AE427" i="1"/>
  <c r="AB427" i="1"/>
  <c r="Y427" i="1"/>
  <c r="V427" i="1"/>
  <c r="S427" i="1"/>
  <c r="P427" i="1"/>
  <c r="M427" i="1"/>
  <c r="J427" i="1"/>
  <c r="G427" i="1"/>
  <c r="D427" i="1"/>
  <c r="BS426" i="1"/>
  <c r="CA426" i="1" s="1"/>
  <c r="BQ426" i="1"/>
  <c r="BY426" i="1" s="1"/>
  <c r="BO426" i="1"/>
  <c r="BL426" i="1"/>
  <c r="BI426" i="1"/>
  <c r="BF426" i="1"/>
  <c r="BC426" i="1"/>
  <c r="AZ426" i="1"/>
  <c r="AW426" i="1"/>
  <c r="AT426" i="1"/>
  <c r="AQ426" i="1"/>
  <c r="AN426" i="1"/>
  <c r="AK426" i="1"/>
  <c r="AH426" i="1"/>
  <c r="AE426" i="1"/>
  <c r="AB426" i="1"/>
  <c r="Y426" i="1"/>
  <c r="V426" i="1"/>
  <c r="S426" i="1"/>
  <c r="P426" i="1"/>
  <c r="M426" i="1"/>
  <c r="J426" i="1"/>
  <c r="G426" i="1"/>
  <c r="D426" i="1"/>
  <c r="CA425" i="1"/>
  <c r="BS425" i="1"/>
  <c r="BQ425" i="1"/>
  <c r="BY425" i="1" s="1"/>
  <c r="BO425" i="1"/>
  <c r="BL425" i="1"/>
  <c r="BI425" i="1"/>
  <c r="BF425" i="1"/>
  <c r="BC425" i="1"/>
  <c r="AZ425" i="1"/>
  <c r="AW425" i="1"/>
  <c r="AT425" i="1"/>
  <c r="AQ425" i="1"/>
  <c r="AN425" i="1"/>
  <c r="AK425" i="1"/>
  <c r="AH425" i="1"/>
  <c r="AE425" i="1"/>
  <c r="AB425" i="1"/>
  <c r="Y425" i="1"/>
  <c r="V425" i="1"/>
  <c r="S425" i="1"/>
  <c r="P425" i="1"/>
  <c r="M425" i="1"/>
  <c r="J425" i="1"/>
  <c r="G425" i="1"/>
  <c r="D425" i="1"/>
  <c r="BS424" i="1"/>
  <c r="CA424" i="1" s="1"/>
  <c r="BQ424" i="1"/>
  <c r="BY424" i="1" s="1"/>
  <c r="BO424" i="1"/>
  <c r="BL424" i="1"/>
  <c r="BI424" i="1"/>
  <c r="BF424" i="1"/>
  <c r="BC424" i="1"/>
  <c r="AZ424" i="1"/>
  <c r="AW424" i="1"/>
  <c r="AT424" i="1"/>
  <c r="AQ424" i="1"/>
  <c r="AN424" i="1"/>
  <c r="AK424" i="1"/>
  <c r="AH424" i="1"/>
  <c r="AE424" i="1"/>
  <c r="AB424" i="1"/>
  <c r="Y424" i="1"/>
  <c r="V424" i="1"/>
  <c r="S424" i="1"/>
  <c r="P424" i="1"/>
  <c r="M424" i="1"/>
  <c r="J424" i="1"/>
  <c r="G424" i="1"/>
  <c r="D424" i="1"/>
  <c r="BO423" i="1"/>
  <c r="BL423" i="1"/>
  <c r="BI423" i="1"/>
  <c r="BF423" i="1"/>
  <c r="BC423" i="1"/>
  <c r="AZ423" i="1"/>
  <c r="AW423" i="1"/>
  <c r="AT423" i="1"/>
  <c r="AQ423" i="1"/>
  <c r="AO423" i="1"/>
  <c r="BS423" i="1" s="1"/>
  <c r="CA423" i="1" s="1"/>
  <c r="AM423" i="1"/>
  <c r="BQ423" i="1" s="1"/>
  <c r="BY423" i="1" s="1"/>
  <c r="AK423" i="1"/>
  <c r="AH423" i="1"/>
  <c r="AE423" i="1"/>
  <c r="AB423" i="1"/>
  <c r="Y423" i="1"/>
  <c r="V423" i="1"/>
  <c r="S423" i="1"/>
  <c r="P423" i="1"/>
  <c r="M423" i="1"/>
  <c r="J423" i="1"/>
  <c r="G423" i="1"/>
  <c r="D423" i="1"/>
  <c r="BO422" i="1"/>
  <c r="BL422" i="1"/>
  <c r="BI422" i="1"/>
  <c r="BF422" i="1"/>
  <c r="BC422" i="1"/>
  <c r="AZ422" i="1"/>
  <c r="AW422" i="1"/>
  <c r="AT422" i="1"/>
  <c r="AQ422" i="1"/>
  <c r="AO422" i="1"/>
  <c r="BS422" i="1" s="1"/>
  <c r="AK422" i="1"/>
  <c r="AH422" i="1"/>
  <c r="AE422" i="1"/>
  <c r="AB422" i="1"/>
  <c r="Y422" i="1"/>
  <c r="V422" i="1"/>
  <c r="S422" i="1"/>
  <c r="P422" i="1"/>
  <c r="M422" i="1"/>
  <c r="J422" i="1"/>
  <c r="G422" i="1"/>
  <c r="D422" i="1"/>
  <c r="CA421" i="1"/>
  <c r="BZ421" i="1"/>
  <c r="BY421" i="1"/>
  <c r="BO421" i="1"/>
  <c r="BL421" i="1"/>
  <c r="BI421" i="1"/>
  <c r="BF421" i="1"/>
  <c r="BC421" i="1"/>
  <c r="AZ421" i="1"/>
  <c r="AW421" i="1"/>
  <c r="AT421" i="1"/>
  <c r="AQ421" i="1"/>
  <c r="AN421" i="1"/>
  <c r="AK421" i="1"/>
  <c r="AH421" i="1"/>
  <c r="AE421" i="1"/>
  <c r="AB421" i="1"/>
  <c r="Y421" i="1"/>
  <c r="V421" i="1"/>
  <c r="S421" i="1"/>
  <c r="P421" i="1"/>
  <c r="M421" i="1"/>
  <c r="J421" i="1"/>
  <c r="G421" i="1"/>
  <c r="D421" i="1"/>
  <c r="BX420" i="1"/>
  <c r="BW420" i="1"/>
  <c r="BV420" i="1"/>
  <c r="BP420" i="1"/>
  <c r="BN420" i="1"/>
  <c r="BM420" i="1"/>
  <c r="BK420" i="1"/>
  <c r="BJ420" i="1"/>
  <c r="BH420" i="1"/>
  <c r="BG420" i="1"/>
  <c r="BE420" i="1"/>
  <c r="BD420" i="1"/>
  <c r="BC420" i="1"/>
  <c r="BB420" i="1"/>
  <c r="BA420" i="1"/>
  <c r="AY420" i="1"/>
  <c r="AX420" i="1"/>
  <c r="AV420" i="1"/>
  <c r="AU420" i="1"/>
  <c r="AT420" i="1" s="1"/>
  <c r="AS420" i="1"/>
  <c r="AR420" i="1"/>
  <c r="AP420" i="1"/>
  <c r="AO420" i="1"/>
  <c r="AL420" i="1"/>
  <c r="AJ420" i="1"/>
  <c r="AI420" i="1"/>
  <c r="AH420" i="1" s="1"/>
  <c r="AG420" i="1"/>
  <c r="AF420" i="1"/>
  <c r="AD420" i="1"/>
  <c r="AE420" i="1" s="1"/>
  <c r="AC420" i="1"/>
  <c r="AA420" i="1"/>
  <c r="Z420" i="1"/>
  <c r="X420" i="1"/>
  <c r="W420" i="1"/>
  <c r="U420" i="1"/>
  <c r="T420" i="1"/>
  <c r="R420" i="1"/>
  <c r="S420" i="1" s="1"/>
  <c r="Q420" i="1"/>
  <c r="O420" i="1"/>
  <c r="N420" i="1"/>
  <c r="L420" i="1"/>
  <c r="K420" i="1"/>
  <c r="I420" i="1"/>
  <c r="H420" i="1"/>
  <c r="F420" i="1"/>
  <c r="E420" i="1"/>
  <c r="C420" i="1"/>
  <c r="BO419" i="1"/>
  <c r="BL419" i="1"/>
  <c r="BI419" i="1"/>
  <c r="BF419" i="1"/>
  <c r="BC419" i="1"/>
  <c r="AZ419" i="1"/>
  <c r="AW419" i="1"/>
  <c r="AT419" i="1"/>
  <c r="AQ419" i="1"/>
  <c r="AN419" i="1"/>
  <c r="AK419" i="1"/>
  <c r="AH419" i="1"/>
  <c r="AE419" i="1"/>
  <c r="AB419" i="1"/>
  <c r="Y419" i="1"/>
  <c r="V419" i="1"/>
  <c r="T419" i="1"/>
  <c r="R419" i="1"/>
  <c r="BQ419" i="1" s="1"/>
  <c r="BY419" i="1" s="1"/>
  <c r="P419" i="1"/>
  <c r="M419" i="1"/>
  <c r="J419" i="1"/>
  <c r="G419" i="1"/>
  <c r="D419" i="1"/>
  <c r="BO418" i="1"/>
  <c r="BL418" i="1"/>
  <c r="BI418" i="1"/>
  <c r="BF418" i="1"/>
  <c r="BC418" i="1"/>
  <c r="AZ418" i="1"/>
  <c r="AW418" i="1"/>
  <c r="AT418" i="1"/>
  <c r="AQ418" i="1"/>
  <c r="AN418" i="1"/>
  <c r="AK418" i="1"/>
  <c r="AH418" i="1"/>
  <c r="AE418" i="1"/>
  <c r="AB418" i="1"/>
  <c r="Y418" i="1"/>
  <c r="V418" i="1"/>
  <c r="T418" i="1"/>
  <c r="BS418" i="1" s="1"/>
  <c r="R418" i="1"/>
  <c r="BQ418" i="1" s="1"/>
  <c r="BY418" i="1" s="1"/>
  <c r="P418" i="1"/>
  <c r="M418" i="1"/>
  <c r="J418" i="1"/>
  <c r="G418" i="1"/>
  <c r="D418" i="1"/>
  <c r="BX417" i="1"/>
  <c r="BX416" i="1" s="1"/>
  <c r="BX414" i="1" s="1"/>
  <c r="BW417" i="1"/>
  <c r="BW416" i="1" s="1"/>
  <c r="BW414" i="1" s="1"/>
  <c r="BV417" i="1"/>
  <c r="BV416" i="1" s="1"/>
  <c r="BV414" i="1" s="1"/>
  <c r="BP417" i="1"/>
  <c r="BO417" i="1" s="1"/>
  <c r="BN417" i="1"/>
  <c r="BN416" i="1" s="1"/>
  <c r="BN414" i="1" s="1"/>
  <c r="BM417" i="1"/>
  <c r="BK417" i="1"/>
  <c r="BJ417" i="1"/>
  <c r="BH417" i="1"/>
  <c r="BH416" i="1" s="1"/>
  <c r="BH414" i="1" s="1"/>
  <c r="BG417" i="1"/>
  <c r="BG416" i="1" s="1"/>
  <c r="BE417" i="1"/>
  <c r="BF417" i="1" s="1"/>
  <c r="BD417" i="1"/>
  <c r="BB417" i="1"/>
  <c r="BB416" i="1" s="1"/>
  <c r="BB414" i="1" s="1"/>
  <c r="BA417" i="1"/>
  <c r="AY417" i="1"/>
  <c r="AY416" i="1" s="1"/>
  <c r="AY414" i="1" s="1"/>
  <c r="AX417" i="1"/>
  <c r="AV417" i="1"/>
  <c r="AV416" i="1" s="1"/>
  <c r="AV414" i="1" s="1"/>
  <c r="AU417" i="1"/>
  <c r="AU416" i="1" s="1"/>
  <c r="AS417" i="1"/>
  <c r="AS416" i="1" s="1"/>
  <c r="AS414" i="1" s="1"/>
  <c r="AR417" i="1"/>
  <c r="AP417" i="1"/>
  <c r="AP416" i="1" s="1"/>
  <c r="AP414" i="1" s="1"/>
  <c r="AO417" i="1"/>
  <c r="AM417" i="1"/>
  <c r="AM416" i="1" s="1"/>
  <c r="AM414" i="1" s="1"/>
  <c r="AL417" i="1"/>
  <c r="AJ417" i="1"/>
  <c r="AJ416" i="1" s="1"/>
  <c r="AJ414" i="1" s="1"/>
  <c r="AI417" i="1"/>
  <c r="AG417" i="1"/>
  <c r="AG416" i="1" s="1"/>
  <c r="AG414" i="1" s="1"/>
  <c r="AF417" i="1"/>
  <c r="AD417" i="1"/>
  <c r="AC417" i="1"/>
  <c r="AA417" i="1"/>
  <c r="AA416" i="1" s="1"/>
  <c r="AA414" i="1" s="1"/>
  <c r="Z417" i="1"/>
  <c r="X417" i="1"/>
  <c r="X416" i="1" s="1"/>
  <c r="W417" i="1"/>
  <c r="W416" i="1" s="1"/>
  <c r="V417" i="1"/>
  <c r="U417" i="1"/>
  <c r="Q417" i="1"/>
  <c r="O417" i="1"/>
  <c r="O416" i="1" s="1"/>
  <c r="O414" i="1" s="1"/>
  <c r="N417" i="1"/>
  <c r="M417" i="1" s="1"/>
  <c r="L417" i="1"/>
  <c r="L416" i="1" s="1"/>
  <c r="L414" i="1" s="1"/>
  <c r="K417" i="1"/>
  <c r="K416" i="1" s="1"/>
  <c r="I417" i="1"/>
  <c r="I416" i="1" s="1"/>
  <c r="I414" i="1" s="1"/>
  <c r="H417" i="1"/>
  <c r="G417" i="1" s="1"/>
  <c r="F417" i="1"/>
  <c r="E417" i="1"/>
  <c r="C417" i="1"/>
  <c r="C416" i="1" s="1"/>
  <c r="C414" i="1" s="1"/>
  <c r="BP416" i="1"/>
  <c r="BK416" i="1"/>
  <c r="BK414" i="1" s="1"/>
  <c r="AF416" i="1"/>
  <c r="AD416" i="1"/>
  <c r="AD414" i="1" s="1"/>
  <c r="U416" i="1"/>
  <c r="U414" i="1" s="1"/>
  <c r="F416" i="1"/>
  <c r="F414" i="1" s="1"/>
  <c r="CA415" i="1"/>
  <c r="BZ415" i="1"/>
  <c r="BY415" i="1"/>
  <c r="BO415" i="1"/>
  <c r="BL415" i="1"/>
  <c r="BI415" i="1"/>
  <c r="BF415" i="1"/>
  <c r="BC415" i="1"/>
  <c r="AZ415" i="1"/>
  <c r="AW415" i="1"/>
  <c r="AT415" i="1"/>
  <c r="AQ415" i="1"/>
  <c r="AN415" i="1"/>
  <c r="AK415" i="1"/>
  <c r="AH415" i="1"/>
  <c r="AE415" i="1"/>
  <c r="AB415" i="1"/>
  <c r="V415" i="1"/>
  <c r="T415" i="1"/>
  <c r="R415" i="1"/>
  <c r="P415" i="1"/>
  <c r="M415" i="1"/>
  <c r="J415" i="1"/>
  <c r="G415" i="1"/>
  <c r="D415" i="1"/>
  <c r="BO413" i="1"/>
  <c r="BL413" i="1"/>
  <c r="BI413" i="1"/>
  <c r="BF413" i="1"/>
  <c r="BC413" i="1"/>
  <c r="AZ413" i="1"/>
  <c r="AW413" i="1"/>
  <c r="AT413" i="1"/>
  <c r="AQ413" i="1"/>
  <c r="AN413" i="1"/>
  <c r="AK413" i="1"/>
  <c r="AH413" i="1"/>
  <c r="AE413" i="1"/>
  <c r="AB413" i="1"/>
  <c r="Y413" i="1"/>
  <c r="V413" i="1"/>
  <c r="T413" i="1"/>
  <c r="R413" i="1"/>
  <c r="BQ413" i="1" s="1"/>
  <c r="BY413" i="1" s="1"/>
  <c r="P413" i="1"/>
  <c r="M413" i="1"/>
  <c r="J413" i="1"/>
  <c r="G413" i="1"/>
  <c r="D413" i="1"/>
  <c r="BX412" i="1"/>
  <c r="BW412" i="1"/>
  <c r="BV412" i="1"/>
  <c r="BP412" i="1"/>
  <c r="BN412" i="1"/>
  <c r="BM412" i="1"/>
  <c r="BK412" i="1"/>
  <c r="BJ412" i="1"/>
  <c r="BI412" i="1" s="1"/>
  <c r="BH412" i="1"/>
  <c r="BG412" i="1"/>
  <c r="BE412" i="1"/>
  <c r="BD412" i="1"/>
  <c r="BB412" i="1"/>
  <c r="BA412" i="1"/>
  <c r="AY412" i="1"/>
  <c r="AX412" i="1"/>
  <c r="AV412" i="1"/>
  <c r="AU412" i="1"/>
  <c r="AT412" i="1" s="1"/>
  <c r="AS412" i="1"/>
  <c r="AR412" i="1"/>
  <c r="AP412" i="1"/>
  <c r="AO412" i="1"/>
  <c r="AM412" i="1"/>
  <c r="AL412" i="1"/>
  <c r="AJ412" i="1"/>
  <c r="AI412" i="1"/>
  <c r="AG412" i="1"/>
  <c r="AF412" i="1"/>
  <c r="AD412" i="1"/>
  <c r="AC412" i="1"/>
  <c r="AB412" i="1" s="1"/>
  <c r="AA412" i="1"/>
  <c r="Z412" i="1"/>
  <c r="X412" i="1"/>
  <c r="X408" i="1" s="1"/>
  <c r="W412" i="1"/>
  <c r="U412" i="1"/>
  <c r="Q412" i="1"/>
  <c r="O412" i="1"/>
  <c r="N412" i="1"/>
  <c r="L412" i="1"/>
  <c r="K412" i="1"/>
  <c r="I412" i="1"/>
  <c r="H412" i="1"/>
  <c r="F412" i="1"/>
  <c r="E412" i="1"/>
  <c r="E408" i="1" s="1"/>
  <c r="E406" i="1" s="1"/>
  <c r="C412" i="1"/>
  <c r="BO411" i="1"/>
  <c r="BL411" i="1"/>
  <c r="BI411" i="1"/>
  <c r="BF411" i="1"/>
  <c r="BC411" i="1"/>
  <c r="AZ411" i="1"/>
  <c r="AW411" i="1"/>
  <c r="AT411" i="1"/>
  <c r="AQ411" i="1"/>
  <c r="AN411" i="1"/>
  <c r="AK411" i="1"/>
  <c r="AH411" i="1"/>
  <c r="AE411" i="1"/>
  <c r="AB411" i="1"/>
  <c r="Y411" i="1"/>
  <c r="V411" i="1"/>
  <c r="T411" i="1"/>
  <c r="R411" i="1"/>
  <c r="BQ411" i="1" s="1"/>
  <c r="BY411" i="1" s="1"/>
  <c r="P411" i="1"/>
  <c r="M411" i="1"/>
  <c r="J411" i="1"/>
  <c r="G411" i="1"/>
  <c r="D411" i="1"/>
  <c r="BO410" i="1"/>
  <c r="BL410" i="1"/>
  <c r="BI410" i="1"/>
  <c r="BF410" i="1"/>
  <c r="BC410" i="1"/>
  <c r="AZ410" i="1"/>
  <c r="AW410" i="1"/>
  <c r="AT410" i="1"/>
  <c r="AQ410" i="1"/>
  <c r="AN410" i="1"/>
  <c r="AK410" i="1"/>
  <c r="AH410" i="1"/>
  <c r="AE410" i="1"/>
  <c r="AB410" i="1"/>
  <c r="Y410" i="1"/>
  <c r="V410" i="1"/>
  <c r="T410" i="1"/>
  <c r="R410" i="1"/>
  <c r="BQ410" i="1" s="1"/>
  <c r="BY410" i="1" s="1"/>
  <c r="P410" i="1"/>
  <c r="M410" i="1"/>
  <c r="J410" i="1"/>
  <c r="G410" i="1"/>
  <c r="D410" i="1"/>
  <c r="BX409" i="1"/>
  <c r="BX408" i="1" s="1"/>
  <c r="BX406" i="1" s="1"/>
  <c r="BW409" i="1"/>
  <c r="BV409" i="1"/>
  <c r="BV408" i="1" s="1"/>
  <c r="BV406" i="1" s="1"/>
  <c r="BP409" i="1"/>
  <c r="BN409" i="1"/>
  <c r="BM409" i="1"/>
  <c r="BK409" i="1"/>
  <c r="BK408" i="1" s="1"/>
  <c r="BK406" i="1" s="1"/>
  <c r="BJ409" i="1"/>
  <c r="BH409" i="1"/>
  <c r="BG409" i="1"/>
  <c r="BE409" i="1"/>
  <c r="BE408" i="1" s="1"/>
  <c r="BE406" i="1" s="1"/>
  <c r="BD409" i="1"/>
  <c r="BB409" i="1"/>
  <c r="BC409" i="1" s="1"/>
  <c r="BA409" i="1"/>
  <c r="AY409" i="1"/>
  <c r="AX409" i="1"/>
  <c r="AW409" i="1"/>
  <c r="AV409" i="1"/>
  <c r="AU409" i="1"/>
  <c r="AS409" i="1"/>
  <c r="AS408" i="1" s="1"/>
  <c r="AS406" i="1" s="1"/>
  <c r="AR409" i="1"/>
  <c r="AQ409" i="1" s="1"/>
  <c r="AP409" i="1"/>
  <c r="AO409" i="1"/>
  <c r="AO408" i="1" s="1"/>
  <c r="AO406" i="1" s="1"/>
  <c r="AM409" i="1"/>
  <c r="AL409" i="1"/>
  <c r="AJ409" i="1"/>
  <c r="AJ408" i="1" s="1"/>
  <c r="AJ406" i="1" s="1"/>
  <c r="AI409" i="1"/>
  <c r="AG409" i="1"/>
  <c r="AF409" i="1"/>
  <c r="AE409" i="1" s="1"/>
  <c r="AD409" i="1"/>
  <c r="AC409" i="1"/>
  <c r="AC408" i="1" s="1"/>
  <c r="AA409" i="1"/>
  <c r="AA408" i="1" s="1"/>
  <c r="AA406" i="1" s="1"/>
  <c r="Z409" i="1"/>
  <c r="X409" i="1"/>
  <c r="W409" i="1"/>
  <c r="U409" i="1"/>
  <c r="Q409" i="1"/>
  <c r="O409" i="1"/>
  <c r="N409" i="1"/>
  <c r="L409" i="1"/>
  <c r="L408" i="1" s="1"/>
  <c r="L406" i="1" s="1"/>
  <c r="K409" i="1"/>
  <c r="I409" i="1"/>
  <c r="I408" i="1" s="1"/>
  <c r="I406" i="1" s="1"/>
  <c r="H409" i="1"/>
  <c r="F409" i="1"/>
  <c r="E409" i="1"/>
  <c r="C409" i="1"/>
  <c r="BH408" i="1"/>
  <c r="BH406" i="1" s="1"/>
  <c r="AY408" i="1"/>
  <c r="AY406" i="1" s="1"/>
  <c r="AV408" i="1"/>
  <c r="AV406" i="1" s="1"/>
  <c r="AL408" i="1"/>
  <c r="C408" i="1"/>
  <c r="C406" i="1" s="1"/>
  <c r="CA407" i="1"/>
  <c r="BZ407" i="1"/>
  <c r="BY407" i="1"/>
  <c r="BO407" i="1"/>
  <c r="BL407" i="1"/>
  <c r="BI407" i="1"/>
  <c r="BF407" i="1"/>
  <c r="BC407" i="1"/>
  <c r="AZ407" i="1"/>
  <c r="AW407" i="1"/>
  <c r="AT407" i="1"/>
  <c r="AQ407" i="1"/>
  <c r="AN407" i="1"/>
  <c r="AK407" i="1"/>
  <c r="AH407" i="1"/>
  <c r="AE407" i="1"/>
  <c r="AB407" i="1"/>
  <c r="V407" i="1"/>
  <c r="T407" i="1"/>
  <c r="R407" i="1"/>
  <c r="S407" i="1" s="1"/>
  <c r="P407" i="1"/>
  <c r="M407" i="1"/>
  <c r="J407" i="1"/>
  <c r="G407" i="1"/>
  <c r="D407" i="1"/>
  <c r="BS405" i="1"/>
  <c r="BO405" i="1"/>
  <c r="BL405" i="1"/>
  <c r="BI405" i="1"/>
  <c r="BF405" i="1"/>
  <c r="BC405" i="1"/>
  <c r="AZ405" i="1"/>
  <c r="AW405" i="1"/>
  <c r="AT405" i="1"/>
  <c r="AQ405" i="1"/>
  <c r="AN405" i="1"/>
  <c r="AK405" i="1"/>
  <c r="AH405" i="1"/>
  <c r="AE405" i="1"/>
  <c r="AB405" i="1"/>
  <c r="Y405" i="1"/>
  <c r="V405" i="1"/>
  <c r="T405" i="1"/>
  <c r="S405" i="1"/>
  <c r="R405" i="1"/>
  <c r="BQ405" i="1" s="1"/>
  <c r="BY405" i="1" s="1"/>
  <c r="P405" i="1"/>
  <c r="M405" i="1"/>
  <c r="J405" i="1"/>
  <c r="G405" i="1"/>
  <c r="D405" i="1"/>
  <c r="BX404" i="1"/>
  <c r="BW404" i="1"/>
  <c r="BV404" i="1"/>
  <c r="BP404" i="1"/>
  <c r="BN404" i="1"/>
  <c r="BO404" i="1" s="1"/>
  <c r="BM404" i="1"/>
  <c r="BK404" i="1"/>
  <c r="BJ404" i="1"/>
  <c r="BH404" i="1"/>
  <c r="BG404" i="1"/>
  <c r="BE404" i="1"/>
  <c r="BD404" i="1"/>
  <c r="BB404" i="1"/>
  <c r="BA404" i="1"/>
  <c r="AY404" i="1"/>
  <c r="AX404" i="1"/>
  <c r="AV404" i="1"/>
  <c r="AU404" i="1"/>
  <c r="AS404" i="1"/>
  <c r="AR404" i="1"/>
  <c r="AP404" i="1"/>
  <c r="AO404" i="1"/>
  <c r="AM404" i="1"/>
  <c r="AL404" i="1"/>
  <c r="AJ404" i="1"/>
  <c r="AI404" i="1"/>
  <c r="AG404" i="1"/>
  <c r="AF404" i="1"/>
  <c r="AD404" i="1"/>
  <c r="AC404" i="1"/>
  <c r="AB404" i="1" s="1"/>
  <c r="AA404" i="1"/>
  <c r="Z404" i="1"/>
  <c r="X404" i="1"/>
  <c r="W404" i="1"/>
  <c r="U404" i="1"/>
  <c r="Q404" i="1"/>
  <c r="O404" i="1"/>
  <c r="N404" i="1"/>
  <c r="L404" i="1"/>
  <c r="K404" i="1"/>
  <c r="I404" i="1"/>
  <c r="H404" i="1"/>
  <c r="G404" i="1" s="1"/>
  <c r="F404" i="1"/>
  <c r="E404" i="1"/>
  <c r="C404" i="1"/>
  <c r="BO403" i="1"/>
  <c r="BL403" i="1"/>
  <c r="BI403" i="1"/>
  <c r="BF403" i="1"/>
  <c r="BC403" i="1"/>
  <c r="AZ403" i="1"/>
  <c r="AW403" i="1"/>
  <c r="AT403" i="1"/>
  <c r="AQ403" i="1"/>
  <c r="AN403" i="1"/>
  <c r="AK403" i="1"/>
  <c r="AH403" i="1"/>
  <c r="AE403" i="1"/>
  <c r="AB403" i="1"/>
  <c r="Y403" i="1"/>
  <c r="V403" i="1"/>
  <c r="T403" i="1"/>
  <c r="BS403" i="1" s="1"/>
  <c r="R403" i="1"/>
  <c r="BQ403" i="1" s="1"/>
  <c r="BY403" i="1" s="1"/>
  <c r="P403" i="1"/>
  <c r="M403" i="1"/>
  <c r="J403" i="1"/>
  <c r="G403" i="1"/>
  <c r="D403" i="1"/>
  <c r="BO402" i="1"/>
  <c r="BL402" i="1"/>
  <c r="BI402" i="1"/>
  <c r="BF402" i="1"/>
  <c r="BC402" i="1"/>
  <c r="AZ402" i="1"/>
  <c r="AW402" i="1"/>
  <c r="AT402" i="1"/>
  <c r="AQ402" i="1"/>
  <c r="AN402" i="1"/>
  <c r="AK402" i="1"/>
  <c r="AH402" i="1"/>
  <c r="AE402" i="1"/>
  <c r="AB402" i="1"/>
  <c r="Y402" i="1"/>
  <c r="V402" i="1"/>
  <c r="T402" i="1"/>
  <c r="BS402" i="1" s="1"/>
  <c r="CA402" i="1" s="1"/>
  <c r="R402" i="1"/>
  <c r="BQ402" i="1" s="1"/>
  <c r="BY402" i="1" s="1"/>
  <c r="P402" i="1"/>
  <c r="M402" i="1"/>
  <c r="J402" i="1"/>
  <c r="G402" i="1"/>
  <c r="D402" i="1"/>
  <c r="BO401" i="1"/>
  <c r="BL401" i="1"/>
  <c r="BI401" i="1"/>
  <c r="BF401" i="1"/>
  <c r="BC401" i="1"/>
  <c r="AZ401" i="1"/>
  <c r="AW401" i="1"/>
  <c r="AT401" i="1"/>
  <c r="AQ401" i="1"/>
  <c r="AN401" i="1"/>
  <c r="AK401" i="1"/>
  <c r="AH401" i="1"/>
  <c r="AE401" i="1"/>
  <c r="AB401" i="1"/>
  <c r="Y401" i="1"/>
  <c r="V401" i="1"/>
  <c r="T401" i="1"/>
  <c r="S401" i="1" s="1"/>
  <c r="R401" i="1"/>
  <c r="BQ401" i="1" s="1"/>
  <c r="BY401" i="1" s="1"/>
  <c r="P401" i="1"/>
  <c r="M401" i="1"/>
  <c r="J401" i="1"/>
  <c r="G401" i="1"/>
  <c r="D401" i="1"/>
  <c r="BO400" i="1"/>
  <c r="BL400" i="1"/>
  <c r="BI400" i="1"/>
  <c r="BF400" i="1"/>
  <c r="BC400" i="1"/>
  <c r="AZ400" i="1"/>
  <c r="AW400" i="1"/>
  <c r="AT400" i="1"/>
  <c r="AQ400" i="1"/>
  <c r="AN400" i="1"/>
  <c r="AK400" i="1"/>
  <c r="AH400" i="1"/>
  <c r="AE400" i="1"/>
  <c r="AB400" i="1"/>
  <c r="Y400" i="1"/>
  <c r="V400" i="1"/>
  <c r="T400" i="1"/>
  <c r="BS400" i="1" s="1"/>
  <c r="R400" i="1"/>
  <c r="BQ400" i="1" s="1"/>
  <c r="BY400" i="1" s="1"/>
  <c r="P400" i="1"/>
  <c r="M400" i="1"/>
  <c r="J400" i="1"/>
  <c r="G400" i="1"/>
  <c r="D400" i="1"/>
  <c r="BX399" i="1"/>
  <c r="BW399" i="1"/>
  <c r="BV399" i="1"/>
  <c r="BP399" i="1"/>
  <c r="BN399" i="1"/>
  <c r="BM399" i="1"/>
  <c r="BK399" i="1"/>
  <c r="BJ399" i="1"/>
  <c r="BH399" i="1"/>
  <c r="BG399" i="1"/>
  <c r="BE399" i="1"/>
  <c r="BD399" i="1"/>
  <c r="BB399" i="1"/>
  <c r="BA399" i="1"/>
  <c r="AY399" i="1"/>
  <c r="AX399" i="1"/>
  <c r="AV399" i="1"/>
  <c r="AW399" i="1" s="1"/>
  <c r="AU399" i="1"/>
  <c r="AT399" i="1"/>
  <c r="AS399" i="1"/>
  <c r="AR399" i="1"/>
  <c r="AP399" i="1"/>
  <c r="AO399" i="1"/>
  <c r="AM399" i="1"/>
  <c r="AL399" i="1"/>
  <c r="AJ399" i="1"/>
  <c r="AI399" i="1"/>
  <c r="AG399" i="1"/>
  <c r="AF399" i="1"/>
  <c r="AE399" i="1" s="1"/>
  <c r="AD399" i="1"/>
  <c r="AC399" i="1"/>
  <c r="AA399" i="1"/>
  <c r="Z399" i="1"/>
  <c r="X399" i="1"/>
  <c r="W399" i="1"/>
  <c r="W395" i="1" s="1"/>
  <c r="W393" i="1" s="1"/>
  <c r="U399" i="1"/>
  <c r="Q399" i="1"/>
  <c r="O399" i="1"/>
  <c r="N399" i="1"/>
  <c r="L399" i="1"/>
  <c r="K399" i="1"/>
  <c r="I399" i="1"/>
  <c r="H399" i="1"/>
  <c r="G399" i="1" s="1"/>
  <c r="F399" i="1"/>
  <c r="E399" i="1"/>
  <c r="C399" i="1"/>
  <c r="BO398" i="1"/>
  <c r="BL398" i="1"/>
  <c r="BI398" i="1"/>
  <c r="BF398" i="1"/>
  <c r="BC398" i="1"/>
  <c r="AZ398" i="1"/>
  <c r="AW398" i="1"/>
  <c r="AT398" i="1"/>
  <c r="AQ398" i="1"/>
  <c r="AN398" i="1"/>
  <c r="AK398" i="1"/>
  <c r="AH398" i="1"/>
  <c r="AE398" i="1"/>
  <c r="AB398" i="1"/>
  <c r="Y398" i="1"/>
  <c r="V398" i="1"/>
  <c r="T398" i="1"/>
  <c r="BS398" i="1" s="1"/>
  <c r="R398" i="1"/>
  <c r="BQ398" i="1" s="1"/>
  <c r="BY398" i="1" s="1"/>
  <c r="P398" i="1"/>
  <c r="M398" i="1"/>
  <c r="J398" i="1"/>
  <c r="G398" i="1"/>
  <c r="D398" i="1"/>
  <c r="BO397" i="1"/>
  <c r="BL397" i="1"/>
  <c r="BI397" i="1"/>
  <c r="BF397" i="1"/>
  <c r="BC397" i="1"/>
  <c r="AZ397" i="1"/>
  <c r="AW397" i="1"/>
  <c r="AT397" i="1"/>
  <c r="AQ397" i="1"/>
  <c r="AN397" i="1"/>
  <c r="AK397" i="1"/>
  <c r="AH397" i="1"/>
  <c r="AE397" i="1"/>
  <c r="AB397" i="1"/>
  <c r="Y397" i="1"/>
  <c r="V397" i="1"/>
  <c r="T397" i="1"/>
  <c r="R397" i="1"/>
  <c r="BQ397" i="1" s="1"/>
  <c r="BY397" i="1" s="1"/>
  <c r="P397" i="1"/>
  <c r="M397" i="1"/>
  <c r="J397" i="1"/>
  <c r="G397" i="1"/>
  <c r="D397" i="1"/>
  <c r="BX396" i="1"/>
  <c r="BW396" i="1"/>
  <c r="BV396" i="1"/>
  <c r="BP396" i="1"/>
  <c r="BP395" i="1" s="1"/>
  <c r="BN396" i="1"/>
  <c r="BM396" i="1"/>
  <c r="BK396" i="1"/>
  <c r="BL396" i="1" s="1"/>
  <c r="BJ396" i="1"/>
  <c r="BH396" i="1"/>
  <c r="BG396" i="1"/>
  <c r="BE396" i="1"/>
  <c r="BD396" i="1"/>
  <c r="BB396" i="1"/>
  <c r="BA396" i="1"/>
  <c r="AY396" i="1"/>
  <c r="AX396" i="1"/>
  <c r="AV396" i="1"/>
  <c r="AV395" i="1" s="1"/>
  <c r="AU396" i="1"/>
  <c r="AS396" i="1"/>
  <c r="AS395" i="1" s="1"/>
  <c r="AS393" i="1" s="1"/>
  <c r="AR396" i="1"/>
  <c r="AP396" i="1"/>
  <c r="AO396" i="1"/>
  <c r="AM396" i="1"/>
  <c r="AL396" i="1"/>
  <c r="AJ396" i="1"/>
  <c r="AJ395" i="1" s="1"/>
  <c r="AI396" i="1"/>
  <c r="AG396" i="1"/>
  <c r="AG395" i="1" s="1"/>
  <c r="AG393" i="1" s="1"/>
  <c r="AF396" i="1"/>
  <c r="AD396" i="1"/>
  <c r="AD395" i="1" s="1"/>
  <c r="AD393" i="1" s="1"/>
  <c r="AC396" i="1"/>
  <c r="AA396" i="1"/>
  <c r="Z396" i="1"/>
  <c r="X396" i="1"/>
  <c r="X395" i="1" s="1"/>
  <c r="W396" i="1"/>
  <c r="U396" i="1"/>
  <c r="Q396" i="1"/>
  <c r="O396" i="1"/>
  <c r="N396" i="1"/>
  <c r="L396" i="1"/>
  <c r="K396" i="1"/>
  <c r="I396" i="1"/>
  <c r="H396" i="1"/>
  <c r="F396" i="1"/>
  <c r="F395" i="1" s="1"/>
  <c r="F393" i="1" s="1"/>
  <c r="E396" i="1"/>
  <c r="C396" i="1"/>
  <c r="CA394" i="1"/>
  <c r="BZ394" i="1"/>
  <c r="BY394" i="1"/>
  <c r="BO394" i="1"/>
  <c r="BL394" i="1"/>
  <c r="BI394" i="1"/>
  <c r="BF394" i="1"/>
  <c r="BC394" i="1"/>
  <c r="AZ394" i="1"/>
  <c r="AW394" i="1"/>
  <c r="AT394" i="1"/>
  <c r="AQ394" i="1"/>
  <c r="AN394" i="1"/>
  <c r="AK394" i="1"/>
  <c r="AH394" i="1"/>
  <c r="AE394" i="1"/>
  <c r="AB394" i="1"/>
  <c r="V394" i="1"/>
  <c r="T394" i="1"/>
  <c r="S394" i="1" s="1"/>
  <c r="R394" i="1"/>
  <c r="P394" i="1"/>
  <c r="M394" i="1"/>
  <c r="J394" i="1"/>
  <c r="G394" i="1"/>
  <c r="D394" i="1"/>
  <c r="BO392" i="1"/>
  <c r="BL392" i="1"/>
  <c r="BI392" i="1"/>
  <c r="BF392" i="1"/>
  <c r="BC392" i="1"/>
  <c r="AZ392" i="1"/>
  <c r="AW392" i="1"/>
  <c r="AT392" i="1"/>
  <c r="AQ392" i="1"/>
  <c r="AN392" i="1"/>
  <c r="AK392" i="1"/>
  <c r="AH392" i="1"/>
  <c r="AE392" i="1"/>
  <c r="AB392" i="1"/>
  <c r="Y392" i="1"/>
  <c r="V392" i="1"/>
  <c r="T392" i="1"/>
  <c r="BS392" i="1" s="1"/>
  <c r="CA392" i="1" s="1"/>
  <c r="R392" i="1"/>
  <c r="P392" i="1"/>
  <c r="M392" i="1"/>
  <c r="J392" i="1"/>
  <c r="G392" i="1"/>
  <c r="D392" i="1"/>
  <c r="BO391" i="1"/>
  <c r="BL391" i="1"/>
  <c r="BI391" i="1"/>
  <c r="BF391" i="1"/>
  <c r="BC391" i="1"/>
  <c r="AZ391" i="1"/>
  <c r="AW391" i="1"/>
  <c r="AT391" i="1"/>
  <c r="AQ391" i="1"/>
  <c r="AN391" i="1"/>
  <c r="AK391" i="1"/>
  <c r="AH391" i="1"/>
  <c r="AE391" i="1"/>
  <c r="AB391" i="1"/>
  <c r="Y391" i="1"/>
  <c r="V391" i="1"/>
  <c r="T391" i="1"/>
  <c r="S391" i="1" s="1"/>
  <c r="R391" i="1"/>
  <c r="BQ391" i="1" s="1"/>
  <c r="BY391" i="1" s="1"/>
  <c r="P391" i="1"/>
  <c r="M391" i="1"/>
  <c r="J391" i="1"/>
  <c r="G391" i="1"/>
  <c r="D391" i="1"/>
  <c r="BO390" i="1"/>
  <c r="BL390" i="1"/>
  <c r="BI390" i="1"/>
  <c r="BF390" i="1"/>
  <c r="BC390" i="1"/>
  <c r="AZ390" i="1"/>
  <c r="AW390" i="1"/>
  <c r="AT390" i="1"/>
  <c r="AQ390" i="1"/>
  <c r="AN390" i="1"/>
  <c r="AK390" i="1"/>
  <c r="AI390" i="1"/>
  <c r="AG390" i="1"/>
  <c r="AF390" i="1"/>
  <c r="AD390" i="1"/>
  <c r="AC390" i="1"/>
  <c r="AA390" i="1"/>
  <c r="Z390" i="1"/>
  <c r="X390" i="1"/>
  <c r="W390" i="1"/>
  <c r="U390" i="1"/>
  <c r="Q390" i="1"/>
  <c r="O390" i="1"/>
  <c r="N390" i="1"/>
  <c r="L390" i="1"/>
  <c r="K390" i="1"/>
  <c r="I390" i="1"/>
  <c r="H390" i="1"/>
  <c r="H377" i="1" s="1"/>
  <c r="F390" i="1"/>
  <c r="E390" i="1"/>
  <c r="D390" i="1" s="1"/>
  <c r="C390" i="1"/>
  <c r="BO389" i="1"/>
  <c r="BL389" i="1"/>
  <c r="BI389" i="1"/>
  <c r="BF389" i="1"/>
  <c r="BC389" i="1"/>
  <c r="AZ389" i="1"/>
  <c r="AW389" i="1"/>
  <c r="AT389" i="1"/>
  <c r="AQ389" i="1"/>
  <c r="AN389" i="1"/>
  <c r="AK389" i="1"/>
  <c r="AH389" i="1"/>
  <c r="AE389" i="1"/>
  <c r="AB389" i="1"/>
  <c r="Y389" i="1"/>
  <c r="V389" i="1"/>
  <c r="T389" i="1"/>
  <c r="R389" i="1"/>
  <c r="BQ389" i="1" s="1"/>
  <c r="BY389" i="1" s="1"/>
  <c r="P389" i="1"/>
  <c r="M389" i="1"/>
  <c r="J389" i="1"/>
  <c r="G389" i="1"/>
  <c r="D389" i="1"/>
  <c r="BO388" i="1"/>
  <c r="BL388" i="1"/>
  <c r="BI388" i="1"/>
  <c r="BF388" i="1"/>
  <c r="BC388" i="1"/>
  <c r="AZ388" i="1"/>
  <c r="AW388" i="1"/>
  <c r="AT388" i="1"/>
  <c r="AQ388" i="1"/>
  <c r="AN388" i="1"/>
  <c r="AK388" i="1"/>
  <c r="AI388" i="1"/>
  <c r="AG388" i="1"/>
  <c r="AF388" i="1"/>
  <c r="AD388" i="1"/>
  <c r="AE388" i="1" s="1"/>
  <c r="AC388" i="1"/>
  <c r="AA388" i="1"/>
  <c r="Z388" i="1"/>
  <c r="X388" i="1"/>
  <c r="Y388" i="1" s="1"/>
  <c r="V388" i="1"/>
  <c r="T388" i="1"/>
  <c r="R388" i="1"/>
  <c r="P388" i="1"/>
  <c r="M388" i="1"/>
  <c r="J388" i="1"/>
  <c r="G388" i="1"/>
  <c r="D388" i="1"/>
  <c r="BO387" i="1"/>
  <c r="BL387" i="1"/>
  <c r="BI387" i="1"/>
  <c r="BF387" i="1"/>
  <c r="BC387" i="1"/>
  <c r="AZ387" i="1"/>
  <c r="AW387" i="1"/>
  <c r="AT387" i="1"/>
  <c r="AQ387" i="1"/>
  <c r="AN387" i="1"/>
  <c r="AK387" i="1"/>
  <c r="AH387" i="1"/>
  <c r="AE387" i="1"/>
  <c r="AB387" i="1"/>
  <c r="Y387" i="1"/>
  <c r="V387" i="1"/>
  <c r="T387" i="1"/>
  <c r="R387" i="1"/>
  <c r="BQ387" i="1" s="1"/>
  <c r="BY387" i="1" s="1"/>
  <c r="P387" i="1"/>
  <c r="M387" i="1"/>
  <c r="J387" i="1"/>
  <c r="G387" i="1"/>
  <c r="D387" i="1"/>
  <c r="BO386" i="1"/>
  <c r="BL386" i="1"/>
  <c r="BI386" i="1"/>
  <c r="BF386" i="1"/>
  <c r="BC386" i="1"/>
  <c r="AZ386" i="1"/>
  <c r="AW386" i="1"/>
  <c r="AT386" i="1"/>
  <c r="AQ386" i="1"/>
  <c r="AN386" i="1"/>
  <c r="AK386" i="1"/>
  <c r="AH386" i="1"/>
  <c r="AE386" i="1"/>
  <c r="AB386" i="1"/>
  <c r="Y386" i="1"/>
  <c r="V386" i="1"/>
  <c r="T386" i="1"/>
  <c r="R386" i="1"/>
  <c r="BQ386" i="1" s="1"/>
  <c r="BY386" i="1" s="1"/>
  <c r="P386" i="1"/>
  <c r="M386" i="1"/>
  <c r="J386" i="1"/>
  <c r="G386" i="1"/>
  <c r="D386" i="1"/>
  <c r="BO385" i="1"/>
  <c r="BL385" i="1"/>
  <c r="BI385" i="1"/>
  <c r="BF385" i="1"/>
  <c r="BC385" i="1"/>
  <c r="AZ385" i="1"/>
  <c r="AW385" i="1"/>
  <c r="AT385" i="1"/>
  <c r="AQ385" i="1"/>
  <c r="AN385" i="1"/>
  <c r="AK385" i="1"/>
  <c r="AH385" i="1"/>
  <c r="AE385" i="1"/>
  <c r="AB385" i="1"/>
  <c r="Y385" i="1"/>
  <c r="V385" i="1"/>
  <c r="T385" i="1"/>
  <c r="BS385" i="1" s="1"/>
  <c r="R385" i="1"/>
  <c r="BQ385" i="1" s="1"/>
  <c r="BY385" i="1" s="1"/>
  <c r="P385" i="1"/>
  <c r="M385" i="1"/>
  <c r="J385" i="1"/>
  <c r="G385" i="1"/>
  <c r="D385" i="1"/>
  <c r="BO384" i="1"/>
  <c r="BL384" i="1"/>
  <c r="BI384" i="1"/>
  <c r="BF384" i="1"/>
  <c r="BC384" i="1"/>
  <c r="AZ384" i="1"/>
  <c r="AW384" i="1"/>
  <c r="AT384" i="1"/>
  <c r="AQ384" i="1"/>
  <c r="AN384" i="1"/>
  <c r="AK384" i="1"/>
  <c r="AH384" i="1"/>
  <c r="AE384" i="1"/>
  <c r="AB384" i="1"/>
  <c r="Y384" i="1"/>
  <c r="V384" i="1"/>
  <c r="T384" i="1"/>
  <c r="R384" i="1"/>
  <c r="BQ384" i="1" s="1"/>
  <c r="BY384" i="1" s="1"/>
  <c r="P384" i="1"/>
  <c r="M384" i="1"/>
  <c r="J384" i="1"/>
  <c r="G384" i="1"/>
  <c r="D384" i="1"/>
  <c r="BO383" i="1"/>
  <c r="BL383" i="1"/>
  <c r="BI383" i="1"/>
  <c r="BF383" i="1"/>
  <c r="BC383" i="1"/>
  <c r="AZ383" i="1"/>
  <c r="AW383" i="1"/>
  <c r="AT383" i="1"/>
  <c r="AQ383" i="1"/>
  <c r="AN383" i="1"/>
  <c r="AK383" i="1"/>
  <c r="AH383" i="1"/>
  <c r="AE383" i="1"/>
  <c r="AB383" i="1"/>
  <c r="Y383" i="1"/>
  <c r="V383" i="1"/>
  <c r="T383" i="1"/>
  <c r="BS383" i="1" s="1"/>
  <c r="R383" i="1"/>
  <c r="BQ383" i="1" s="1"/>
  <c r="BY383" i="1" s="1"/>
  <c r="P383" i="1"/>
  <c r="M383" i="1"/>
  <c r="J383" i="1"/>
  <c r="G383" i="1"/>
  <c r="D383" i="1"/>
  <c r="BO382" i="1"/>
  <c r="BL382" i="1"/>
  <c r="BI382" i="1"/>
  <c r="BF382" i="1"/>
  <c r="BC382" i="1"/>
  <c r="AZ382" i="1"/>
  <c r="AW382" i="1"/>
  <c r="AT382" i="1"/>
  <c r="AQ382" i="1"/>
  <c r="AN382" i="1"/>
  <c r="AK382" i="1"/>
  <c r="AI382" i="1"/>
  <c r="AG382" i="1"/>
  <c r="AF382" i="1"/>
  <c r="AD382" i="1"/>
  <c r="AC382" i="1"/>
  <c r="AA382" i="1"/>
  <c r="Z382" i="1"/>
  <c r="X382" i="1"/>
  <c r="Y382" i="1" s="1"/>
  <c r="W382" i="1"/>
  <c r="U382" i="1"/>
  <c r="Q382" i="1"/>
  <c r="O382" i="1"/>
  <c r="N382" i="1"/>
  <c r="L382" i="1"/>
  <c r="K382" i="1"/>
  <c r="I382" i="1"/>
  <c r="H382" i="1"/>
  <c r="F382" i="1"/>
  <c r="E382" i="1"/>
  <c r="C382" i="1"/>
  <c r="BO381" i="1"/>
  <c r="BL381" i="1"/>
  <c r="BI381" i="1"/>
  <c r="BF381" i="1"/>
  <c r="BC381" i="1"/>
  <c r="AZ381" i="1"/>
  <c r="AW381" i="1"/>
  <c r="AT381" i="1"/>
  <c r="AQ381" i="1"/>
  <c r="AN381" i="1"/>
  <c r="AK381" i="1"/>
  <c r="AH381" i="1"/>
  <c r="AE381" i="1"/>
  <c r="AB381" i="1"/>
  <c r="Y381" i="1"/>
  <c r="V381" i="1"/>
  <c r="T381" i="1"/>
  <c r="R381" i="1"/>
  <c r="BQ381" i="1" s="1"/>
  <c r="BY381" i="1" s="1"/>
  <c r="P381" i="1"/>
  <c r="M381" i="1"/>
  <c r="J381" i="1"/>
  <c r="G381" i="1"/>
  <c r="D381" i="1"/>
  <c r="BO380" i="1"/>
  <c r="BL380" i="1"/>
  <c r="BI380" i="1"/>
  <c r="BF380" i="1"/>
  <c r="BC380" i="1"/>
  <c r="AZ380" i="1"/>
  <c r="AW380" i="1"/>
  <c r="AT380" i="1"/>
  <c r="AQ380" i="1"/>
  <c r="AN380" i="1"/>
  <c r="AK380" i="1"/>
  <c r="AH380" i="1"/>
  <c r="AE380" i="1"/>
  <c r="AB380" i="1"/>
  <c r="Y380" i="1"/>
  <c r="V380" i="1"/>
  <c r="T380" i="1"/>
  <c r="BS380" i="1" s="1"/>
  <c r="CA380" i="1" s="1"/>
  <c r="R380" i="1"/>
  <c r="P380" i="1"/>
  <c r="M380" i="1"/>
  <c r="J380" i="1"/>
  <c r="G380" i="1"/>
  <c r="D380" i="1"/>
  <c r="BQ379" i="1"/>
  <c r="BY379" i="1" s="1"/>
  <c r="BO379" i="1"/>
  <c r="BL379" i="1"/>
  <c r="BI379" i="1"/>
  <c r="BF379" i="1"/>
  <c r="BC379" i="1"/>
  <c r="AZ379" i="1"/>
  <c r="AW379" i="1"/>
  <c r="AT379" i="1"/>
  <c r="AQ379" i="1"/>
  <c r="AN379" i="1"/>
  <c r="AK379" i="1"/>
  <c r="AH379" i="1"/>
  <c r="AE379" i="1"/>
  <c r="AB379" i="1"/>
  <c r="Y379" i="1"/>
  <c r="V379" i="1"/>
  <c r="T379" i="1"/>
  <c r="BS379" i="1" s="1"/>
  <c r="R379" i="1"/>
  <c r="P379" i="1"/>
  <c r="M379" i="1"/>
  <c r="J379" i="1"/>
  <c r="G379" i="1"/>
  <c r="D379" i="1"/>
  <c r="BX378" i="1"/>
  <c r="BX377" i="1" s="1"/>
  <c r="BX375" i="1" s="1"/>
  <c r="BW378" i="1"/>
  <c r="BW377" i="1" s="1"/>
  <c r="BW375" i="1" s="1"/>
  <c r="BV378" i="1"/>
  <c r="BP378" i="1"/>
  <c r="BN378" i="1"/>
  <c r="BN377" i="1" s="1"/>
  <c r="BN375" i="1" s="1"/>
  <c r="BM378" i="1"/>
  <c r="BK378" i="1"/>
  <c r="BK377" i="1" s="1"/>
  <c r="BK375" i="1" s="1"/>
  <c r="BJ378" i="1"/>
  <c r="BI378" i="1" s="1"/>
  <c r="BH378" i="1"/>
  <c r="BG378" i="1"/>
  <c r="BE378" i="1"/>
  <c r="BE377" i="1" s="1"/>
  <c r="BE375" i="1" s="1"/>
  <c r="BD378" i="1"/>
  <c r="BB378" i="1"/>
  <c r="BB377" i="1" s="1"/>
  <c r="BB375" i="1" s="1"/>
  <c r="BA378" i="1"/>
  <c r="AY378" i="1"/>
  <c r="AY377" i="1" s="1"/>
  <c r="AY375" i="1" s="1"/>
  <c r="AX378" i="1"/>
  <c r="AV378" i="1"/>
  <c r="AV377" i="1" s="1"/>
  <c r="AV375" i="1" s="1"/>
  <c r="AU378" i="1"/>
  <c r="AU377" i="1" s="1"/>
  <c r="AS378" i="1"/>
  <c r="AS377" i="1" s="1"/>
  <c r="AS375" i="1" s="1"/>
  <c r="AR378" i="1"/>
  <c r="AP378" i="1"/>
  <c r="AO378" i="1"/>
  <c r="AM378" i="1"/>
  <c r="AM377" i="1" s="1"/>
  <c r="AM375" i="1" s="1"/>
  <c r="AL378" i="1"/>
  <c r="AJ378" i="1"/>
  <c r="AJ377" i="1" s="1"/>
  <c r="AJ375" i="1" s="1"/>
  <c r="AI378" i="1"/>
  <c r="AH378" i="1" s="1"/>
  <c r="AG378" i="1"/>
  <c r="AG377" i="1" s="1"/>
  <c r="AF378" i="1"/>
  <c r="AD378" i="1"/>
  <c r="AC378" i="1"/>
  <c r="AA378" i="1"/>
  <c r="Z378" i="1"/>
  <c r="X378" i="1"/>
  <c r="W378" i="1"/>
  <c r="U378" i="1"/>
  <c r="Q378" i="1"/>
  <c r="O378" i="1"/>
  <c r="O377" i="1" s="1"/>
  <c r="O375" i="1" s="1"/>
  <c r="N378" i="1"/>
  <c r="L378" i="1"/>
  <c r="K378" i="1"/>
  <c r="I378" i="1"/>
  <c r="H378" i="1"/>
  <c r="F378" i="1"/>
  <c r="E378" i="1"/>
  <c r="C378" i="1"/>
  <c r="BV377" i="1"/>
  <c r="BV375" i="1" s="1"/>
  <c r="BH377" i="1"/>
  <c r="BH375" i="1" s="1"/>
  <c r="BG377" i="1"/>
  <c r="AP377" i="1"/>
  <c r="AP375" i="1" s="1"/>
  <c r="CA376" i="1"/>
  <c r="BZ376" i="1"/>
  <c r="BY376" i="1"/>
  <c r="BO376" i="1"/>
  <c r="BL376" i="1"/>
  <c r="BI376" i="1"/>
  <c r="BF376" i="1"/>
  <c r="BC376" i="1"/>
  <c r="AZ376" i="1"/>
  <c r="AW376" i="1"/>
  <c r="AT376" i="1"/>
  <c r="AQ376" i="1"/>
  <c r="AN376" i="1"/>
  <c r="AK376" i="1"/>
  <c r="V376" i="1"/>
  <c r="T376" i="1"/>
  <c r="R376" i="1"/>
  <c r="P376" i="1"/>
  <c r="M376" i="1"/>
  <c r="J376" i="1"/>
  <c r="G376" i="1"/>
  <c r="D376" i="1"/>
  <c r="BQ374" i="1"/>
  <c r="BY374" i="1" s="1"/>
  <c r="BO374" i="1"/>
  <c r="BL374" i="1"/>
  <c r="BI374" i="1"/>
  <c r="BF374" i="1"/>
  <c r="BC374" i="1"/>
  <c r="AZ374" i="1"/>
  <c r="AW374" i="1"/>
  <c r="AT374" i="1"/>
  <c r="AQ374" i="1"/>
  <c r="AN374" i="1"/>
  <c r="AK374" i="1"/>
  <c r="AH374" i="1"/>
  <c r="AE374" i="1"/>
  <c r="AB374" i="1"/>
  <c r="Y374" i="1"/>
  <c r="V374" i="1"/>
  <c r="T374" i="1"/>
  <c r="BS374" i="1" s="1"/>
  <c r="CA374" i="1" s="1"/>
  <c r="S374" i="1"/>
  <c r="P374" i="1"/>
  <c r="M374" i="1"/>
  <c r="J374" i="1"/>
  <c r="G374" i="1"/>
  <c r="D374" i="1"/>
  <c r="BO373" i="1"/>
  <c r="BL373" i="1"/>
  <c r="BI373" i="1"/>
  <c r="BF373" i="1"/>
  <c r="BC373" i="1"/>
  <c r="AZ373" i="1"/>
  <c r="AW373" i="1"/>
  <c r="AT373" i="1"/>
  <c r="AQ373" i="1"/>
  <c r="AN373" i="1"/>
  <c r="AK373" i="1"/>
  <c r="AH373" i="1"/>
  <c r="AE373" i="1"/>
  <c r="AB373" i="1"/>
  <c r="Y373" i="1"/>
  <c r="V373" i="1"/>
  <c r="T373" i="1"/>
  <c r="BS373" i="1" s="1"/>
  <c r="R373" i="1"/>
  <c r="BQ373" i="1" s="1"/>
  <c r="BY373" i="1" s="1"/>
  <c r="P373" i="1"/>
  <c r="M373" i="1"/>
  <c r="J373" i="1"/>
  <c r="G373" i="1"/>
  <c r="D373" i="1"/>
  <c r="BO372" i="1"/>
  <c r="BL372" i="1"/>
  <c r="BJ372" i="1"/>
  <c r="BH372" i="1"/>
  <c r="BF372" i="1"/>
  <c r="BC372" i="1"/>
  <c r="AZ372" i="1"/>
  <c r="AW372" i="1"/>
  <c r="AT372" i="1"/>
  <c r="AQ372" i="1"/>
  <c r="AN372" i="1"/>
  <c r="AK372" i="1"/>
  <c r="AI372" i="1"/>
  <c r="AG372" i="1"/>
  <c r="AF372" i="1"/>
  <c r="AD372" i="1"/>
  <c r="AC372" i="1"/>
  <c r="AB372" i="1" s="1"/>
  <c r="AA372" i="1"/>
  <c r="Z372" i="1"/>
  <c r="X372" i="1"/>
  <c r="W372" i="1"/>
  <c r="U372" i="1"/>
  <c r="Q372" i="1"/>
  <c r="P372" i="1" s="1"/>
  <c r="O372" i="1"/>
  <c r="N372" i="1"/>
  <c r="L372" i="1"/>
  <c r="K372" i="1"/>
  <c r="J372" i="1" s="1"/>
  <c r="I372" i="1"/>
  <c r="H372" i="1"/>
  <c r="F372" i="1"/>
  <c r="E372" i="1"/>
  <c r="C372" i="1"/>
  <c r="BO371" i="1"/>
  <c r="BL371" i="1"/>
  <c r="BI371" i="1"/>
  <c r="BF371" i="1"/>
  <c r="BC371" i="1"/>
  <c r="AZ371" i="1"/>
  <c r="AW371" i="1"/>
  <c r="AT371" i="1"/>
  <c r="AQ371" i="1"/>
  <c r="AN371" i="1"/>
  <c r="AK371" i="1"/>
  <c r="AH371" i="1"/>
  <c r="AE371" i="1"/>
  <c r="AB371" i="1"/>
  <c r="Y371" i="1"/>
  <c r="V371" i="1"/>
  <c r="T371" i="1"/>
  <c r="S371" i="1" s="1"/>
  <c r="R371" i="1"/>
  <c r="BQ371" i="1" s="1"/>
  <c r="BY371" i="1" s="1"/>
  <c r="P371" i="1"/>
  <c r="M371" i="1"/>
  <c r="J371" i="1"/>
  <c r="G371" i="1"/>
  <c r="D371" i="1"/>
  <c r="BO370" i="1"/>
  <c r="BL370" i="1"/>
  <c r="BI370" i="1"/>
  <c r="BF370" i="1"/>
  <c r="BC370" i="1"/>
  <c r="AZ370" i="1"/>
  <c r="AW370" i="1"/>
  <c r="AT370" i="1"/>
  <c r="AQ370" i="1"/>
  <c r="AN370" i="1"/>
  <c r="AK370" i="1"/>
  <c r="AH370" i="1"/>
  <c r="AE370" i="1"/>
  <c r="AB370" i="1"/>
  <c r="Y370" i="1"/>
  <c r="V370" i="1"/>
  <c r="T370" i="1"/>
  <c r="R370" i="1"/>
  <c r="BQ370" i="1" s="1"/>
  <c r="BY370" i="1" s="1"/>
  <c r="P370" i="1"/>
  <c r="M370" i="1"/>
  <c r="J370" i="1"/>
  <c r="G370" i="1"/>
  <c r="D370" i="1"/>
  <c r="BO369" i="1"/>
  <c r="BL369" i="1"/>
  <c r="BI369" i="1"/>
  <c r="BF369" i="1"/>
  <c r="BC369" i="1"/>
  <c r="AZ369" i="1"/>
  <c r="AW369" i="1"/>
  <c r="AT369" i="1"/>
  <c r="AQ369" i="1"/>
  <c r="AN369" i="1"/>
  <c r="AK369" i="1"/>
  <c r="AH369" i="1"/>
  <c r="AE369" i="1"/>
  <c r="AB369" i="1"/>
  <c r="Y369" i="1"/>
  <c r="V369" i="1"/>
  <c r="T369" i="1"/>
  <c r="R369" i="1"/>
  <c r="BQ369" i="1" s="1"/>
  <c r="BY369" i="1" s="1"/>
  <c r="P369" i="1"/>
  <c r="M369" i="1"/>
  <c r="J369" i="1"/>
  <c r="G369" i="1"/>
  <c r="D369" i="1"/>
  <c r="BO368" i="1"/>
  <c r="BL368" i="1"/>
  <c r="BJ368" i="1"/>
  <c r="BH368" i="1"/>
  <c r="BF368" i="1"/>
  <c r="BC368" i="1"/>
  <c r="AZ368" i="1"/>
  <c r="AW368" i="1"/>
  <c r="AT368" i="1"/>
  <c r="AQ368" i="1"/>
  <c r="AN368" i="1"/>
  <c r="AK368" i="1"/>
  <c r="AI368" i="1"/>
  <c r="AG368" i="1"/>
  <c r="AF368" i="1"/>
  <c r="AD368" i="1"/>
  <c r="AC368" i="1"/>
  <c r="AA368" i="1"/>
  <c r="Z368" i="1"/>
  <c r="X368" i="1"/>
  <c r="X367" i="1" s="1"/>
  <c r="X365" i="1" s="1"/>
  <c r="W368" i="1"/>
  <c r="U368" i="1"/>
  <c r="Q368" i="1"/>
  <c r="P368" i="1"/>
  <c r="O368" i="1"/>
  <c r="O367" i="1" s="1"/>
  <c r="O365" i="1" s="1"/>
  <c r="N368" i="1"/>
  <c r="L368" i="1"/>
  <c r="K368" i="1"/>
  <c r="I368" i="1"/>
  <c r="H368" i="1"/>
  <c r="G368" i="1" s="1"/>
  <c r="F368" i="1"/>
  <c r="E368" i="1"/>
  <c r="C368" i="1"/>
  <c r="BO367" i="1"/>
  <c r="BL367" i="1"/>
  <c r="BF367" i="1"/>
  <c r="BC367" i="1"/>
  <c r="AZ367" i="1"/>
  <c r="AW367" i="1"/>
  <c r="AT367" i="1"/>
  <c r="AQ367" i="1"/>
  <c r="AN367" i="1"/>
  <c r="AK367" i="1"/>
  <c r="CA366" i="1"/>
  <c r="BZ366" i="1"/>
  <c r="BY366" i="1"/>
  <c r="BO366" i="1"/>
  <c r="BL366" i="1"/>
  <c r="BI366" i="1"/>
  <c r="BF366" i="1"/>
  <c r="BC366" i="1"/>
  <c r="AZ366" i="1"/>
  <c r="AW366" i="1"/>
  <c r="AT366" i="1"/>
  <c r="AQ366" i="1"/>
  <c r="AN366" i="1"/>
  <c r="AK366" i="1"/>
  <c r="AH366" i="1"/>
  <c r="AE366" i="1"/>
  <c r="AB366" i="1"/>
  <c r="V366" i="1"/>
  <c r="T366" i="1"/>
  <c r="R366" i="1"/>
  <c r="P366" i="1"/>
  <c r="M366" i="1"/>
  <c r="J366" i="1"/>
  <c r="G366" i="1"/>
  <c r="D366" i="1"/>
  <c r="BX365" i="1"/>
  <c r="BW365" i="1"/>
  <c r="BV365" i="1"/>
  <c r="BP365" i="1"/>
  <c r="BO365" i="1" s="1"/>
  <c r="BN365" i="1"/>
  <c r="BM365" i="1"/>
  <c r="BK365" i="1"/>
  <c r="BG365" i="1"/>
  <c r="BE365" i="1"/>
  <c r="BD365" i="1"/>
  <c r="BB365" i="1"/>
  <c r="BA365" i="1"/>
  <c r="AZ365" i="1" s="1"/>
  <c r="AY365" i="1"/>
  <c r="AX365" i="1"/>
  <c r="AV365" i="1"/>
  <c r="AU365" i="1"/>
  <c r="AS365" i="1"/>
  <c r="AR365" i="1"/>
  <c r="AP365" i="1"/>
  <c r="AO365" i="1"/>
  <c r="AN365" i="1" s="1"/>
  <c r="AM365" i="1"/>
  <c r="AL365" i="1"/>
  <c r="AJ365" i="1"/>
  <c r="BQ364" i="1"/>
  <c r="BY364" i="1" s="1"/>
  <c r="BO364" i="1"/>
  <c r="BL364" i="1"/>
  <c r="BI364" i="1"/>
  <c r="BF364" i="1"/>
  <c r="BC364" i="1"/>
  <c r="AZ364" i="1"/>
  <c r="AW364" i="1"/>
  <c r="AT364" i="1"/>
  <c r="AQ364" i="1"/>
  <c r="AN364" i="1"/>
  <c r="AK364" i="1"/>
  <c r="AH364" i="1"/>
  <c r="AE364" i="1"/>
  <c r="AB364" i="1"/>
  <c r="Y364" i="1"/>
  <c r="V364" i="1"/>
  <c r="T364" i="1"/>
  <c r="BS364" i="1" s="1"/>
  <c r="R364" i="1"/>
  <c r="P364" i="1"/>
  <c r="M364" i="1"/>
  <c r="J364" i="1"/>
  <c r="G364" i="1"/>
  <c r="D364" i="1"/>
  <c r="BO363" i="1"/>
  <c r="BL363" i="1"/>
  <c r="BI363" i="1"/>
  <c r="BF363" i="1"/>
  <c r="BC363" i="1"/>
  <c r="BA363" i="1"/>
  <c r="AY363" i="1"/>
  <c r="AW363" i="1"/>
  <c r="AT363" i="1"/>
  <c r="AR363" i="1"/>
  <c r="AR362" i="1" s="1"/>
  <c r="AR360" i="1" s="1"/>
  <c r="AP363" i="1"/>
  <c r="AN363" i="1"/>
  <c r="AK363" i="1"/>
  <c r="AH363" i="1"/>
  <c r="AE363" i="1"/>
  <c r="AB363" i="1"/>
  <c r="Z363" i="1"/>
  <c r="Z362" i="1" s="1"/>
  <c r="X363" i="1"/>
  <c r="X362" i="1" s="1"/>
  <c r="X360" i="1" s="1"/>
  <c r="W363" i="1"/>
  <c r="U363" i="1"/>
  <c r="U362" i="1" s="1"/>
  <c r="U360" i="1" s="1"/>
  <c r="Q363" i="1"/>
  <c r="Q362" i="1" s="1"/>
  <c r="O363" i="1"/>
  <c r="O362" i="1" s="1"/>
  <c r="O360" i="1" s="1"/>
  <c r="N363" i="1"/>
  <c r="N362" i="1" s="1"/>
  <c r="L363" i="1"/>
  <c r="L362" i="1" s="1"/>
  <c r="L360" i="1" s="1"/>
  <c r="K363" i="1"/>
  <c r="I363" i="1"/>
  <c r="I362" i="1" s="1"/>
  <c r="I360" i="1" s="1"/>
  <c r="H363" i="1"/>
  <c r="H362" i="1" s="1"/>
  <c r="F363" i="1"/>
  <c r="E363" i="1"/>
  <c r="C363" i="1"/>
  <c r="BO362" i="1"/>
  <c r="BL362" i="1"/>
  <c r="BI362" i="1"/>
  <c r="BF362" i="1"/>
  <c r="BC362" i="1"/>
  <c r="AY362" i="1"/>
  <c r="AY360" i="1" s="1"/>
  <c r="AW362" i="1"/>
  <c r="AT362" i="1"/>
  <c r="AN362" i="1"/>
  <c r="AK362" i="1"/>
  <c r="AH362" i="1"/>
  <c r="AE362" i="1"/>
  <c r="AB362" i="1"/>
  <c r="F362" i="1"/>
  <c r="C362" i="1"/>
  <c r="C360" i="1" s="1"/>
  <c r="CA361" i="1"/>
  <c r="BZ361" i="1"/>
  <c r="BY361" i="1"/>
  <c r="BO361" i="1"/>
  <c r="BL361" i="1"/>
  <c r="BI361" i="1"/>
  <c r="BF361" i="1"/>
  <c r="BC361" i="1"/>
  <c r="AZ361" i="1"/>
  <c r="AW361" i="1"/>
  <c r="AT361" i="1"/>
  <c r="AQ361" i="1"/>
  <c r="AN361" i="1"/>
  <c r="AK361" i="1"/>
  <c r="AH361" i="1"/>
  <c r="AE361" i="1"/>
  <c r="AB361" i="1"/>
  <c r="Y361" i="1"/>
  <c r="V361" i="1"/>
  <c r="T361" i="1"/>
  <c r="R361" i="1"/>
  <c r="S361" i="1" s="1"/>
  <c r="P361" i="1"/>
  <c r="M361" i="1"/>
  <c r="J361" i="1"/>
  <c r="G361" i="1"/>
  <c r="D361" i="1"/>
  <c r="BX360" i="1"/>
  <c r="BW360" i="1"/>
  <c r="BV360" i="1"/>
  <c r="BP360" i="1"/>
  <c r="BN360" i="1"/>
  <c r="BM360" i="1"/>
  <c r="BK360" i="1"/>
  <c r="BJ360" i="1"/>
  <c r="BH360" i="1"/>
  <c r="BG360" i="1"/>
  <c r="BE360" i="1"/>
  <c r="BD360" i="1"/>
  <c r="BB360" i="1"/>
  <c r="AX360" i="1"/>
  <c r="AV360" i="1"/>
  <c r="AU360" i="1"/>
  <c r="AS360" i="1"/>
  <c r="AO360" i="1"/>
  <c r="AM360" i="1"/>
  <c r="AL360" i="1"/>
  <c r="AJ360" i="1"/>
  <c r="AI360" i="1"/>
  <c r="AG360" i="1"/>
  <c r="AF360" i="1"/>
  <c r="AD360" i="1"/>
  <c r="AC360" i="1"/>
  <c r="AA360" i="1"/>
  <c r="F360" i="1"/>
  <c r="BS359" i="1"/>
  <c r="BQ359" i="1"/>
  <c r="BY359" i="1" s="1"/>
  <c r="BO359" i="1"/>
  <c r="BL359" i="1"/>
  <c r="BI359" i="1"/>
  <c r="BF359" i="1"/>
  <c r="BC359" i="1"/>
  <c r="AZ359" i="1"/>
  <c r="AW359" i="1"/>
  <c r="AT359" i="1"/>
  <c r="AQ359" i="1"/>
  <c r="AN359" i="1"/>
  <c r="AK359" i="1"/>
  <c r="AH359" i="1"/>
  <c r="AE359" i="1"/>
  <c r="AB359" i="1"/>
  <c r="Y359" i="1"/>
  <c r="V359" i="1"/>
  <c r="T359" i="1"/>
  <c r="S359" i="1"/>
  <c r="R359" i="1"/>
  <c r="P359" i="1"/>
  <c r="M359" i="1"/>
  <c r="J359" i="1"/>
  <c r="G359" i="1"/>
  <c r="D359" i="1"/>
  <c r="BX358" i="1"/>
  <c r="BX357" i="1" s="1"/>
  <c r="BX355" i="1" s="1"/>
  <c r="BW358" i="1"/>
  <c r="BV358" i="1"/>
  <c r="BV357" i="1" s="1"/>
  <c r="BV355" i="1" s="1"/>
  <c r="BP358" i="1"/>
  <c r="BO358" i="1" s="1"/>
  <c r="BN358" i="1"/>
  <c r="BM358" i="1"/>
  <c r="BM357" i="1" s="1"/>
  <c r="BK358" i="1"/>
  <c r="BJ358" i="1"/>
  <c r="BJ357" i="1" s="1"/>
  <c r="BJ355" i="1" s="1"/>
  <c r="BH358" i="1"/>
  <c r="BH357" i="1" s="1"/>
  <c r="BH355" i="1" s="1"/>
  <c r="BG358" i="1"/>
  <c r="BG357" i="1" s="1"/>
  <c r="BE358" i="1"/>
  <c r="BE357" i="1" s="1"/>
  <c r="BE355" i="1" s="1"/>
  <c r="BD358" i="1"/>
  <c r="BB358" i="1"/>
  <c r="BA358" i="1"/>
  <c r="BA357" i="1" s="1"/>
  <c r="AY358" i="1"/>
  <c r="AX358" i="1"/>
  <c r="AX357" i="1" s="1"/>
  <c r="AX355" i="1" s="1"/>
  <c r="AV358" i="1"/>
  <c r="AV357" i="1" s="1"/>
  <c r="AV355" i="1" s="1"/>
  <c r="AU358" i="1"/>
  <c r="AU357" i="1" s="1"/>
  <c r="AS358" i="1"/>
  <c r="AS357" i="1" s="1"/>
  <c r="AS355" i="1" s="1"/>
  <c r="AR358" i="1"/>
  <c r="AP358" i="1"/>
  <c r="AP357" i="1" s="1"/>
  <c r="AO358" i="1"/>
  <c r="AO357" i="1" s="1"/>
  <c r="AM358" i="1"/>
  <c r="AL358" i="1"/>
  <c r="AJ358" i="1"/>
  <c r="AJ357" i="1" s="1"/>
  <c r="AI358" i="1"/>
  <c r="AI357" i="1" s="1"/>
  <c r="AG358" i="1"/>
  <c r="AG357" i="1" s="1"/>
  <c r="AG355" i="1" s="1"/>
  <c r="AF358" i="1"/>
  <c r="AD358" i="1"/>
  <c r="AC358" i="1"/>
  <c r="AC357" i="1" s="1"/>
  <c r="AA358" i="1"/>
  <c r="Z358" i="1"/>
  <c r="X358" i="1"/>
  <c r="X357" i="1" s="1"/>
  <c r="W358" i="1"/>
  <c r="W357" i="1" s="1"/>
  <c r="U358" i="1"/>
  <c r="Q358" i="1"/>
  <c r="Q357" i="1" s="1"/>
  <c r="O358" i="1"/>
  <c r="N358" i="1"/>
  <c r="N357" i="1" s="1"/>
  <c r="N355" i="1" s="1"/>
  <c r="L358" i="1"/>
  <c r="L357" i="1" s="1"/>
  <c r="K358" i="1"/>
  <c r="K357" i="1" s="1"/>
  <c r="I358" i="1"/>
  <c r="I357" i="1" s="1"/>
  <c r="I355" i="1" s="1"/>
  <c r="H358" i="1"/>
  <c r="H357" i="1" s="1"/>
  <c r="H355" i="1" s="1"/>
  <c r="F358" i="1"/>
  <c r="F357" i="1" s="1"/>
  <c r="E358" i="1"/>
  <c r="E357" i="1" s="1"/>
  <c r="C358" i="1"/>
  <c r="BW357" i="1"/>
  <c r="BW355" i="1" s="1"/>
  <c r="BN357" i="1"/>
  <c r="BD357" i="1"/>
  <c r="BB357" i="1"/>
  <c r="AR357" i="1"/>
  <c r="AR355" i="1" s="1"/>
  <c r="AL357" i="1"/>
  <c r="AL355" i="1" s="1"/>
  <c r="AF357" i="1"/>
  <c r="AD357" i="1"/>
  <c r="CA356" i="1"/>
  <c r="BZ356" i="1"/>
  <c r="BY356" i="1"/>
  <c r="BO356" i="1"/>
  <c r="BL356" i="1"/>
  <c r="BI356" i="1"/>
  <c r="BF356" i="1"/>
  <c r="BC356" i="1"/>
  <c r="AZ356" i="1"/>
  <c r="AW356" i="1"/>
  <c r="AT356" i="1"/>
  <c r="AQ356" i="1"/>
  <c r="AN356" i="1"/>
  <c r="AK356" i="1"/>
  <c r="AH356" i="1"/>
  <c r="AE356" i="1"/>
  <c r="AB356" i="1"/>
  <c r="Y356" i="1"/>
  <c r="V356" i="1"/>
  <c r="T356" i="1"/>
  <c r="S356" i="1" s="1"/>
  <c r="R356" i="1"/>
  <c r="P356" i="1"/>
  <c r="M356" i="1"/>
  <c r="J356" i="1"/>
  <c r="G356" i="1"/>
  <c r="D356" i="1"/>
  <c r="BD355" i="1"/>
  <c r="AF355" i="1"/>
  <c r="BQ354" i="1"/>
  <c r="BY354" i="1" s="1"/>
  <c r="BO354" i="1"/>
  <c r="BL354" i="1"/>
  <c r="BI354" i="1"/>
  <c r="BF354" i="1"/>
  <c r="BC354" i="1"/>
  <c r="AZ354" i="1"/>
  <c r="AW354" i="1"/>
  <c r="AT354" i="1"/>
  <c r="AQ354" i="1"/>
  <c r="AN354" i="1"/>
  <c r="AK354" i="1"/>
  <c r="AH354" i="1"/>
  <c r="AE354" i="1"/>
  <c r="AB354" i="1"/>
  <c r="Y354" i="1"/>
  <c r="V354" i="1"/>
  <c r="T354" i="1"/>
  <c r="BS354" i="1" s="1"/>
  <c r="P354" i="1"/>
  <c r="M354" i="1"/>
  <c r="J354" i="1"/>
  <c r="G354" i="1"/>
  <c r="D354" i="1"/>
  <c r="BQ353" i="1"/>
  <c r="BY353" i="1" s="1"/>
  <c r="BO353" i="1"/>
  <c r="BL353" i="1"/>
  <c r="BI353" i="1"/>
  <c r="BF353" i="1"/>
  <c r="BC353" i="1"/>
  <c r="AZ353" i="1"/>
  <c r="AW353" i="1"/>
  <c r="AT353" i="1"/>
  <c r="AQ353" i="1"/>
  <c r="AN353" i="1"/>
  <c r="AK353" i="1"/>
  <c r="AH353" i="1"/>
  <c r="AE353" i="1"/>
  <c r="AB353" i="1"/>
  <c r="Y353" i="1"/>
  <c r="V353" i="1"/>
  <c r="T353" i="1"/>
  <c r="S353" i="1" s="1"/>
  <c r="P353" i="1"/>
  <c r="M353" i="1"/>
  <c r="J353" i="1"/>
  <c r="G353" i="1"/>
  <c r="D353" i="1"/>
  <c r="BQ352" i="1"/>
  <c r="BY352" i="1" s="1"/>
  <c r="BO352" i="1"/>
  <c r="BL352" i="1"/>
  <c r="BI352" i="1"/>
  <c r="BF352" i="1"/>
  <c r="BC352" i="1"/>
  <c r="AZ352" i="1"/>
  <c r="AW352" i="1"/>
  <c r="AT352" i="1"/>
  <c r="AQ352" i="1"/>
  <c r="AN352" i="1"/>
  <c r="AK352" i="1"/>
  <c r="AH352" i="1"/>
  <c r="AE352" i="1"/>
  <c r="AB352" i="1"/>
  <c r="Y352" i="1"/>
  <c r="V352" i="1"/>
  <c r="T352" i="1"/>
  <c r="S352" i="1" s="1"/>
  <c r="P352" i="1"/>
  <c r="M352" i="1"/>
  <c r="J352" i="1"/>
  <c r="G352" i="1"/>
  <c r="D352" i="1"/>
  <c r="BQ351" i="1"/>
  <c r="BY351" i="1" s="1"/>
  <c r="BO351" i="1"/>
  <c r="BL351" i="1"/>
  <c r="BI351" i="1"/>
  <c r="BF351" i="1"/>
  <c r="BC351" i="1"/>
  <c r="AZ351" i="1"/>
  <c r="AW351" i="1"/>
  <c r="AT351" i="1"/>
  <c r="AQ351" i="1"/>
  <c r="AN351" i="1"/>
  <c r="AK351" i="1"/>
  <c r="AH351" i="1"/>
  <c r="AE351" i="1"/>
  <c r="AB351" i="1"/>
  <c r="Y351" i="1"/>
  <c r="V351" i="1"/>
  <c r="T351" i="1"/>
  <c r="BS351" i="1" s="1"/>
  <c r="P351" i="1"/>
  <c r="M351" i="1"/>
  <c r="J351" i="1"/>
  <c r="G351" i="1"/>
  <c r="D351" i="1"/>
  <c r="BQ350" i="1"/>
  <c r="BY350" i="1" s="1"/>
  <c r="BO350" i="1"/>
  <c r="BL350" i="1"/>
  <c r="BI350" i="1"/>
  <c r="BF350" i="1"/>
  <c r="BC350" i="1"/>
  <c r="AZ350" i="1"/>
  <c r="AW350" i="1"/>
  <c r="AT350" i="1"/>
  <c r="AQ350" i="1"/>
  <c r="AN350" i="1"/>
  <c r="AK350" i="1"/>
  <c r="AH350" i="1"/>
  <c r="AE350" i="1"/>
  <c r="AB350" i="1"/>
  <c r="Y350" i="1"/>
  <c r="V350" i="1"/>
  <c r="T350" i="1"/>
  <c r="S350" i="1" s="1"/>
  <c r="P350" i="1"/>
  <c r="M350" i="1"/>
  <c r="J350" i="1"/>
  <c r="G350" i="1"/>
  <c r="D350" i="1"/>
  <c r="BQ349" i="1"/>
  <c r="BY349" i="1" s="1"/>
  <c r="BO349" i="1"/>
  <c r="BL349" i="1"/>
  <c r="BI349" i="1"/>
  <c r="BF349" i="1"/>
  <c r="BC349" i="1"/>
  <c r="AZ349" i="1"/>
  <c r="AW349" i="1"/>
  <c r="AT349" i="1"/>
  <c r="AQ349" i="1"/>
  <c r="AN349" i="1"/>
  <c r="AK349" i="1"/>
  <c r="AH349" i="1"/>
  <c r="AE349" i="1"/>
  <c r="AB349" i="1"/>
  <c r="Y349" i="1"/>
  <c r="V349" i="1"/>
  <c r="T349" i="1"/>
  <c r="BS349" i="1" s="1"/>
  <c r="P349" i="1"/>
  <c r="M349" i="1"/>
  <c r="J349" i="1"/>
  <c r="G349" i="1"/>
  <c r="D349" i="1"/>
  <c r="BQ348" i="1"/>
  <c r="BY348" i="1" s="1"/>
  <c r="BO348" i="1"/>
  <c r="BM348" i="1"/>
  <c r="BL348" i="1" s="1"/>
  <c r="BK348" i="1"/>
  <c r="BI348" i="1"/>
  <c r="BF348" i="1"/>
  <c r="BC348" i="1"/>
  <c r="AZ348" i="1"/>
  <c r="AW348" i="1"/>
  <c r="AT348" i="1"/>
  <c r="AQ348" i="1"/>
  <c r="AN348" i="1"/>
  <c r="AK348" i="1"/>
  <c r="AH348" i="1"/>
  <c r="AE348" i="1"/>
  <c r="AB348" i="1"/>
  <c r="Y348" i="1"/>
  <c r="V348" i="1"/>
  <c r="T348" i="1"/>
  <c r="P348" i="1"/>
  <c r="M348" i="1"/>
  <c r="J348" i="1"/>
  <c r="G348" i="1"/>
  <c r="D348" i="1"/>
  <c r="BQ347" i="1"/>
  <c r="BY347" i="1" s="1"/>
  <c r="BO347" i="1"/>
  <c r="BL347" i="1"/>
  <c r="BI347" i="1"/>
  <c r="BF347" i="1"/>
  <c r="BC347" i="1"/>
  <c r="AZ347" i="1"/>
  <c r="AW347" i="1"/>
  <c r="AT347" i="1"/>
  <c r="AQ347" i="1"/>
  <c r="AN347" i="1"/>
  <c r="AK347" i="1"/>
  <c r="AH347" i="1"/>
  <c r="AE347" i="1"/>
  <c r="AB347" i="1"/>
  <c r="Y347" i="1"/>
  <c r="V347" i="1"/>
  <c r="T347" i="1"/>
  <c r="BS347" i="1" s="1"/>
  <c r="P347" i="1"/>
  <c r="M347" i="1"/>
  <c r="J347" i="1"/>
  <c r="G347" i="1"/>
  <c r="D347" i="1"/>
  <c r="BQ346" i="1"/>
  <c r="BY346" i="1" s="1"/>
  <c r="BO346" i="1"/>
  <c r="BL346" i="1"/>
  <c r="BI346" i="1"/>
  <c r="BF346" i="1"/>
  <c r="BC346" i="1"/>
  <c r="AZ346" i="1"/>
  <c r="AW346" i="1"/>
  <c r="AT346" i="1"/>
  <c r="AQ346" i="1"/>
  <c r="AN346" i="1"/>
  <c r="AK346" i="1"/>
  <c r="AH346" i="1"/>
  <c r="AE346" i="1"/>
  <c r="AB346" i="1"/>
  <c r="Y346" i="1"/>
  <c r="V346" i="1"/>
  <c r="T346" i="1"/>
  <c r="P346" i="1"/>
  <c r="M346" i="1"/>
  <c r="J346" i="1"/>
  <c r="G346" i="1"/>
  <c r="D346" i="1"/>
  <c r="BQ345" i="1"/>
  <c r="BY345" i="1" s="1"/>
  <c r="BO345" i="1"/>
  <c r="BL345" i="1"/>
  <c r="BI345" i="1"/>
  <c r="BF345" i="1"/>
  <c r="BC345" i="1"/>
  <c r="AZ345" i="1"/>
  <c r="AW345" i="1"/>
  <c r="AT345" i="1"/>
  <c r="AQ345" i="1"/>
  <c r="AN345" i="1"/>
  <c r="AK345" i="1"/>
  <c r="AH345" i="1"/>
  <c r="AE345" i="1"/>
  <c r="AB345" i="1"/>
  <c r="Y345" i="1"/>
  <c r="V345" i="1"/>
  <c r="T345" i="1"/>
  <c r="S345" i="1" s="1"/>
  <c r="P345" i="1"/>
  <c r="M345" i="1"/>
  <c r="J345" i="1"/>
  <c r="G345" i="1"/>
  <c r="D345" i="1"/>
  <c r="BO344" i="1"/>
  <c r="BM344" i="1"/>
  <c r="BK344" i="1"/>
  <c r="BI344" i="1"/>
  <c r="BF344" i="1"/>
  <c r="BC344" i="1"/>
  <c r="AZ344" i="1"/>
  <c r="AW344" i="1"/>
  <c r="AT344" i="1"/>
  <c r="AQ344" i="1"/>
  <c r="AN344" i="1"/>
  <c r="AK344" i="1"/>
  <c r="AH344" i="1"/>
  <c r="AE344" i="1"/>
  <c r="AB344" i="1"/>
  <c r="Y344" i="1"/>
  <c r="V344" i="1"/>
  <c r="T344" i="1"/>
  <c r="S344" i="1" s="1"/>
  <c r="P344" i="1"/>
  <c r="M344" i="1"/>
  <c r="J344" i="1"/>
  <c r="G344" i="1"/>
  <c r="D344" i="1"/>
  <c r="BO343" i="1"/>
  <c r="BI343" i="1"/>
  <c r="BF343" i="1"/>
  <c r="BC343" i="1"/>
  <c r="AZ343" i="1"/>
  <c r="AW343" i="1"/>
  <c r="AT343" i="1"/>
  <c r="AQ343" i="1"/>
  <c r="AN343" i="1"/>
  <c r="AK343" i="1"/>
  <c r="AH343" i="1"/>
  <c r="AE343" i="1"/>
  <c r="AB343" i="1"/>
  <c r="Y343" i="1"/>
  <c r="V343" i="1"/>
  <c r="T343" i="1"/>
  <c r="S343" i="1" s="1"/>
  <c r="P343" i="1"/>
  <c r="M343" i="1"/>
  <c r="J343" i="1"/>
  <c r="G343" i="1"/>
  <c r="D343" i="1"/>
  <c r="BO342" i="1"/>
  <c r="BL342" i="1"/>
  <c r="BI342" i="1"/>
  <c r="BF342" i="1"/>
  <c r="BC342" i="1"/>
  <c r="AZ342" i="1"/>
  <c r="AW342" i="1"/>
  <c r="AT342" i="1"/>
  <c r="AQ342" i="1"/>
  <c r="AN342" i="1"/>
  <c r="AK342" i="1"/>
  <c r="AH342" i="1"/>
  <c r="AE342" i="1"/>
  <c r="AB342" i="1"/>
  <c r="Y342" i="1"/>
  <c r="V342" i="1"/>
  <c r="T342" i="1"/>
  <c r="R342" i="1"/>
  <c r="BQ342" i="1" s="1"/>
  <c r="BY342" i="1" s="1"/>
  <c r="P342" i="1"/>
  <c r="M342" i="1"/>
  <c r="J342" i="1"/>
  <c r="G342" i="1"/>
  <c r="D342" i="1"/>
  <c r="BX341" i="1"/>
  <c r="BX331" i="1" s="1"/>
  <c r="BW341" i="1"/>
  <c r="BV341" i="1"/>
  <c r="BP341" i="1"/>
  <c r="BN341" i="1"/>
  <c r="BM341" i="1"/>
  <c r="BK341" i="1"/>
  <c r="BL341" i="1" s="1"/>
  <c r="BJ341" i="1"/>
  <c r="BH341" i="1"/>
  <c r="BG341" i="1"/>
  <c r="BE341" i="1"/>
  <c r="BD341" i="1"/>
  <c r="BB341" i="1"/>
  <c r="BB331" i="1" s="1"/>
  <c r="BB317" i="1" s="1"/>
  <c r="BA341" i="1"/>
  <c r="AY341" i="1"/>
  <c r="AX341" i="1"/>
  <c r="AV341" i="1"/>
  <c r="AU341" i="1"/>
  <c r="AS341" i="1"/>
  <c r="AR341" i="1"/>
  <c r="AP341" i="1"/>
  <c r="AO341" i="1"/>
  <c r="AM341" i="1"/>
  <c r="AL341" i="1"/>
  <c r="AJ341" i="1"/>
  <c r="AJ331" i="1" s="1"/>
  <c r="AJ317" i="1" s="1"/>
  <c r="AI341" i="1"/>
  <c r="AG341" i="1"/>
  <c r="AF341" i="1"/>
  <c r="AD341" i="1"/>
  <c r="AD331" i="1" s="1"/>
  <c r="AC341" i="1"/>
  <c r="AA341" i="1"/>
  <c r="Z341" i="1"/>
  <c r="X341" i="1"/>
  <c r="W341" i="1"/>
  <c r="U341" i="1"/>
  <c r="Q341" i="1"/>
  <c r="O341" i="1"/>
  <c r="N341" i="1"/>
  <c r="L341" i="1"/>
  <c r="K341" i="1"/>
  <c r="I341" i="1"/>
  <c r="H341" i="1"/>
  <c r="F341" i="1"/>
  <c r="E341" i="1"/>
  <c r="C341" i="1"/>
  <c r="BQ340" i="1"/>
  <c r="BY340" i="1" s="1"/>
  <c r="BO340" i="1"/>
  <c r="BL340" i="1"/>
  <c r="BI340" i="1"/>
  <c r="BF340" i="1"/>
  <c r="BC340" i="1"/>
  <c r="AZ340" i="1"/>
  <c r="AW340" i="1"/>
  <c r="AT340" i="1"/>
  <c r="AQ340" i="1"/>
  <c r="AN340" i="1"/>
  <c r="AK340" i="1"/>
  <c r="AH340" i="1"/>
  <c r="AE340" i="1"/>
  <c r="AB340" i="1"/>
  <c r="Y340" i="1"/>
  <c r="V340" i="1"/>
  <c r="T340" i="1"/>
  <c r="BS340" i="1" s="1"/>
  <c r="S340" i="1"/>
  <c r="P340" i="1"/>
  <c r="M340" i="1"/>
  <c r="J340" i="1"/>
  <c r="G340" i="1"/>
  <c r="D340" i="1"/>
  <c r="BO339" i="1"/>
  <c r="BL339" i="1"/>
  <c r="BI339" i="1"/>
  <c r="BF339" i="1"/>
  <c r="BC339" i="1"/>
  <c r="AZ339" i="1"/>
  <c r="AW339" i="1"/>
  <c r="AT339" i="1"/>
  <c r="AQ339" i="1"/>
  <c r="AN339" i="1"/>
  <c r="AK339" i="1"/>
  <c r="AH339" i="1"/>
  <c r="AE339" i="1"/>
  <c r="AB339" i="1"/>
  <c r="Y339" i="1"/>
  <c r="V339" i="1"/>
  <c r="T339" i="1"/>
  <c r="BS339" i="1" s="1"/>
  <c r="CA339" i="1" s="1"/>
  <c r="R339" i="1"/>
  <c r="BQ339" i="1" s="1"/>
  <c r="BY339" i="1" s="1"/>
  <c r="P339" i="1"/>
  <c r="M339" i="1"/>
  <c r="J339" i="1"/>
  <c r="G339" i="1"/>
  <c r="D339" i="1"/>
  <c r="BO338" i="1"/>
  <c r="BL338" i="1"/>
  <c r="BI338" i="1"/>
  <c r="BF338" i="1"/>
  <c r="BC338" i="1"/>
  <c r="AZ338" i="1"/>
  <c r="AW338" i="1"/>
  <c r="AT338" i="1"/>
  <c r="AQ338" i="1"/>
  <c r="AN338" i="1"/>
  <c r="AK338" i="1"/>
  <c r="AH338" i="1"/>
  <c r="AE338" i="1"/>
  <c r="AB338" i="1"/>
  <c r="Y338" i="1"/>
  <c r="V338" i="1"/>
  <c r="T338" i="1"/>
  <c r="BS338" i="1" s="1"/>
  <c r="CA338" i="1" s="1"/>
  <c r="R338" i="1"/>
  <c r="P338" i="1"/>
  <c r="M338" i="1"/>
  <c r="J338" i="1"/>
  <c r="G338" i="1"/>
  <c r="D338" i="1"/>
  <c r="BO337" i="1"/>
  <c r="BL337" i="1"/>
  <c r="BI337" i="1"/>
  <c r="BF337" i="1"/>
  <c r="BC337" i="1"/>
  <c r="AZ337" i="1"/>
  <c r="AW337" i="1"/>
  <c r="AT337" i="1"/>
  <c r="AQ337" i="1"/>
  <c r="AN337" i="1"/>
  <c r="AK337" i="1"/>
  <c r="AH337" i="1"/>
  <c r="AE337" i="1"/>
  <c r="AB337" i="1"/>
  <c r="Y337" i="1"/>
  <c r="V337" i="1"/>
  <c r="T337" i="1"/>
  <c r="BS337" i="1" s="1"/>
  <c r="CA337" i="1" s="1"/>
  <c r="R337" i="1"/>
  <c r="BQ337" i="1" s="1"/>
  <c r="BY337" i="1" s="1"/>
  <c r="P337" i="1"/>
  <c r="M337" i="1"/>
  <c r="J337" i="1"/>
  <c r="G337" i="1"/>
  <c r="D337" i="1"/>
  <c r="BX336" i="1"/>
  <c r="BW336" i="1"/>
  <c r="BV336" i="1"/>
  <c r="BP336" i="1"/>
  <c r="BN336" i="1"/>
  <c r="BM336" i="1"/>
  <c r="BL336" i="1" s="1"/>
  <c r="BK336" i="1"/>
  <c r="BJ336" i="1"/>
  <c r="BH336" i="1"/>
  <c r="BG336" i="1"/>
  <c r="BE336" i="1"/>
  <c r="BD336" i="1"/>
  <c r="BB336" i="1"/>
  <c r="BA336" i="1"/>
  <c r="AY336" i="1"/>
  <c r="AX336" i="1"/>
  <c r="AW336" i="1" s="1"/>
  <c r="AV336" i="1"/>
  <c r="AU336" i="1"/>
  <c r="AT336" i="1" s="1"/>
  <c r="AS336" i="1"/>
  <c r="AR336" i="1"/>
  <c r="AQ336" i="1" s="1"/>
  <c r="AP336" i="1"/>
  <c r="AO336" i="1"/>
  <c r="AM336" i="1"/>
  <c r="AL336" i="1"/>
  <c r="AJ336" i="1"/>
  <c r="AI336" i="1"/>
  <c r="AG336" i="1"/>
  <c r="AF336" i="1"/>
  <c r="AE336" i="1" s="1"/>
  <c r="AD336" i="1"/>
  <c r="AC336" i="1"/>
  <c r="AB336" i="1" s="1"/>
  <c r="AA336" i="1"/>
  <c r="Z336" i="1"/>
  <c r="Y336" i="1" s="1"/>
  <c r="X336" i="1"/>
  <c r="W336" i="1"/>
  <c r="V336" i="1" s="1"/>
  <c r="U336" i="1"/>
  <c r="Q336" i="1"/>
  <c r="O336" i="1"/>
  <c r="N336" i="1"/>
  <c r="L336" i="1"/>
  <c r="K336" i="1"/>
  <c r="J336" i="1" s="1"/>
  <c r="I336" i="1"/>
  <c r="H336" i="1"/>
  <c r="G336" i="1" s="1"/>
  <c r="F336" i="1"/>
  <c r="E336" i="1"/>
  <c r="E331" i="1" s="1"/>
  <c r="C336" i="1"/>
  <c r="BO335" i="1"/>
  <c r="BL335" i="1"/>
  <c r="BI335" i="1"/>
  <c r="BF335" i="1"/>
  <c r="BC335" i="1"/>
  <c r="AZ335" i="1"/>
  <c r="AW335" i="1"/>
  <c r="AT335" i="1"/>
  <c r="AQ335" i="1"/>
  <c r="AN335" i="1"/>
  <c r="AK335" i="1"/>
  <c r="AH335" i="1"/>
  <c r="AE335" i="1"/>
  <c r="AB335" i="1"/>
  <c r="Y335" i="1"/>
  <c r="V335" i="1"/>
  <c r="T335" i="1"/>
  <c r="BS335" i="1" s="1"/>
  <c r="CA335" i="1" s="1"/>
  <c r="R335" i="1"/>
  <c r="P335" i="1"/>
  <c r="M335" i="1"/>
  <c r="J335" i="1"/>
  <c r="G335" i="1"/>
  <c r="D335" i="1"/>
  <c r="BO334" i="1"/>
  <c r="BL334" i="1"/>
  <c r="BI334" i="1"/>
  <c r="BF334" i="1"/>
  <c r="BC334" i="1"/>
  <c r="AZ334" i="1"/>
  <c r="AW334" i="1"/>
  <c r="AT334" i="1"/>
  <c r="AQ334" i="1"/>
  <c r="AN334" i="1"/>
  <c r="AK334" i="1"/>
  <c r="AH334" i="1"/>
  <c r="AE334" i="1"/>
  <c r="AB334" i="1"/>
  <c r="Y334" i="1"/>
  <c r="V334" i="1"/>
  <c r="T334" i="1"/>
  <c r="R334" i="1"/>
  <c r="BQ334" i="1" s="1"/>
  <c r="BY334" i="1" s="1"/>
  <c r="P334" i="1"/>
  <c r="M334" i="1"/>
  <c r="J334" i="1"/>
  <c r="G334" i="1"/>
  <c r="D334" i="1"/>
  <c r="BO333" i="1"/>
  <c r="BL333" i="1"/>
  <c r="BI333" i="1"/>
  <c r="BF333" i="1"/>
  <c r="BC333" i="1"/>
  <c r="AZ333" i="1"/>
  <c r="AW333" i="1"/>
  <c r="AT333" i="1"/>
  <c r="AQ333" i="1"/>
  <c r="AN333" i="1"/>
  <c r="AK333" i="1"/>
  <c r="AH333" i="1"/>
  <c r="AE333" i="1"/>
  <c r="AB333" i="1"/>
  <c r="Y333" i="1"/>
  <c r="V333" i="1"/>
  <c r="T333" i="1"/>
  <c r="BS333" i="1" s="1"/>
  <c r="CA333" i="1" s="1"/>
  <c r="R333" i="1"/>
  <c r="P333" i="1"/>
  <c r="M333" i="1"/>
  <c r="J333" i="1"/>
  <c r="G333" i="1"/>
  <c r="D333" i="1"/>
  <c r="BX332" i="1"/>
  <c r="BW332" i="1"/>
  <c r="BV332" i="1"/>
  <c r="BP332" i="1"/>
  <c r="BP331" i="1" s="1"/>
  <c r="BO331" i="1" s="1"/>
  <c r="BN332" i="1"/>
  <c r="BM332" i="1"/>
  <c r="BM331" i="1" s="1"/>
  <c r="BK332" i="1"/>
  <c r="BJ332" i="1"/>
  <c r="BH332" i="1"/>
  <c r="BG332" i="1"/>
  <c r="BF332" i="1" s="1"/>
  <c r="BE332" i="1"/>
  <c r="BD332" i="1"/>
  <c r="BD331" i="1" s="1"/>
  <c r="BB332" i="1"/>
  <c r="BA332" i="1"/>
  <c r="AY332" i="1"/>
  <c r="AX332" i="1"/>
  <c r="AX331" i="1" s="1"/>
  <c r="AV332" i="1"/>
  <c r="AU332" i="1"/>
  <c r="AU331" i="1" s="1"/>
  <c r="AS332" i="1"/>
  <c r="AR332" i="1"/>
  <c r="AP332" i="1"/>
  <c r="AO332" i="1"/>
  <c r="AN332" i="1" s="1"/>
  <c r="AM332" i="1"/>
  <c r="AL332" i="1"/>
  <c r="AJ332" i="1"/>
  <c r="AI332" i="1"/>
  <c r="AG332" i="1"/>
  <c r="AF332" i="1"/>
  <c r="AF331" i="1" s="1"/>
  <c r="AE331" i="1" s="1"/>
  <c r="AD332" i="1"/>
  <c r="AC332" i="1"/>
  <c r="AC331" i="1" s="1"/>
  <c r="AA332" i="1"/>
  <c r="AA331" i="1" s="1"/>
  <c r="Z332" i="1"/>
  <c r="X332" i="1"/>
  <c r="W332" i="1"/>
  <c r="V332" i="1" s="1"/>
  <c r="U332" i="1"/>
  <c r="Q332" i="1"/>
  <c r="P332" i="1" s="1"/>
  <c r="O332" i="1"/>
  <c r="N332" i="1"/>
  <c r="N331" i="1" s="1"/>
  <c r="L332" i="1"/>
  <c r="K332" i="1"/>
  <c r="I332" i="1"/>
  <c r="H332" i="1"/>
  <c r="F332" i="1"/>
  <c r="F331" i="1" s="1"/>
  <c r="E332" i="1"/>
  <c r="C332" i="1"/>
  <c r="BN331" i="1"/>
  <c r="AV331" i="1"/>
  <c r="L331" i="1"/>
  <c r="BO330" i="1"/>
  <c r="BL330" i="1"/>
  <c r="BI330" i="1"/>
  <c r="BF330" i="1"/>
  <c r="BC330" i="1"/>
  <c r="AZ330" i="1"/>
  <c r="AW330" i="1"/>
  <c r="AT330" i="1"/>
  <c r="AQ330" i="1"/>
  <c r="AN330" i="1"/>
  <c r="AK330" i="1"/>
  <c r="AH330" i="1"/>
  <c r="AE330" i="1"/>
  <c r="AB330" i="1"/>
  <c r="Y330" i="1"/>
  <c r="V330" i="1"/>
  <c r="T330" i="1"/>
  <c r="BS330" i="1" s="1"/>
  <c r="CA330" i="1" s="1"/>
  <c r="R330" i="1"/>
  <c r="P330" i="1"/>
  <c r="M330" i="1"/>
  <c r="J330" i="1"/>
  <c r="G330" i="1"/>
  <c r="D330" i="1"/>
  <c r="BX329" i="1"/>
  <c r="BW329" i="1"/>
  <c r="BV329" i="1"/>
  <c r="BP329" i="1"/>
  <c r="BO329" i="1" s="1"/>
  <c r="BN329" i="1"/>
  <c r="BM329" i="1"/>
  <c r="BL329" i="1" s="1"/>
  <c r="BK329" i="1"/>
  <c r="BJ329" i="1"/>
  <c r="BI329" i="1" s="1"/>
  <c r="BH329" i="1"/>
  <c r="BG329" i="1"/>
  <c r="BE329" i="1"/>
  <c r="BD329" i="1"/>
  <c r="BC329" i="1" s="1"/>
  <c r="BB329" i="1"/>
  <c r="BA329" i="1"/>
  <c r="AY329" i="1"/>
  <c r="AX329" i="1"/>
  <c r="AW329" i="1" s="1"/>
  <c r="AV329" i="1"/>
  <c r="AU329" i="1"/>
  <c r="AS329" i="1"/>
  <c r="AR329" i="1"/>
  <c r="AQ329" i="1" s="1"/>
  <c r="AP329" i="1"/>
  <c r="AO329" i="1"/>
  <c r="AM329" i="1"/>
  <c r="AM319" i="1" s="1"/>
  <c r="AL329" i="1"/>
  <c r="AK329" i="1" s="1"/>
  <c r="AJ329" i="1"/>
  <c r="AI329" i="1"/>
  <c r="AG329" i="1"/>
  <c r="AF329" i="1"/>
  <c r="AE329" i="1" s="1"/>
  <c r="AD329" i="1"/>
  <c r="AC329" i="1"/>
  <c r="AA329" i="1"/>
  <c r="Z329" i="1"/>
  <c r="Y329" i="1" s="1"/>
  <c r="X329" i="1"/>
  <c r="W329" i="1"/>
  <c r="U329" i="1"/>
  <c r="Q329" i="1"/>
  <c r="P329" i="1" s="1"/>
  <c r="O329" i="1"/>
  <c r="N329" i="1"/>
  <c r="L329" i="1"/>
  <c r="K329" i="1"/>
  <c r="I329" i="1"/>
  <c r="H329" i="1"/>
  <c r="G329" i="1" s="1"/>
  <c r="F329" i="1"/>
  <c r="E329" i="1"/>
  <c r="D329" i="1" s="1"/>
  <c r="C329" i="1"/>
  <c r="BQ328" i="1"/>
  <c r="BY328" i="1" s="1"/>
  <c r="BO328" i="1"/>
  <c r="BL328" i="1"/>
  <c r="BI328" i="1"/>
  <c r="BF328" i="1"/>
  <c r="BC328" i="1"/>
  <c r="AZ328" i="1"/>
  <c r="AW328" i="1"/>
  <c r="AT328" i="1"/>
  <c r="AQ328" i="1"/>
  <c r="AN328" i="1"/>
  <c r="AK328" i="1"/>
  <c r="AH328" i="1"/>
  <c r="AE328" i="1"/>
  <c r="AB328" i="1"/>
  <c r="Y328" i="1"/>
  <c r="V328" i="1"/>
  <c r="T328" i="1"/>
  <c r="S328" i="1" s="1"/>
  <c r="P328" i="1"/>
  <c r="M328" i="1"/>
  <c r="J328" i="1"/>
  <c r="G328" i="1"/>
  <c r="D328" i="1"/>
  <c r="BO327" i="1"/>
  <c r="BL327" i="1"/>
  <c r="BI327" i="1"/>
  <c r="BF327" i="1"/>
  <c r="BC327" i="1"/>
  <c r="AZ327" i="1"/>
  <c r="AW327" i="1"/>
  <c r="AT327" i="1"/>
  <c r="AQ327" i="1"/>
  <c r="AN327" i="1"/>
  <c r="AK327" i="1"/>
  <c r="AH327" i="1"/>
  <c r="AE327" i="1"/>
  <c r="AB327" i="1"/>
  <c r="Y327" i="1"/>
  <c r="V327" i="1"/>
  <c r="T327" i="1"/>
  <c r="R327" i="1"/>
  <c r="BQ327" i="1" s="1"/>
  <c r="BY327" i="1" s="1"/>
  <c r="P327" i="1"/>
  <c r="M327" i="1"/>
  <c r="J327" i="1"/>
  <c r="G327" i="1"/>
  <c r="D327" i="1"/>
  <c r="BO326" i="1"/>
  <c r="BL326" i="1"/>
  <c r="BI326" i="1"/>
  <c r="BF326" i="1"/>
  <c r="BC326" i="1"/>
  <c r="AZ326" i="1"/>
  <c r="AW326" i="1"/>
  <c r="AT326" i="1"/>
  <c r="AQ326" i="1"/>
  <c r="AN326" i="1"/>
  <c r="AK326" i="1"/>
  <c r="AH326" i="1"/>
  <c r="AE326" i="1"/>
  <c r="AB326" i="1"/>
  <c r="Y326" i="1"/>
  <c r="V326" i="1"/>
  <c r="T326" i="1"/>
  <c r="R326" i="1"/>
  <c r="BQ326" i="1" s="1"/>
  <c r="BY326" i="1" s="1"/>
  <c r="P326" i="1"/>
  <c r="M326" i="1"/>
  <c r="J326" i="1"/>
  <c r="G326" i="1"/>
  <c r="D326" i="1"/>
  <c r="BO325" i="1"/>
  <c r="BL325" i="1"/>
  <c r="BI325" i="1"/>
  <c r="BF325" i="1"/>
  <c r="BC325" i="1"/>
  <c r="AZ325" i="1"/>
  <c r="AW325" i="1"/>
  <c r="AT325" i="1"/>
  <c r="AQ325" i="1"/>
  <c r="AN325" i="1"/>
  <c r="AK325" i="1"/>
  <c r="AH325" i="1"/>
  <c r="AE325" i="1"/>
  <c r="AB325" i="1"/>
  <c r="Y325" i="1"/>
  <c r="V325" i="1"/>
  <c r="T325" i="1"/>
  <c r="R325" i="1"/>
  <c r="BQ325" i="1" s="1"/>
  <c r="BY325" i="1" s="1"/>
  <c r="P325" i="1"/>
  <c r="M325" i="1"/>
  <c r="J325" i="1"/>
  <c r="G325" i="1"/>
  <c r="D325" i="1"/>
  <c r="BX324" i="1"/>
  <c r="BW324" i="1"/>
  <c r="BV324" i="1"/>
  <c r="BP324" i="1"/>
  <c r="BN324" i="1"/>
  <c r="BM324" i="1"/>
  <c r="BK324" i="1"/>
  <c r="BL324" i="1" s="1"/>
  <c r="BJ324" i="1"/>
  <c r="BI324" i="1"/>
  <c r="BH324" i="1"/>
  <c r="BG324" i="1"/>
  <c r="BF324" i="1" s="1"/>
  <c r="BE324" i="1"/>
  <c r="BD324" i="1"/>
  <c r="BB324" i="1"/>
  <c r="BA324" i="1"/>
  <c r="AY324" i="1"/>
  <c r="AZ324" i="1" s="1"/>
  <c r="AX324" i="1"/>
  <c r="AW324" i="1"/>
  <c r="AV324" i="1"/>
  <c r="AU324" i="1"/>
  <c r="AT324" i="1" s="1"/>
  <c r="AS324" i="1"/>
  <c r="AR324" i="1"/>
  <c r="AP324" i="1"/>
  <c r="AO324" i="1"/>
  <c r="AM324" i="1"/>
  <c r="AN324" i="1" s="1"/>
  <c r="AL324" i="1"/>
  <c r="AK324" i="1"/>
  <c r="AJ324" i="1"/>
  <c r="AI324" i="1"/>
  <c r="AG324" i="1"/>
  <c r="AF324" i="1"/>
  <c r="AD324" i="1"/>
  <c r="AC324" i="1"/>
  <c r="AA324" i="1"/>
  <c r="Z324" i="1"/>
  <c r="X324" i="1"/>
  <c r="W324" i="1"/>
  <c r="U324" i="1"/>
  <c r="Q324" i="1"/>
  <c r="O324" i="1"/>
  <c r="N324" i="1"/>
  <c r="L324" i="1"/>
  <c r="M324" i="1" s="1"/>
  <c r="K324" i="1"/>
  <c r="I324" i="1"/>
  <c r="J324" i="1" s="1"/>
  <c r="H324" i="1"/>
  <c r="F324" i="1"/>
  <c r="E324" i="1"/>
  <c r="C324" i="1"/>
  <c r="BO323" i="1"/>
  <c r="BL323" i="1"/>
  <c r="BI323" i="1"/>
  <c r="BF323" i="1"/>
  <c r="BC323" i="1"/>
  <c r="AZ323" i="1"/>
  <c r="AW323" i="1"/>
  <c r="AT323" i="1"/>
  <c r="AQ323" i="1"/>
  <c r="AN323" i="1"/>
  <c r="AK323" i="1"/>
  <c r="AH323" i="1"/>
  <c r="AE323" i="1"/>
  <c r="AB323" i="1"/>
  <c r="Y323" i="1"/>
  <c r="V323" i="1"/>
  <c r="T323" i="1"/>
  <c r="R323" i="1"/>
  <c r="BQ323" i="1" s="1"/>
  <c r="BY323" i="1" s="1"/>
  <c r="P323" i="1"/>
  <c r="M323" i="1"/>
  <c r="J323" i="1"/>
  <c r="G323" i="1"/>
  <c r="D323" i="1"/>
  <c r="BO322" i="1"/>
  <c r="BL322" i="1"/>
  <c r="BI322" i="1"/>
  <c r="BF322" i="1"/>
  <c r="BC322" i="1"/>
  <c r="AZ322" i="1"/>
  <c r="AW322" i="1"/>
  <c r="AT322" i="1"/>
  <c r="AQ322" i="1"/>
  <c r="AN322" i="1"/>
  <c r="AK322" i="1"/>
  <c r="AH322" i="1"/>
  <c r="AE322" i="1"/>
  <c r="AB322" i="1"/>
  <c r="Y322" i="1"/>
  <c r="V322" i="1"/>
  <c r="T322" i="1"/>
  <c r="R322" i="1"/>
  <c r="BQ322" i="1" s="1"/>
  <c r="BY322" i="1" s="1"/>
  <c r="P322" i="1"/>
  <c r="M322" i="1"/>
  <c r="J322" i="1"/>
  <c r="G322" i="1"/>
  <c r="D322" i="1"/>
  <c r="BO321" i="1"/>
  <c r="BL321" i="1"/>
  <c r="BI321" i="1"/>
  <c r="BF321" i="1"/>
  <c r="BC321" i="1"/>
  <c r="AZ321" i="1"/>
  <c r="AW321" i="1"/>
  <c r="AT321" i="1"/>
  <c r="AQ321" i="1"/>
  <c r="AN321" i="1"/>
  <c r="AK321" i="1"/>
  <c r="AH321" i="1"/>
  <c r="AE321" i="1"/>
  <c r="AB321" i="1"/>
  <c r="Y321" i="1"/>
  <c r="V321" i="1"/>
  <c r="T321" i="1"/>
  <c r="R321" i="1"/>
  <c r="BQ321" i="1" s="1"/>
  <c r="BY321" i="1" s="1"/>
  <c r="P321" i="1"/>
  <c r="M321" i="1"/>
  <c r="J321" i="1"/>
  <c r="G321" i="1"/>
  <c r="D321" i="1"/>
  <c r="BX320" i="1"/>
  <c r="BX319" i="1" s="1"/>
  <c r="BW320" i="1"/>
  <c r="BV320" i="1"/>
  <c r="BP320" i="1"/>
  <c r="BN320" i="1"/>
  <c r="BN319" i="1" s="1"/>
  <c r="BM320" i="1"/>
  <c r="BK320" i="1"/>
  <c r="BL320" i="1" s="1"/>
  <c r="BJ320" i="1"/>
  <c r="BH320" i="1"/>
  <c r="BH319" i="1" s="1"/>
  <c r="BG320" i="1"/>
  <c r="BE320" i="1"/>
  <c r="BD320" i="1"/>
  <c r="BB320" i="1"/>
  <c r="BA320" i="1"/>
  <c r="AY320" i="1"/>
  <c r="AZ320" i="1" s="1"/>
  <c r="AX320" i="1"/>
  <c r="AW320" i="1"/>
  <c r="AV320" i="1"/>
  <c r="AU320" i="1"/>
  <c r="AT320" i="1" s="1"/>
  <c r="AS320" i="1"/>
  <c r="AR320" i="1"/>
  <c r="AP320" i="1"/>
  <c r="AO320" i="1"/>
  <c r="AN320" i="1" s="1"/>
  <c r="AM320" i="1"/>
  <c r="AL320" i="1"/>
  <c r="AJ320" i="1"/>
  <c r="AI320" i="1"/>
  <c r="AG320" i="1"/>
  <c r="AH320" i="1" s="1"/>
  <c r="AF320" i="1"/>
  <c r="AD320" i="1"/>
  <c r="AD319" i="1" s="1"/>
  <c r="AD317" i="1" s="1"/>
  <c r="AC320" i="1"/>
  <c r="AA320" i="1"/>
  <c r="AA319" i="1" s="1"/>
  <c r="Z320" i="1"/>
  <c r="Y320" i="1"/>
  <c r="X320" i="1"/>
  <c r="W320" i="1"/>
  <c r="V320" i="1" s="1"/>
  <c r="U320" i="1"/>
  <c r="Q320" i="1"/>
  <c r="O320" i="1"/>
  <c r="N320" i="1"/>
  <c r="M320" i="1" s="1"/>
  <c r="L320" i="1"/>
  <c r="K320" i="1"/>
  <c r="I320" i="1"/>
  <c r="H320" i="1"/>
  <c r="F320" i="1"/>
  <c r="F319" i="1" s="1"/>
  <c r="E320" i="1"/>
  <c r="C320" i="1"/>
  <c r="C319" i="1" s="1"/>
  <c r="BV319" i="1"/>
  <c r="BB319" i="1"/>
  <c r="AV319" i="1"/>
  <c r="AJ319" i="1"/>
  <c r="X319" i="1"/>
  <c r="CA318" i="1"/>
  <c r="BZ318" i="1"/>
  <c r="BY318" i="1"/>
  <c r="BO318" i="1"/>
  <c r="BL318" i="1"/>
  <c r="BI318" i="1"/>
  <c r="BF318" i="1"/>
  <c r="BC318" i="1"/>
  <c r="AZ318" i="1"/>
  <c r="AW318" i="1"/>
  <c r="AT318" i="1"/>
  <c r="AQ318" i="1"/>
  <c r="AN318" i="1"/>
  <c r="AK318" i="1"/>
  <c r="AH318" i="1"/>
  <c r="AE318" i="1"/>
  <c r="AB318" i="1"/>
  <c r="Y318" i="1"/>
  <c r="V318" i="1"/>
  <c r="T318" i="1"/>
  <c r="S318" i="1"/>
  <c r="R318" i="1"/>
  <c r="P318" i="1"/>
  <c r="M318" i="1"/>
  <c r="J318" i="1"/>
  <c r="G318" i="1"/>
  <c r="D318" i="1"/>
  <c r="BQ316" i="1"/>
  <c r="BY316" i="1" s="1"/>
  <c r="BO316" i="1"/>
  <c r="BL316" i="1"/>
  <c r="BI316" i="1"/>
  <c r="BF316" i="1"/>
  <c r="BC316" i="1"/>
  <c r="AZ316" i="1"/>
  <c r="AW316" i="1"/>
  <c r="AT316" i="1"/>
  <c r="AQ316" i="1"/>
  <c r="AN316" i="1"/>
  <c r="AK316" i="1"/>
  <c r="AH316" i="1"/>
  <c r="AE316" i="1"/>
  <c r="AB316" i="1"/>
  <c r="Y316" i="1"/>
  <c r="V316" i="1"/>
  <c r="T316" i="1"/>
  <c r="BS316" i="1" s="1"/>
  <c r="P316" i="1"/>
  <c r="M316" i="1"/>
  <c r="J316" i="1"/>
  <c r="G316" i="1"/>
  <c r="D316" i="1"/>
  <c r="BO315" i="1"/>
  <c r="BL315" i="1"/>
  <c r="BI315" i="1"/>
  <c r="BF315" i="1"/>
  <c r="BC315" i="1"/>
  <c r="AZ315" i="1"/>
  <c r="AW315" i="1"/>
  <c r="AT315" i="1"/>
  <c r="AQ315" i="1"/>
  <c r="AO315" i="1"/>
  <c r="AM315" i="1"/>
  <c r="BQ315" i="1" s="1"/>
  <c r="BY315" i="1" s="1"/>
  <c r="AK315" i="1"/>
  <c r="AH315" i="1"/>
  <c r="AE315" i="1"/>
  <c r="AB315" i="1"/>
  <c r="Y315" i="1"/>
  <c r="V315" i="1"/>
  <c r="T315" i="1"/>
  <c r="S315" i="1" s="1"/>
  <c r="P315" i="1"/>
  <c r="M315" i="1"/>
  <c r="J315" i="1"/>
  <c r="G315" i="1"/>
  <c r="D315" i="1"/>
  <c r="BQ314" i="1"/>
  <c r="BY314" i="1" s="1"/>
  <c r="BO314" i="1"/>
  <c r="BL314" i="1"/>
  <c r="BI314" i="1"/>
  <c r="BF314" i="1"/>
  <c r="BC314" i="1"/>
  <c r="AZ314" i="1"/>
  <c r="AW314" i="1"/>
  <c r="AT314" i="1"/>
  <c r="AQ314" i="1"/>
  <c r="AN314" i="1"/>
  <c r="AK314" i="1"/>
  <c r="AH314" i="1"/>
  <c r="AE314" i="1"/>
  <c r="AB314" i="1"/>
  <c r="Y314" i="1"/>
  <c r="V314" i="1"/>
  <c r="T314" i="1"/>
  <c r="BS314" i="1" s="1"/>
  <c r="S314" i="1"/>
  <c r="P314" i="1"/>
  <c r="M314" i="1"/>
  <c r="J314" i="1"/>
  <c r="G314" i="1"/>
  <c r="D314" i="1"/>
  <c r="BO313" i="1"/>
  <c r="BL313" i="1"/>
  <c r="BI313" i="1"/>
  <c r="BF313" i="1"/>
  <c r="BC313" i="1"/>
  <c r="AZ313" i="1"/>
  <c r="AW313" i="1"/>
  <c r="AT313" i="1"/>
  <c r="AQ313" i="1"/>
  <c r="AO313" i="1"/>
  <c r="AM313" i="1"/>
  <c r="BQ313" i="1" s="1"/>
  <c r="BY313" i="1" s="1"/>
  <c r="AK313" i="1"/>
  <c r="AH313" i="1"/>
  <c r="AE313" i="1"/>
  <c r="AB313" i="1"/>
  <c r="Y313" i="1"/>
  <c r="V313" i="1"/>
  <c r="T313" i="1"/>
  <c r="S313" i="1"/>
  <c r="P313" i="1"/>
  <c r="M313" i="1"/>
  <c r="J313" i="1"/>
  <c r="G313" i="1"/>
  <c r="D313" i="1"/>
  <c r="BQ312" i="1"/>
  <c r="BY312" i="1" s="1"/>
  <c r="BO312" i="1"/>
  <c r="BL312" i="1"/>
  <c r="BI312" i="1"/>
  <c r="BF312" i="1"/>
  <c r="BC312" i="1"/>
  <c r="AZ312" i="1"/>
  <c r="AW312" i="1"/>
  <c r="AT312" i="1"/>
  <c r="AQ312" i="1"/>
  <c r="AN312" i="1"/>
  <c r="AK312" i="1"/>
  <c r="AH312" i="1"/>
  <c r="AE312" i="1"/>
  <c r="AB312" i="1"/>
  <c r="Y312" i="1"/>
  <c r="V312" i="1"/>
  <c r="T312" i="1"/>
  <c r="BS312" i="1" s="1"/>
  <c r="P312" i="1"/>
  <c r="M312" i="1"/>
  <c r="J312" i="1"/>
  <c r="G312" i="1"/>
  <c r="D312" i="1"/>
  <c r="BQ311" i="1"/>
  <c r="BY311" i="1" s="1"/>
  <c r="BO311" i="1"/>
  <c r="BL311" i="1"/>
  <c r="BI311" i="1"/>
  <c r="BF311" i="1"/>
  <c r="BC311" i="1"/>
  <c r="AZ311" i="1"/>
  <c r="AW311" i="1"/>
  <c r="AT311" i="1"/>
  <c r="AQ311" i="1"/>
  <c r="AN311" i="1"/>
  <c r="AK311" i="1"/>
  <c r="AH311" i="1"/>
  <c r="AE311" i="1"/>
  <c r="AB311" i="1"/>
  <c r="Y311" i="1"/>
  <c r="V311" i="1"/>
  <c r="T311" i="1"/>
  <c r="BS311" i="1" s="1"/>
  <c r="CA311" i="1" s="1"/>
  <c r="P311" i="1"/>
  <c r="M311" i="1"/>
  <c r="J311" i="1"/>
  <c r="G311" i="1"/>
  <c r="D311" i="1"/>
  <c r="BO310" i="1"/>
  <c r="BL310" i="1"/>
  <c r="BI310" i="1"/>
  <c r="BF310" i="1"/>
  <c r="BC310" i="1"/>
  <c r="AZ310" i="1"/>
  <c r="AW310" i="1"/>
  <c r="AT310" i="1"/>
  <c r="AQ310" i="1"/>
  <c r="AO310" i="1"/>
  <c r="AM310" i="1"/>
  <c r="BQ310" i="1" s="1"/>
  <c r="BY310" i="1" s="1"/>
  <c r="AK310" i="1"/>
  <c r="AH310" i="1"/>
  <c r="AE310" i="1"/>
  <c r="AB310" i="1"/>
  <c r="Y310" i="1"/>
  <c r="V310" i="1"/>
  <c r="T310" i="1"/>
  <c r="S310" i="1" s="1"/>
  <c r="P310" i="1"/>
  <c r="M310" i="1"/>
  <c r="J310" i="1"/>
  <c r="G310" i="1"/>
  <c r="D310" i="1"/>
  <c r="BO309" i="1"/>
  <c r="BL309" i="1"/>
  <c r="BI309" i="1"/>
  <c r="BF309" i="1"/>
  <c r="BC309" i="1"/>
  <c r="AZ309" i="1"/>
  <c r="AW309" i="1"/>
  <c r="AT309" i="1"/>
  <c r="AQ309" i="1"/>
  <c r="AM309" i="1"/>
  <c r="BQ309" i="1" s="1"/>
  <c r="BY309" i="1" s="1"/>
  <c r="AK309" i="1"/>
  <c r="AH309" i="1"/>
  <c r="AE309" i="1"/>
  <c r="AB309" i="1"/>
  <c r="Y309" i="1"/>
  <c r="V309" i="1"/>
  <c r="T309" i="1"/>
  <c r="S309" i="1"/>
  <c r="P309" i="1"/>
  <c r="M309" i="1"/>
  <c r="J309" i="1"/>
  <c r="G309" i="1"/>
  <c r="D309" i="1"/>
  <c r="BO308" i="1"/>
  <c r="BL308" i="1"/>
  <c r="BI308" i="1"/>
  <c r="BF308" i="1"/>
  <c r="BC308" i="1"/>
  <c r="AZ308" i="1"/>
  <c r="AW308" i="1"/>
  <c r="AT308" i="1"/>
  <c r="AQ308" i="1"/>
  <c r="AN308" i="1"/>
  <c r="AK308" i="1"/>
  <c r="AH308" i="1"/>
  <c r="AE308" i="1"/>
  <c r="AB308" i="1"/>
  <c r="Y308" i="1"/>
  <c r="V308" i="1"/>
  <c r="T308" i="1"/>
  <c r="BS308" i="1" s="1"/>
  <c r="R308" i="1"/>
  <c r="BQ308" i="1" s="1"/>
  <c r="BY308" i="1" s="1"/>
  <c r="P308" i="1"/>
  <c r="M308" i="1"/>
  <c r="J308" i="1"/>
  <c r="G308" i="1"/>
  <c r="D308" i="1"/>
  <c r="BO307" i="1"/>
  <c r="BL307" i="1"/>
  <c r="BI307" i="1"/>
  <c r="BF307" i="1"/>
  <c r="BC307" i="1"/>
  <c r="AZ307" i="1"/>
  <c r="AW307" i="1"/>
  <c r="AT307" i="1"/>
  <c r="AQ307" i="1"/>
  <c r="AN307" i="1"/>
  <c r="AK307" i="1"/>
  <c r="AH307" i="1"/>
  <c r="AE307" i="1"/>
  <c r="AB307" i="1"/>
  <c r="Y307" i="1"/>
  <c r="V307" i="1"/>
  <c r="T307" i="1"/>
  <c r="R307" i="1"/>
  <c r="BQ307" i="1" s="1"/>
  <c r="BY307" i="1" s="1"/>
  <c r="P307" i="1"/>
  <c r="M307" i="1"/>
  <c r="J307" i="1"/>
  <c r="G307" i="1"/>
  <c r="D307" i="1"/>
  <c r="BX306" i="1"/>
  <c r="BW306" i="1"/>
  <c r="BV306" i="1"/>
  <c r="BP306" i="1"/>
  <c r="BN306" i="1"/>
  <c r="BO306" i="1" s="1"/>
  <c r="BM306" i="1"/>
  <c r="BK306" i="1"/>
  <c r="BL306" i="1" s="1"/>
  <c r="BJ306" i="1"/>
  <c r="BH306" i="1"/>
  <c r="BI306" i="1" s="1"/>
  <c r="BG306" i="1"/>
  <c r="BE306" i="1"/>
  <c r="BD306" i="1"/>
  <c r="BB306" i="1"/>
  <c r="BA306" i="1"/>
  <c r="AY306" i="1"/>
  <c r="AZ306" i="1" s="1"/>
  <c r="AX306" i="1"/>
  <c r="AW306" i="1" s="1"/>
  <c r="AV306" i="1"/>
  <c r="AU306" i="1"/>
  <c r="AS306" i="1"/>
  <c r="AR306" i="1"/>
  <c r="AP306" i="1"/>
  <c r="AO306" i="1"/>
  <c r="AM306" i="1"/>
  <c r="AL306" i="1"/>
  <c r="AJ306" i="1"/>
  <c r="AI306" i="1"/>
  <c r="AG306" i="1"/>
  <c r="AF306" i="1"/>
  <c r="AD306" i="1"/>
  <c r="AC306" i="1"/>
  <c r="AA306" i="1"/>
  <c r="Z306" i="1"/>
  <c r="X306" i="1"/>
  <c r="W306" i="1"/>
  <c r="U306" i="1"/>
  <c r="Q306" i="1"/>
  <c r="O306" i="1"/>
  <c r="N306" i="1"/>
  <c r="L306" i="1"/>
  <c r="K306" i="1"/>
  <c r="I306" i="1"/>
  <c r="H306" i="1"/>
  <c r="F306" i="1"/>
  <c r="E306" i="1"/>
  <c r="C306" i="1"/>
  <c r="D306" i="1" s="1"/>
  <c r="BO305" i="1"/>
  <c r="BL305" i="1"/>
  <c r="BI305" i="1"/>
  <c r="BF305" i="1"/>
  <c r="BC305" i="1"/>
  <c r="AZ305" i="1"/>
  <c r="AW305" i="1"/>
  <c r="AT305" i="1"/>
  <c r="AQ305" i="1"/>
  <c r="AN305" i="1"/>
  <c r="AK305" i="1"/>
  <c r="AH305" i="1"/>
  <c r="AE305" i="1"/>
  <c r="AB305" i="1"/>
  <c r="Y305" i="1"/>
  <c r="V305" i="1"/>
  <c r="T305" i="1"/>
  <c r="R305" i="1"/>
  <c r="BQ305" i="1" s="1"/>
  <c r="BY305" i="1" s="1"/>
  <c r="P305" i="1"/>
  <c r="M305" i="1"/>
  <c r="J305" i="1"/>
  <c r="G305" i="1"/>
  <c r="D305" i="1"/>
  <c r="BX304" i="1"/>
  <c r="BW304" i="1"/>
  <c r="BV304" i="1"/>
  <c r="BP304" i="1"/>
  <c r="BN304" i="1"/>
  <c r="BM304" i="1"/>
  <c r="BK304" i="1"/>
  <c r="BJ304" i="1"/>
  <c r="BI304" i="1"/>
  <c r="BH304" i="1"/>
  <c r="BG304" i="1"/>
  <c r="BF304" i="1" s="1"/>
  <c r="BE304" i="1"/>
  <c r="BD304" i="1"/>
  <c r="BB304" i="1"/>
  <c r="BA304" i="1"/>
  <c r="AY304" i="1"/>
  <c r="AX304" i="1"/>
  <c r="AV304" i="1"/>
  <c r="AU304" i="1"/>
  <c r="AS304" i="1"/>
  <c r="AR304" i="1"/>
  <c r="AP304" i="1"/>
  <c r="AO304" i="1"/>
  <c r="AM304" i="1"/>
  <c r="AL304" i="1"/>
  <c r="AJ304" i="1"/>
  <c r="AI304" i="1"/>
  <c r="AG304" i="1"/>
  <c r="AF304" i="1"/>
  <c r="AD304" i="1"/>
  <c r="AC304" i="1"/>
  <c r="AA304" i="1"/>
  <c r="Z304" i="1"/>
  <c r="X304" i="1"/>
  <c r="W304" i="1"/>
  <c r="U304" i="1"/>
  <c r="Q304" i="1"/>
  <c r="O304" i="1"/>
  <c r="N304" i="1"/>
  <c r="L304" i="1"/>
  <c r="M304" i="1" s="1"/>
  <c r="K304" i="1"/>
  <c r="J304" i="1" s="1"/>
  <c r="I304" i="1"/>
  <c r="H304" i="1"/>
  <c r="F304" i="1"/>
  <c r="E304" i="1"/>
  <c r="C304" i="1"/>
  <c r="BO303" i="1"/>
  <c r="BL303" i="1"/>
  <c r="BI303" i="1"/>
  <c r="BF303" i="1"/>
  <c r="BC303" i="1"/>
  <c r="AZ303" i="1"/>
  <c r="AW303" i="1"/>
  <c r="AT303" i="1"/>
  <c r="AQ303" i="1"/>
  <c r="AN303" i="1"/>
  <c r="AK303" i="1"/>
  <c r="AH303" i="1"/>
  <c r="AE303" i="1"/>
  <c r="AB303" i="1"/>
  <c r="Y303" i="1"/>
  <c r="V303" i="1"/>
  <c r="T303" i="1"/>
  <c r="BS303" i="1" s="1"/>
  <c r="CA303" i="1" s="1"/>
  <c r="R303" i="1"/>
  <c r="BQ303" i="1" s="1"/>
  <c r="BY303" i="1" s="1"/>
  <c r="P303" i="1"/>
  <c r="M303" i="1"/>
  <c r="J303" i="1"/>
  <c r="G303" i="1"/>
  <c r="D303" i="1"/>
  <c r="BQ302" i="1"/>
  <c r="BY302" i="1" s="1"/>
  <c r="BO302" i="1"/>
  <c r="BL302" i="1"/>
  <c r="BI302" i="1"/>
  <c r="BF302" i="1"/>
  <c r="BC302" i="1"/>
  <c r="AZ302" i="1"/>
  <c r="AW302" i="1"/>
  <c r="AT302" i="1"/>
  <c r="AQ302" i="1"/>
  <c r="AN302" i="1"/>
  <c r="AK302" i="1"/>
  <c r="AH302" i="1"/>
  <c r="AE302" i="1"/>
  <c r="AB302" i="1"/>
  <c r="Y302" i="1"/>
  <c r="V302" i="1"/>
  <c r="T302" i="1"/>
  <c r="R302" i="1"/>
  <c r="P302" i="1"/>
  <c r="M302" i="1"/>
  <c r="J302" i="1"/>
  <c r="G302" i="1"/>
  <c r="D302" i="1"/>
  <c r="BX301" i="1"/>
  <c r="BW301" i="1"/>
  <c r="BV301" i="1"/>
  <c r="BP301" i="1"/>
  <c r="BN301" i="1"/>
  <c r="BM301" i="1"/>
  <c r="BK301" i="1"/>
  <c r="BJ301" i="1"/>
  <c r="BI301" i="1"/>
  <c r="BH301" i="1"/>
  <c r="BG301" i="1"/>
  <c r="BE301" i="1"/>
  <c r="BD301" i="1"/>
  <c r="BB301" i="1"/>
  <c r="BA301" i="1"/>
  <c r="AY301" i="1"/>
  <c r="AX301" i="1"/>
  <c r="AV301" i="1"/>
  <c r="AU301" i="1"/>
  <c r="AS301" i="1"/>
  <c r="AR301" i="1"/>
  <c r="AP301" i="1"/>
  <c r="AO301" i="1"/>
  <c r="AN301" i="1" s="1"/>
  <c r="AM301" i="1"/>
  <c r="AL301" i="1"/>
  <c r="AJ301" i="1"/>
  <c r="AI301" i="1"/>
  <c r="AH301" i="1" s="1"/>
  <c r="AG301" i="1"/>
  <c r="AF301" i="1"/>
  <c r="AD301" i="1"/>
  <c r="AC301" i="1"/>
  <c r="AA301" i="1"/>
  <c r="Z301" i="1"/>
  <c r="Y301" i="1" s="1"/>
  <c r="X301" i="1"/>
  <c r="W301" i="1"/>
  <c r="U301" i="1"/>
  <c r="Q301" i="1"/>
  <c r="P301" i="1" s="1"/>
  <c r="O301" i="1"/>
  <c r="N301" i="1"/>
  <c r="L301" i="1"/>
  <c r="K301" i="1"/>
  <c r="I301" i="1"/>
  <c r="H301" i="1"/>
  <c r="F301" i="1"/>
  <c r="E301" i="1"/>
  <c r="D301" i="1" s="1"/>
  <c r="C301" i="1"/>
  <c r="BO300" i="1"/>
  <c r="BL300" i="1"/>
  <c r="BI300" i="1"/>
  <c r="BF300" i="1"/>
  <c r="BC300" i="1"/>
  <c r="AZ300" i="1"/>
  <c r="AW300" i="1"/>
  <c r="AT300" i="1"/>
  <c r="AQ300" i="1"/>
  <c r="AN300" i="1"/>
  <c r="AK300" i="1"/>
  <c r="AH300" i="1"/>
  <c r="AE300" i="1"/>
  <c r="AB300" i="1"/>
  <c r="Y300" i="1"/>
  <c r="V300" i="1"/>
  <c r="T300" i="1"/>
  <c r="R300" i="1"/>
  <c r="BQ300" i="1" s="1"/>
  <c r="BY300" i="1" s="1"/>
  <c r="P300" i="1"/>
  <c r="M300" i="1"/>
  <c r="J300" i="1"/>
  <c r="G300" i="1"/>
  <c r="D300" i="1"/>
  <c r="BX299" i="1"/>
  <c r="BW299" i="1"/>
  <c r="BV299" i="1"/>
  <c r="BP299" i="1"/>
  <c r="BN299" i="1"/>
  <c r="BM299" i="1"/>
  <c r="BK299" i="1"/>
  <c r="BJ299" i="1"/>
  <c r="BH299" i="1"/>
  <c r="BG299" i="1"/>
  <c r="BF299" i="1" s="1"/>
  <c r="BE299" i="1"/>
  <c r="BD299" i="1"/>
  <c r="BB299" i="1"/>
  <c r="BA299" i="1"/>
  <c r="AY299" i="1"/>
  <c r="AX299" i="1"/>
  <c r="AW299" i="1" s="1"/>
  <c r="AV299" i="1"/>
  <c r="AU299" i="1"/>
  <c r="AT299" i="1" s="1"/>
  <c r="AS299" i="1"/>
  <c r="AR299" i="1"/>
  <c r="AP299" i="1"/>
  <c r="AO299" i="1"/>
  <c r="AM299" i="1"/>
  <c r="AL299" i="1"/>
  <c r="AJ299" i="1"/>
  <c r="AI299" i="1"/>
  <c r="AH299" i="1" s="1"/>
  <c r="AG299" i="1"/>
  <c r="AF299" i="1"/>
  <c r="AD299" i="1"/>
  <c r="AC299" i="1"/>
  <c r="AB299" i="1" s="1"/>
  <c r="AA299" i="1"/>
  <c r="Z299" i="1"/>
  <c r="X299" i="1"/>
  <c r="W299" i="1"/>
  <c r="U299" i="1"/>
  <c r="Q299" i="1"/>
  <c r="O299" i="1"/>
  <c r="N299" i="1"/>
  <c r="M299" i="1" s="1"/>
  <c r="L299" i="1"/>
  <c r="K299" i="1"/>
  <c r="J299" i="1" s="1"/>
  <c r="I299" i="1"/>
  <c r="H299" i="1"/>
  <c r="F299" i="1"/>
  <c r="E299" i="1"/>
  <c r="C299" i="1"/>
  <c r="R299" i="1" s="1"/>
  <c r="BO298" i="1"/>
  <c r="BL298" i="1"/>
  <c r="BI298" i="1"/>
  <c r="BF298" i="1"/>
  <c r="BC298" i="1"/>
  <c r="AZ298" i="1"/>
  <c r="AW298" i="1"/>
  <c r="AT298" i="1"/>
  <c r="AQ298" i="1"/>
  <c r="AN298" i="1"/>
  <c r="AK298" i="1"/>
  <c r="AH298" i="1"/>
  <c r="AE298" i="1"/>
  <c r="AB298" i="1"/>
  <c r="Y298" i="1"/>
  <c r="V298" i="1"/>
  <c r="T298" i="1"/>
  <c r="BS298" i="1" s="1"/>
  <c r="CA298" i="1" s="1"/>
  <c r="R298" i="1"/>
  <c r="BQ298" i="1" s="1"/>
  <c r="BY298" i="1" s="1"/>
  <c r="P298" i="1"/>
  <c r="M298" i="1"/>
  <c r="J298" i="1"/>
  <c r="G298" i="1"/>
  <c r="D298" i="1"/>
  <c r="BX297" i="1"/>
  <c r="BW297" i="1"/>
  <c r="BV297" i="1"/>
  <c r="BP297" i="1"/>
  <c r="BO297" i="1" s="1"/>
  <c r="BN297" i="1"/>
  <c r="BM297" i="1"/>
  <c r="BK297" i="1"/>
  <c r="BJ297" i="1"/>
  <c r="BH297" i="1"/>
  <c r="BG297" i="1"/>
  <c r="BE297" i="1"/>
  <c r="BD297" i="1"/>
  <c r="BB297" i="1"/>
  <c r="BA297" i="1"/>
  <c r="AY297" i="1"/>
  <c r="AX297" i="1"/>
  <c r="AV297" i="1"/>
  <c r="AU297" i="1"/>
  <c r="AS297" i="1"/>
  <c r="AT297" i="1" s="1"/>
  <c r="AR297" i="1"/>
  <c r="AP297" i="1"/>
  <c r="AO297" i="1"/>
  <c r="AM297" i="1"/>
  <c r="AL297" i="1"/>
  <c r="AJ297" i="1"/>
  <c r="AI297" i="1"/>
  <c r="AG297" i="1"/>
  <c r="AF297" i="1"/>
  <c r="AD297" i="1"/>
  <c r="AC297" i="1"/>
  <c r="AA297" i="1"/>
  <c r="Z297" i="1"/>
  <c r="X297" i="1"/>
  <c r="W297" i="1"/>
  <c r="U297" i="1"/>
  <c r="Q297" i="1"/>
  <c r="O297" i="1"/>
  <c r="N297" i="1"/>
  <c r="L297" i="1"/>
  <c r="K297" i="1"/>
  <c r="I297" i="1"/>
  <c r="H297" i="1"/>
  <c r="F297" i="1"/>
  <c r="E297" i="1"/>
  <c r="C297" i="1"/>
  <c r="BO296" i="1"/>
  <c r="BL296" i="1"/>
  <c r="BI296" i="1"/>
  <c r="BF296" i="1"/>
  <c r="BC296" i="1"/>
  <c r="AZ296" i="1"/>
  <c r="AW296" i="1"/>
  <c r="AT296" i="1"/>
  <c r="AQ296" i="1"/>
  <c r="AN296" i="1"/>
  <c r="AK296" i="1"/>
  <c r="AH296" i="1"/>
  <c r="AE296" i="1"/>
  <c r="AB296" i="1"/>
  <c r="Y296" i="1"/>
  <c r="V296" i="1"/>
  <c r="T296" i="1"/>
  <c r="R296" i="1"/>
  <c r="BQ296" i="1" s="1"/>
  <c r="BY296" i="1" s="1"/>
  <c r="P296" i="1"/>
  <c r="M296" i="1"/>
  <c r="J296" i="1"/>
  <c r="G296" i="1"/>
  <c r="D296" i="1"/>
  <c r="BQ295" i="1"/>
  <c r="BY295" i="1" s="1"/>
  <c r="BO295" i="1"/>
  <c r="BL295" i="1"/>
  <c r="BI295" i="1"/>
  <c r="BF295" i="1"/>
  <c r="BC295" i="1"/>
  <c r="AZ295" i="1"/>
  <c r="AW295" i="1"/>
  <c r="AT295" i="1"/>
  <c r="AQ295" i="1"/>
  <c r="AN295" i="1"/>
  <c r="AK295" i="1"/>
  <c r="AH295" i="1"/>
  <c r="AE295" i="1"/>
  <c r="AB295" i="1"/>
  <c r="Y295" i="1"/>
  <c r="V295" i="1"/>
  <c r="T295" i="1"/>
  <c r="S295" i="1" s="1"/>
  <c r="R295" i="1"/>
  <c r="P295" i="1"/>
  <c r="M295" i="1"/>
  <c r="J295" i="1"/>
  <c r="G295" i="1"/>
  <c r="D295" i="1"/>
  <c r="BO294" i="1"/>
  <c r="BL294" i="1"/>
  <c r="BI294" i="1"/>
  <c r="BF294" i="1"/>
  <c r="BC294" i="1"/>
  <c r="AZ294" i="1"/>
  <c r="AW294" i="1"/>
  <c r="AT294" i="1"/>
  <c r="AQ294" i="1"/>
  <c r="AN294" i="1"/>
  <c r="AK294" i="1"/>
  <c r="AH294" i="1"/>
  <c r="AE294" i="1"/>
  <c r="AB294" i="1"/>
  <c r="Y294" i="1"/>
  <c r="V294" i="1"/>
  <c r="T294" i="1"/>
  <c r="BS294" i="1" s="1"/>
  <c r="CA294" i="1" s="1"/>
  <c r="R294" i="1"/>
  <c r="BQ294" i="1" s="1"/>
  <c r="P294" i="1"/>
  <c r="M294" i="1"/>
  <c r="J294" i="1"/>
  <c r="G294" i="1"/>
  <c r="D294" i="1"/>
  <c r="BO293" i="1"/>
  <c r="BL293" i="1"/>
  <c r="BI293" i="1"/>
  <c r="BF293" i="1"/>
  <c r="BC293" i="1"/>
  <c r="AZ293" i="1"/>
  <c r="AW293" i="1"/>
  <c r="AT293" i="1"/>
  <c r="AQ293" i="1"/>
  <c r="AN293" i="1"/>
  <c r="AK293" i="1"/>
  <c r="AH293" i="1"/>
  <c r="AE293" i="1"/>
  <c r="AB293" i="1"/>
  <c r="Y293" i="1"/>
  <c r="V293" i="1"/>
  <c r="T293" i="1"/>
  <c r="R293" i="1"/>
  <c r="BQ293" i="1" s="1"/>
  <c r="BY293" i="1" s="1"/>
  <c r="P293" i="1"/>
  <c r="M293" i="1"/>
  <c r="J293" i="1"/>
  <c r="G293" i="1"/>
  <c r="D293" i="1"/>
  <c r="BS292" i="1"/>
  <c r="CA292" i="1" s="1"/>
  <c r="BO292" i="1"/>
  <c r="BL292" i="1"/>
  <c r="BI292" i="1"/>
  <c r="BF292" i="1"/>
  <c r="BC292" i="1"/>
  <c r="AZ292" i="1"/>
  <c r="AW292" i="1"/>
  <c r="AT292" i="1"/>
  <c r="AQ292" i="1"/>
  <c r="AN292" i="1"/>
  <c r="AK292" i="1"/>
  <c r="AH292" i="1"/>
  <c r="AE292" i="1"/>
  <c r="AB292" i="1"/>
  <c r="Y292" i="1"/>
  <c r="V292" i="1"/>
  <c r="T292" i="1"/>
  <c r="R292" i="1"/>
  <c r="BQ292" i="1" s="1"/>
  <c r="BY292" i="1" s="1"/>
  <c r="P292" i="1"/>
  <c r="M292" i="1"/>
  <c r="J292" i="1"/>
  <c r="G292" i="1"/>
  <c r="D292" i="1"/>
  <c r="BX291" i="1"/>
  <c r="BW291" i="1"/>
  <c r="BV291" i="1"/>
  <c r="BP291" i="1"/>
  <c r="BN291" i="1"/>
  <c r="BM291" i="1"/>
  <c r="BL291" i="1"/>
  <c r="BK291" i="1"/>
  <c r="BJ291" i="1"/>
  <c r="BH291" i="1"/>
  <c r="BG291" i="1"/>
  <c r="BE291" i="1"/>
  <c r="BD291" i="1"/>
  <c r="BB291" i="1"/>
  <c r="BC291" i="1" s="1"/>
  <c r="BA291" i="1"/>
  <c r="AY291" i="1"/>
  <c r="AX291" i="1"/>
  <c r="AV291" i="1"/>
  <c r="AU291" i="1"/>
  <c r="AS291" i="1"/>
  <c r="AR291" i="1"/>
  <c r="AP291" i="1"/>
  <c r="AO291" i="1"/>
  <c r="AM291" i="1"/>
  <c r="AL291" i="1"/>
  <c r="AJ291" i="1"/>
  <c r="AI291" i="1"/>
  <c r="AG291" i="1"/>
  <c r="AF291" i="1"/>
  <c r="AD291" i="1"/>
  <c r="AC291" i="1"/>
  <c r="AA291" i="1"/>
  <c r="Z291" i="1"/>
  <c r="X291" i="1"/>
  <c r="W291" i="1"/>
  <c r="U291" i="1"/>
  <c r="R291" i="1"/>
  <c r="Q291" i="1"/>
  <c r="P291" i="1" s="1"/>
  <c r="O291" i="1"/>
  <c r="N291" i="1"/>
  <c r="L291" i="1"/>
  <c r="K291" i="1"/>
  <c r="I291" i="1"/>
  <c r="H291" i="1"/>
  <c r="G291" i="1" s="1"/>
  <c r="F291" i="1"/>
  <c r="E291" i="1"/>
  <c r="D291" i="1" s="1"/>
  <c r="C291" i="1"/>
  <c r="BO290" i="1"/>
  <c r="BL290" i="1"/>
  <c r="BI290" i="1"/>
  <c r="BF290" i="1"/>
  <c r="BC290" i="1"/>
  <c r="AZ290" i="1"/>
  <c r="AW290" i="1"/>
  <c r="AT290" i="1"/>
  <c r="AQ290" i="1"/>
  <c r="AN290" i="1"/>
  <c r="AK290" i="1"/>
  <c r="AH290" i="1"/>
  <c r="AE290" i="1"/>
  <c r="AB290" i="1"/>
  <c r="Y290" i="1"/>
  <c r="V290" i="1"/>
  <c r="T290" i="1"/>
  <c r="R290" i="1"/>
  <c r="BQ290" i="1" s="1"/>
  <c r="BY290" i="1" s="1"/>
  <c r="P290" i="1"/>
  <c r="M290" i="1"/>
  <c r="J290" i="1"/>
  <c r="G290" i="1"/>
  <c r="D290" i="1"/>
  <c r="BO289" i="1"/>
  <c r="BL289" i="1"/>
  <c r="BI289" i="1"/>
  <c r="BF289" i="1"/>
  <c r="BC289" i="1"/>
  <c r="AZ289" i="1"/>
  <c r="AW289" i="1"/>
  <c r="AT289" i="1"/>
  <c r="AQ289" i="1"/>
  <c r="AN289" i="1"/>
  <c r="AK289" i="1"/>
  <c r="AH289" i="1"/>
  <c r="AE289" i="1"/>
  <c r="AB289" i="1"/>
  <c r="Y289" i="1"/>
  <c r="V289" i="1"/>
  <c r="T289" i="1"/>
  <c r="R289" i="1"/>
  <c r="BQ289" i="1" s="1"/>
  <c r="BY289" i="1" s="1"/>
  <c r="P289" i="1"/>
  <c r="M289" i="1"/>
  <c r="J289" i="1"/>
  <c r="G289" i="1"/>
  <c r="D289" i="1"/>
  <c r="BX288" i="1"/>
  <c r="BW288" i="1"/>
  <c r="BW287" i="1" s="1"/>
  <c r="BV288" i="1"/>
  <c r="BP288" i="1"/>
  <c r="BN288" i="1"/>
  <c r="BM288" i="1"/>
  <c r="BK288" i="1"/>
  <c r="BJ288" i="1"/>
  <c r="BH288" i="1"/>
  <c r="BG288" i="1"/>
  <c r="BE288" i="1"/>
  <c r="BE287" i="1" s="1"/>
  <c r="BD288" i="1"/>
  <c r="BB288" i="1"/>
  <c r="BA288" i="1"/>
  <c r="AY288" i="1"/>
  <c r="AX288" i="1"/>
  <c r="AV288" i="1"/>
  <c r="AU288" i="1"/>
  <c r="AS288" i="1"/>
  <c r="AR288" i="1"/>
  <c r="AP288" i="1"/>
  <c r="AP287" i="1" s="1"/>
  <c r="AO288" i="1"/>
  <c r="AM288" i="1"/>
  <c r="AL288" i="1"/>
  <c r="AJ288" i="1"/>
  <c r="AI288" i="1"/>
  <c r="AH288" i="1" s="1"/>
  <c r="AG288" i="1"/>
  <c r="AF288" i="1"/>
  <c r="AF287" i="1" s="1"/>
  <c r="AD288" i="1"/>
  <c r="AC288" i="1"/>
  <c r="AB288" i="1" s="1"/>
  <c r="AA288" i="1"/>
  <c r="Z288" i="1"/>
  <c r="X288" i="1"/>
  <c r="W288" i="1"/>
  <c r="U288" i="1"/>
  <c r="Q288" i="1"/>
  <c r="O288" i="1"/>
  <c r="O287" i="1" s="1"/>
  <c r="N288" i="1"/>
  <c r="L288" i="1"/>
  <c r="K288" i="1"/>
  <c r="I288" i="1"/>
  <c r="H288" i="1"/>
  <c r="G288" i="1" s="1"/>
  <c r="F288" i="1"/>
  <c r="E288" i="1"/>
  <c r="C288" i="1"/>
  <c r="BS286" i="1"/>
  <c r="CA286" i="1" s="1"/>
  <c r="BO286" i="1"/>
  <c r="BL286" i="1"/>
  <c r="BI286" i="1"/>
  <c r="BF286" i="1"/>
  <c r="BC286" i="1"/>
  <c r="AZ286" i="1"/>
  <c r="AW286" i="1"/>
  <c r="AT286" i="1"/>
  <c r="AQ286" i="1"/>
  <c r="AN286" i="1"/>
  <c r="AK286" i="1"/>
  <c r="AH286" i="1"/>
  <c r="AE286" i="1"/>
  <c r="AB286" i="1"/>
  <c r="Y286" i="1"/>
  <c r="V286" i="1"/>
  <c r="T286" i="1"/>
  <c r="R286" i="1"/>
  <c r="BQ286" i="1" s="1"/>
  <c r="BY286" i="1" s="1"/>
  <c r="P286" i="1"/>
  <c r="M286" i="1"/>
  <c r="J286" i="1"/>
  <c r="G286" i="1"/>
  <c r="D286" i="1"/>
  <c r="BO285" i="1"/>
  <c r="BL285" i="1"/>
  <c r="BI285" i="1"/>
  <c r="BF285" i="1"/>
  <c r="BC285" i="1"/>
  <c r="AZ285" i="1"/>
  <c r="AW285" i="1"/>
  <c r="AT285" i="1"/>
  <c r="AQ285" i="1"/>
  <c r="AN285" i="1"/>
  <c r="AK285" i="1"/>
  <c r="AH285" i="1"/>
  <c r="AE285" i="1"/>
  <c r="AB285" i="1"/>
  <c r="Y285" i="1"/>
  <c r="V285" i="1"/>
  <c r="T285" i="1"/>
  <c r="S285" i="1" s="1"/>
  <c r="R285" i="1"/>
  <c r="BQ285" i="1" s="1"/>
  <c r="BY285" i="1" s="1"/>
  <c r="P285" i="1"/>
  <c r="M285" i="1"/>
  <c r="J285" i="1"/>
  <c r="G285" i="1"/>
  <c r="D285" i="1"/>
  <c r="BX284" i="1"/>
  <c r="BW284" i="1"/>
  <c r="BV284" i="1"/>
  <c r="BP284" i="1"/>
  <c r="BN284" i="1"/>
  <c r="BM284" i="1"/>
  <c r="BL284" i="1" s="1"/>
  <c r="BK284" i="1"/>
  <c r="BJ284" i="1"/>
  <c r="BH284" i="1"/>
  <c r="BI284" i="1" s="1"/>
  <c r="BG284" i="1"/>
  <c r="BE284" i="1"/>
  <c r="BD284" i="1"/>
  <c r="BB284" i="1"/>
  <c r="BA284" i="1"/>
  <c r="AY284" i="1"/>
  <c r="AX284" i="1"/>
  <c r="AW284" i="1" s="1"/>
  <c r="AV284" i="1"/>
  <c r="AU284" i="1"/>
  <c r="AS284" i="1"/>
  <c r="AR284" i="1"/>
  <c r="AP284" i="1"/>
  <c r="AO284" i="1"/>
  <c r="AM284" i="1"/>
  <c r="AL284" i="1"/>
  <c r="AK284" i="1" s="1"/>
  <c r="AJ284" i="1"/>
  <c r="AI284" i="1"/>
  <c r="AG284" i="1"/>
  <c r="AF284" i="1"/>
  <c r="AD284" i="1"/>
  <c r="AC284" i="1"/>
  <c r="AA284" i="1"/>
  <c r="Z284" i="1"/>
  <c r="X284" i="1"/>
  <c r="W284" i="1"/>
  <c r="V284" i="1" s="1"/>
  <c r="U284" i="1"/>
  <c r="Q284" i="1"/>
  <c r="O284" i="1"/>
  <c r="N284" i="1"/>
  <c r="L284" i="1"/>
  <c r="K284" i="1"/>
  <c r="J284" i="1" s="1"/>
  <c r="I284" i="1"/>
  <c r="H284" i="1"/>
  <c r="F284" i="1"/>
  <c r="G284" i="1" s="1"/>
  <c r="E284" i="1"/>
  <c r="C284" i="1"/>
  <c r="BO283" i="1"/>
  <c r="BL283" i="1"/>
  <c r="BI283" i="1"/>
  <c r="BF283" i="1"/>
  <c r="BC283" i="1"/>
  <c r="AZ283" i="1"/>
  <c r="AW283" i="1"/>
  <c r="AT283" i="1"/>
  <c r="AQ283" i="1"/>
  <c r="AN283" i="1"/>
  <c r="AK283" i="1"/>
  <c r="AH283" i="1"/>
  <c r="AE283" i="1"/>
  <c r="AB283" i="1"/>
  <c r="Y283" i="1"/>
  <c r="V283" i="1"/>
  <c r="T283" i="1"/>
  <c r="BS283" i="1" s="1"/>
  <c r="S283" i="1"/>
  <c r="R283" i="1"/>
  <c r="BQ283" i="1" s="1"/>
  <c r="BY283" i="1" s="1"/>
  <c r="P283" i="1"/>
  <c r="M283" i="1"/>
  <c r="J283" i="1"/>
  <c r="G283" i="1"/>
  <c r="D283" i="1"/>
  <c r="BX282" i="1"/>
  <c r="BW282" i="1"/>
  <c r="BV282" i="1"/>
  <c r="BP282" i="1"/>
  <c r="BO282" i="1" s="1"/>
  <c r="BN282" i="1"/>
  <c r="BM282" i="1"/>
  <c r="BK282" i="1"/>
  <c r="BJ282" i="1"/>
  <c r="BH282" i="1"/>
  <c r="BG282" i="1"/>
  <c r="BE282" i="1"/>
  <c r="BD282" i="1"/>
  <c r="BC282" i="1" s="1"/>
  <c r="BB282" i="1"/>
  <c r="BA282" i="1"/>
  <c r="AY282" i="1"/>
  <c r="AX282" i="1"/>
  <c r="AW282" i="1" s="1"/>
  <c r="AV282" i="1"/>
  <c r="AU282" i="1"/>
  <c r="AS282" i="1"/>
  <c r="AR282" i="1"/>
  <c r="AQ282" i="1" s="1"/>
  <c r="AP282" i="1"/>
  <c r="AO282" i="1"/>
  <c r="AM282" i="1"/>
  <c r="AL282" i="1"/>
  <c r="AK282" i="1" s="1"/>
  <c r="AJ282" i="1"/>
  <c r="AI282" i="1"/>
  <c r="AG282" i="1"/>
  <c r="AF282" i="1"/>
  <c r="AD282" i="1"/>
  <c r="AC282" i="1"/>
  <c r="AA282" i="1"/>
  <c r="Z282" i="1"/>
  <c r="X282" i="1"/>
  <c r="W282" i="1"/>
  <c r="U282" i="1"/>
  <c r="Q282" i="1"/>
  <c r="O282" i="1"/>
  <c r="N282" i="1"/>
  <c r="N270" i="1" s="1"/>
  <c r="L282" i="1"/>
  <c r="K282" i="1"/>
  <c r="I282" i="1"/>
  <c r="H282" i="1"/>
  <c r="F282" i="1"/>
  <c r="E282" i="1"/>
  <c r="C282" i="1"/>
  <c r="BQ281" i="1"/>
  <c r="BY281" i="1" s="1"/>
  <c r="BO281" i="1"/>
  <c r="BL281" i="1"/>
  <c r="BI281" i="1"/>
  <c r="BF281" i="1"/>
  <c r="BC281" i="1"/>
  <c r="AZ281" i="1"/>
  <c r="AW281" i="1"/>
  <c r="AT281" i="1"/>
  <c r="AQ281" i="1"/>
  <c r="AN281" i="1"/>
  <c r="AK281" i="1"/>
  <c r="AH281" i="1"/>
  <c r="AE281" i="1"/>
  <c r="AB281" i="1"/>
  <c r="Y281" i="1"/>
  <c r="V281" i="1"/>
  <c r="T281" i="1"/>
  <c r="R281" i="1"/>
  <c r="P281" i="1"/>
  <c r="M281" i="1"/>
  <c r="J281" i="1"/>
  <c r="G281" i="1"/>
  <c r="D281" i="1"/>
  <c r="BX280" i="1"/>
  <c r="BW280" i="1"/>
  <c r="BV280" i="1"/>
  <c r="BP280" i="1"/>
  <c r="BN280" i="1"/>
  <c r="BM280" i="1"/>
  <c r="BL280" i="1" s="1"/>
  <c r="BK280" i="1"/>
  <c r="BJ280" i="1"/>
  <c r="BH280" i="1"/>
  <c r="BG280" i="1"/>
  <c r="BE280" i="1"/>
  <c r="BD280" i="1"/>
  <c r="BB280" i="1"/>
  <c r="BA280" i="1"/>
  <c r="AZ280" i="1" s="1"/>
  <c r="AY280" i="1"/>
  <c r="AX280" i="1"/>
  <c r="AX270" i="1" s="1"/>
  <c r="AV280" i="1"/>
  <c r="AU280" i="1"/>
  <c r="AS280" i="1"/>
  <c r="AR280" i="1"/>
  <c r="AQ280" i="1" s="1"/>
  <c r="AP280" i="1"/>
  <c r="AO280" i="1"/>
  <c r="AM280" i="1"/>
  <c r="AL280" i="1"/>
  <c r="AJ280" i="1"/>
  <c r="AJ270" i="1" s="1"/>
  <c r="AI280" i="1"/>
  <c r="AG280" i="1"/>
  <c r="AF280" i="1"/>
  <c r="AF270" i="1" s="1"/>
  <c r="AF268" i="1" s="1"/>
  <c r="AD280" i="1"/>
  <c r="AC280" i="1"/>
  <c r="AB280" i="1" s="1"/>
  <c r="AA280" i="1"/>
  <c r="Z280" i="1"/>
  <c r="X280" i="1"/>
  <c r="W280" i="1"/>
  <c r="U280" i="1"/>
  <c r="Q280" i="1"/>
  <c r="O280" i="1"/>
  <c r="N280" i="1"/>
  <c r="L280" i="1"/>
  <c r="K280" i="1"/>
  <c r="J280" i="1" s="1"/>
  <c r="I280" i="1"/>
  <c r="H280" i="1"/>
  <c r="G280" i="1" s="1"/>
  <c r="F280" i="1"/>
  <c r="E280" i="1"/>
  <c r="D280" i="1" s="1"/>
  <c r="C280" i="1"/>
  <c r="BO279" i="1"/>
  <c r="BL279" i="1"/>
  <c r="BI279" i="1"/>
  <c r="BF279" i="1"/>
  <c r="BC279" i="1"/>
  <c r="AZ279" i="1"/>
  <c r="AW279" i="1"/>
  <c r="AT279" i="1"/>
  <c r="AQ279" i="1"/>
  <c r="AN279" i="1"/>
  <c r="AK279" i="1"/>
  <c r="AH279" i="1"/>
  <c r="AE279" i="1"/>
  <c r="AB279" i="1"/>
  <c r="Y279" i="1"/>
  <c r="V279" i="1"/>
  <c r="T279" i="1"/>
  <c r="R279" i="1"/>
  <c r="BQ279" i="1" s="1"/>
  <c r="BY279" i="1" s="1"/>
  <c r="P279" i="1"/>
  <c r="M279" i="1"/>
  <c r="J279" i="1"/>
  <c r="G279" i="1"/>
  <c r="D279" i="1"/>
  <c r="BO278" i="1"/>
  <c r="BL278" i="1"/>
  <c r="BI278" i="1"/>
  <c r="BF278" i="1"/>
  <c r="BC278" i="1"/>
  <c r="AZ278" i="1"/>
  <c r="AW278" i="1"/>
  <c r="AT278" i="1"/>
  <c r="AQ278" i="1"/>
  <c r="AN278" i="1"/>
  <c r="AK278" i="1"/>
  <c r="AH278" i="1"/>
  <c r="AE278" i="1"/>
  <c r="AB278" i="1"/>
  <c r="Y278" i="1"/>
  <c r="V278" i="1"/>
  <c r="T278" i="1"/>
  <c r="BS278" i="1" s="1"/>
  <c r="R278" i="1"/>
  <c r="BQ278" i="1" s="1"/>
  <c r="BY278" i="1" s="1"/>
  <c r="P278" i="1"/>
  <c r="M278" i="1"/>
  <c r="J278" i="1"/>
  <c r="G278" i="1"/>
  <c r="D278" i="1"/>
  <c r="BO277" i="1"/>
  <c r="BL277" i="1"/>
  <c r="BI277" i="1"/>
  <c r="BF277" i="1"/>
  <c r="BC277" i="1"/>
  <c r="AZ277" i="1"/>
  <c r="AW277" i="1"/>
  <c r="AT277" i="1"/>
  <c r="AQ277" i="1"/>
  <c r="AN277" i="1"/>
  <c r="AK277" i="1"/>
  <c r="AH277" i="1"/>
  <c r="AE277" i="1"/>
  <c r="AB277" i="1"/>
  <c r="Y277" i="1"/>
  <c r="V277" i="1"/>
  <c r="T277" i="1"/>
  <c r="S277" i="1" s="1"/>
  <c r="R277" i="1"/>
  <c r="BQ277" i="1" s="1"/>
  <c r="BY277" i="1" s="1"/>
  <c r="P277" i="1"/>
  <c r="M277" i="1"/>
  <c r="J277" i="1"/>
  <c r="G277" i="1"/>
  <c r="D277" i="1"/>
  <c r="BO276" i="1"/>
  <c r="BL276" i="1"/>
  <c r="BI276" i="1"/>
  <c r="BF276" i="1"/>
  <c r="BC276" i="1"/>
  <c r="AZ276" i="1"/>
  <c r="AW276" i="1"/>
  <c r="AT276" i="1"/>
  <c r="AQ276" i="1"/>
  <c r="AN276" i="1"/>
  <c r="AK276" i="1"/>
  <c r="AH276" i="1"/>
  <c r="AE276" i="1"/>
  <c r="AB276" i="1"/>
  <c r="Y276" i="1"/>
  <c r="V276" i="1"/>
  <c r="T276" i="1"/>
  <c r="BS276" i="1" s="1"/>
  <c r="R276" i="1"/>
  <c r="BQ276" i="1" s="1"/>
  <c r="BY276" i="1" s="1"/>
  <c r="P276" i="1"/>
  <c r="M276" i="1"/>
  <c r="J276" i="1"/>
  <c r="G276" i="1"/>
  <c r="D276" i="1"/>
  <c r="BO275" i="1"/>
  <c r="BL275" i="1"/>
  <c r="BI275" i="1"/>
  <c r="BF275" i="1"/>
  <c r="BC275" i="1"/>
  <c r="AZ275" i="1"/>
  <c r="AW275" i="1"/>
  <c r="AT275" i="1"/>
  <c r="AQ275" i="1"/>
  <c r="AN275" i="1"/>
  <c r="AK275" i="1"/>
  <c r="AH275" i="1"/>
  <c r="AE275" i="1"/>
  <c r="AB275" i="1"/>
  <c r="Y275" i="1"/>
  <c r="V275" i="1"/>
  <c r="T275" i="1"/>
  <c r="S275" i="1" s="1"/>
  <c r="R275" i="1"/>
  <c r="BQ275" i="1" s="1"/>
  <c r="BY275" i="1" s="1"/>
  <c r="P275" i="1"/>
  <c r="M275" i="1"/>
  <c r="J275" i="1"/>
  <c r="G275" i="1"/>
  <c r="D275" i="1"/>
  <c r="BX274" i="1"/>
  <c r="BW274" i="1"/>
  <c r="BV274" i="1"/>
  <c r="BP274" i="1"/>
  <c r="BN274" i="1"/>
  <c r="BM274" i="1"/>
  <c r="BK274" i="1"/>
  <c r="BJ274" i="1"/>
  <c r="BJ270" i="1" s="1"/>
  <c r="BH274" i="1"/>
  <c r="BG274" i="1"/>
  <c r="BE274" i="1"/>
  <c r="BD274" i="1"/>
  <c r="BC274" i="1" s="1"/>
  <c r="BB274" i="1"/>
  <c r="BA274" i="1"/>
  <c r="AY274" i="1"/>
  <c r="AX274" i="1"/>
  <c r="AW274" i="1"/>
  <c r="AV274" i="1"/>
  <c r="AV270" i="1" s="1"/>
  <c r="AU274" i="1"/>
  <c r="AS274" i="1"/>
  <c r="AT274" i="1" s="1"/>
  <c r="AR274" i="1"/>
  <c r="AP274" i="1"/>
  <c r="AO274" i="1"/>
  <c r="AM274" i="1"/>
  <c r="AL274" i="1"/>
  <c r="AK274" i="1"/>
  <c r="AJ274" i="1"/>
  <c r="AI274" i="1"/>
  <c r="AG274" i="1"/>
  <c r="AH274" i="1" s="1"/>
  <c r="AF274" i="1"/>
  <c r="AD274" i="1"/>
  <c r="AC274" i="1"/>
  <c r="AC270" i="1" s="1"/>
  <c r="AA274" i="1"/>
  <c r="Z274" i="1"/>
  <c r="Y274" i="1" s="1"/>
  <c r="X274" i="1"/>
  <c r="W274" i="1"/>
  <c r="U274" i="1"/>
  <c r="Q274" i="1"/>
  <c r="O274" i="1"/>
  <c r="N274" i="1"/>
  <c r="L274" i="1"/>
  <c r="K274" i="1"/>
  <c r="I274" i="1"/>
  <c r="H274" i="1"/>
  <c r="F274" i="1"/>
  <c r="E274" i="1"/>
  <c r="C274" i="1"/>
  <c r="BO273" i="1"/>
  <c r="BL273" i="1"/>
  <c r="BI273" i="1"/>
  <c r="BF273" i="1"/>
  <c r="BC273" i="1"/>
  <c r="AZ273" i="1"/>
  <c r="AW273" i="1"/>
  <c r="AT273" i="1"/>
  <c r="AQ273" i="1"/>
  <c r="AN273" i="1"/>
  <c r="AK273" i="1"/>
  <c r="AH273" i="1"/>
  <c r="AE273" i="1"/>
  <c r="AB273" i="1"/>
  <c r="Y273" i="1"/>
  <c r="V273" i="1"/>
  <c r="T273" i="1"/>
  <c r="BS273" i="1" s="1"/>
  <c r="R273" i="1"/>
  <c r="P273" i="1"/>
  <c r="M273" i="1"/>
  <c r="J273" i="1"/>
  <c r="G273" i="1"/>
  <c r="D273" i="1"/>
  <c r="BQ272" i="1"/>
  <c r="BY272" i="1" s="1"/>
  <c r="BO272" i="1"/>
  <c r="BL272" i="1"/>
  <c r="BI272" i="1"/>
  <c r="BF272" i="1"/>
  <c r="BC272" i="1"/>
  <c r="AZ272" i="1"/>
  <c r="AW272" i="1"/>
  <c r="AT272" i="1"/>
  <c r="AQ272" i="1"/>
  <c r="AN272" i="1"/>
  <c r="AK272" i="1"/>
  <c r="AH272" i="1"/>
  <c r="AE272" i="1"/>
  <c r="AB272" i="1"/>
  <c r="Y272" i="1"/>
  <c r="V272" i="1"/>
  <c r="T272" i="1"/>
  <c r="R272" i="1"/>
  <c r="P272" i="1"/>
  <c r="M272" i="1"/>
  <c r="J272" i="1"/>
  <c r="G272" i="1"/>
  <c r="D272" i="1"/>
  <c r="BX271" i="1"/>
  <c r="BW271" i="1"/>
  <c r="BV271" i="1"/>
  <c r="BP271" i="1"/>
  <c r="BN271" i="1"/>
  <c r="BM271" i="1"/>
  <c r="BL271" i="1" s="1"/>
  <c r="BK271" i="1"/>
  <c r="BJ271" i="1"/>
  <c r="BH271" i="1"/>
  <c r="BI271" i="1" s="1"/>
  <c r="BG271" i="1"/>
  <c r="BE271" i="1"/>
  <c r="BE270" i="1" s="1"/>
  <c r="BE268" i="1" s="1"/>
  <c r="BD271" i="1"/>
  <c r="BB271" i="1"/>
  <c r="BA271" i="1"/>
  <c r="AY271" i="1"/>
  <c r="AZ271" i="1" s="1"/>
  <c r="AX271" i="1"/>
  <c r="AV271" i="1"/>
  <c r="AU271" i="1"/>
  <c r="AU270" i="1" s="1"/>
  <c r="AS271" i="1"/>
  <c r="AR271" i="1"/>
  <c r="AP271" i="1"/>
  <c r="AP270" i="1" s="1"/>
  <c r="AP268" i="1" s="1"/>
  <c r="AO271" i="1"/>
  <c r="AN271" i="1"/>
  <c r="AM271" i="1"/>
  <c r="AL271" i="1"/>
  <c r="AJ271" i="1"/>
  <c r="AI271" i="1"/>
  <c r="AG271" i="1"/>
  <c r="AF271" i="1"/>
  <c r="AD271" i="1"/>
  <c r="AC271" i="1"/>
  <c r="AA271" i="1"/>
  <c r="Z271" i="1"/>
  <c r="X271" i="1"/>
  <c r="Y271" i="1" s="1"/>
  <c r="W271" i="1"/>
  <c r="U271" i="1"/>
  <c r="Q271" i="1"/>
  <c r="P271" i="1"/>
  <c r="O271" i="1"/>
  <c r="N271" i="1"/>
  <c r="L271" i="1"/>
  <c r="M271" i="1" s="1"/>
  <c r="K271" i="1"/>
  <c r="I271" i="1"/>
  <c r="H271" i="1"/>
  <c r="F271" i="1"/>
  <c r="E271" i="1"/>
  <c r="D271" i="1" s="1"/>
  <c r="C271" i="1"/>
  <c r="BV270" i="1"/>
  <c r="CA269" i="1"/>
  <c r="BZ269" i="1"/>
  <c r="BY269" i="1"/>
  <c r="BO269" i="1"/>
  <c r="BL269" i="1"/>
  <c r="BI269" i="1"/>
  <c r="BF269" i="1"/>
  <c r="BC269" i="1"/>
  <c r="AZ269" i="1"/>
  <c r="AW269" i="1"/>
  <c r="AT269" i="1"/>
  <c r="AQ269" i="1"/>
  <c r="AN269" i="1"/>
  <c r="AK269" i="1"/>
  <c r="AH269" i="1"/>
  <c r="AE269" i="1"/>
  <c r="AB269" i="1"/>
  <c r="Y269" i="1"/>
  <c r="V269" i="1"/>
  <c r="T269" i="1"/>
  <c r="R269" i="1"/>
  <c r="P269" i="1"/>
  <c r="M269" i="1"/>
  <c r="J269" i="1"/>
  <c r="G269" i="1"/>
  <c r="D269" i="1"/>
  <c r="BO267" i="1"/>
  <c r="BL267" i="1"/>
  <c r="BI267" i="1"/>
  <c r="BF267" i="1"/>
  <c r="BC267" i="1"/>
  <c r="AZ267" i="1"/>
  <c r="AW267" i="1"/>
  <c r="AT267" i="1"/>
  <c r="AQ267" i="1"/>
  <c r="AN267" i="1"/>
  <c r="AK267" i="1"/>
  <c r="AH267" i="1"/>
  <c r="AE267" i="1"/>
  <c r="AB267" i="1"/>
  <c r="Y267" i="1"/>
  <c r="V267" i="1"/>
  <c r="T267" i="1"/>
  <c r="BS267" i="1" s="1"/>
  <c r="R267" i="1"/>
  <c r="BQ267" i="1" s="1"/>
  <c r="BY267" i="1" s="1"/>
  <c r="P267" i="1"/>
  <c r="M267" i="1"/>
  <c r="J267" i="1"/>
  <c r="G267" i="1"/>
  <c r="D267" i="1"/>
  <c r="BO266" i="1"/>
  <c r="BL266" i="1"/>
  <c r="BI266" i="1"/>
  <c r="BF266" i="1"/>
  <c r="BC266" i="1"/>
  <c r="AZ266" i="1"/>
  <c r="AW266" i="1"/>
  <c r="AT266" i="1"/>
  <c r="AQ266" i="1"/>
  <c r="AN266" i="1"/>
  <c r="AK266" i="1"/>
  <c r="AH266" i="1"/>
  <c r="AE266" i="1"/>
  <c r="AB266" i="1"/>
  <c r="Y266" i="1"/>
  <c r="V266" i="1"/>
  <c r="P266" i="1"/>
  <c r="M266" i="1"/>
  <c r="J266" i="1"/>
  <c r="G266" i="1"/>
  <c r="E266" i="1"/>
  <c r="C266" i="1"/>
  <c r="R266" i="1" s="1"/>
  <c r="BQ266" i="1" s="1"/>
  <c r="BY266" i="1" s="1"/>
  <c r="BX265" i="1"/>
  <c r="BX263" i="1" s="1"/>
  <c r="BW265" i="1"/>
  <c r="BW263" i="1" s="1"/>
  <c r="BV265" i="1"/>
  <c r="BV263" i="1" s="1"/>
  <c r="BP265" i="1"/>
  <c r="BN265" i="1"/>
  <c r="BN263" i="1" s="1"/>
  <c r="BM265" i="1"/>
  <c r="BM263" i="1" s="1"/>
  <c r="BK265" i="1"/>
  <c r="BJ265" i="1"/>
  <c r="BH265" i="1"/>
  <c r="BH263" i="1" s="1"/>
  <c r="BG265" i="1"/>
  <c r="BE265" i="1"/>
  <c r="BE263" i="1" s="1"/>
  <c r="BD265" i="1"/>
  <c r="BB265" i="1"/>
  <c r="BA265" i="1"/>
  <c r="BA263" i="1" s="1"/>
  <c r="AZ263" i="1" s="1"/>
  <c r="AY265" i="1"/>
  <c r="AY263" i="1" s="1"/>
  <c r="AX265" i="1"/>
  <c r="AV265" i="1"/>
  <c r="AV263" i="1" s="1"/>
  <c r="AU265" i="1"/>
  <c r="AS265" i="1"/>
  <c r="AR265" i="1"/>
  <c r="AP265" i="1"/>
  <c r="AP263" i="1" s="1"/>
  <c r="AO265" i="1"/>
  <c r="AM265" i="1"/>
  <c r="AM263" i="1" s="1"/>
  <c r="AL265" i="1"/>
  <c r="AJ265" i="1"/>
  <c r="AJ263" i="1" s="1"/>
  <c r="AI265" i="1"/>
  <c r="AG265" i="1"/>
  <c r="AG263" i="1" s="1"/>
  <c r="AF265" i="1"/>
  <c r="AD265" i="1"/>
  <c r="AD263" i="1" s="1"/>
  <c r="AC265" i="1"/>
  <c r="AC263" i="1" s="1"/>
  <c r="AA265" i="1"/>
  <c r="Z265" i="1"/>
  <c r="X265" i="1"/>
  <c r="X263" i="1" s="1"/>
  <c r="W265" i="1"/>
  <c r="U265" i="1"/>
  <c r="U263" i="1" s="1"/>
  <c r="Q265" i="1"/>
  <c r="Q263" i="1" s="1"/>
  <c r="O265" i="1"/>
  <c r="N265" i="1"/>
  <c r="L265" i="1"/>
  <c r="L263" i="1" s="1"/>
  <c r="K265" i="1"/>
  <c r="I265" i="1"/>
  <c r="I263" i="1" s="1"/>
  <c r="H265" i="1"/>
  <c r="F265" i="1"/>
  <c r="F263" i="1" s="1"/>
  <c r="CA264" i="1"/>
  <c r="BZ264" i="1"/>
  <c r="BY264" i="1"/>
  <c r="BO264" i="1"/>
  <c r="BL264" i="1"/>
  <c r="BI264" i="1"/>
  <c r="BF264" i="1"/>
  <c r="BC264" i="1"/>
  <c r="AZ264" i="1"/>
  <c r="AW264" i="1"/>
  <c r="AT264" i="1"/>
  <c r="AQ264" i="1"/>
  <c r="AN264" i="1"/>
  <c r="AK264" i="1"/>
  <c r="AH264" i="1"/>
  <c r="AE264" i="1"/>
  <c r="AB264" i="1"/>
  <c r="Y264" i="1"/>
  <c r="V264" i="1"/>
  <c r="T264" i="1"/>
  <c r="R264" i="1"/>
  <c r="P264" i="1"/>
  <c r="M264" i="1"/>
  <c r="J264" i="1"/>
  <c r="G264" i="1"/>
  <c r="D264" i="1"/>
  <c r="BK263" i="1"/>
  <c r="BB263" i="1"/>
  <c r="AS263" i="1"/>
  <c r="AO263" i="1"/>
  <c r="O263" i="1"/>
  <c r="BO262" i="1"/>
  <c r="BL262" i="1"/>
  <c r="BI262" i="1"/>
  <c r="BF262" i="1"/>
  <c r="BC262" i="1"/>
  <c r="AZ262" i="1"/>
  <c r="AW262" i="1"/>
  <c r="AT262" i="1"/>
  <c r="AQ262" i="1"/>
  <c r="AN262" i="1"/>
  <c r="AK262" i="1"/>
  <c r="AH262" i="1"/>
  <c r="AE262" i="1"/>
  <c r="AB262" i="1"/>
  <c r="Y262" i="1"/>
  <c r="V262" i="1"/>
  <c r="T262" i="1"/>
  <c r="BS262" i="1" s="1"/>
  <c r="R262" i="1"/>
  <c r="BQ262" i="1" s="1"/>
  <c r="BY262" i="1" s="1"/>
  <c r="P262" i="1"/>
  <c r="M262" i="1"/>
  <c r="J262" i="1"/>
  <c r="G262" i="1"/>
  <c r="D262" i="1"/>
  <c r="BX261" i="1"/>
  <c r="BW261" i="1"/>
  <c r="BV261" i="1"/>
  <c r="BP261" i="1"/>
  <c r="BN261" i="1"/>
  <c r="BM261" i="1"/>
  <c r="BK261" i="1"/>
  <c r="BJ261" i="1"/>
  <c r="BH261" i="1"/>
  <c r="BG261" i="1"/>
  <c r="BF261" i="1" s="1"/>
  <c r="BE261" i="1"/>
  <c r="BD261" i="1"/>
  <c r="BB261" i="1"/>
  <c r="BA261" i="1"/>
  <c r="AY261" i="1"/>
  <c r="AX261" i="1"/>
  <c r="AV261" i="1"/>
  <c r="AU261" i="1"/>
  <c r="AS261" i="1"/>
  <c r="AR261" i="1"/>
  <c r="AP261" i="1"/>
  <c r="AO261" i="1"/>
  <c r="AM261" i="1"/>
  <c r="AL261" i="1"/>
  <c r="AK261" i="1" s="1"/>
  <c r="AJ261" i="1"/>
  <c r="AI261" i="1"/>
  <c r="AH261" i="1" s="1"/>
  <c r="AG261" i="1"/>
  <c r="AF261" i="1"/>
  <c r="AD261" i="1"/>
  <c r="AC261" i="1"/>
  <c r="AA261" i="1"/>
  <c r="Z261" i="1"/>
  <c r="X261" i="1"/>
  <c r="W261" i="1"/>
  <c r="V261" i="1" s="1"/>
  <c r="U261" i="1"/>
  <c r="Q261" i="1"/>
  <c r="O261" i="1"/>
  <c r="N261" i="1"/>
  <c r="L261" i="1"/>
  <c r="K261" i="1"/>
  <c r="I261" i="1"/>
  <c r="H261" i="1"/>
  <c r="F261" i="1"/>
  <c r="E261" i="1"/>
  <c r="C261" i="1"/>
  <c r="BO260" i="1"/>
  <c r="BL260" i="1"/>
  <c r="BI260" i="1"/>
  <c r="BF260" i="1"/>
  <c r="BC260" i="1"/>
  <c r="AZ260" i="1"/>
  <c r="AW260" i="1"/>
  <c r="AT260" i="1"/>
  <c r="AQ260" i="1"/>
  <c r="AN260" i="1"/>
  <c r="AK260" i="1"/>
  <c r="AH260" i="1"/>
  <c r="AE260" i="1"/>
  <c r="AB260" i="1"/>
  <c r="Y260" i="1"/>
  <c r="V260" i="1"/>
  <c r="T260" i="1"/>
  <c r="BS260" i="1" s="1"/>
  <c r="R260" i="1"/>
  <c r="BQ260" i="1" s="1"/>
  <c r="BY260" i="1" s="1"/>
  <c r="P260" i="1"/>
  <c r="M260" i="1"/>
  <c r="J260" i="1"/>
  <c r="G260" i="1"/>
  <c r="D260" i="1"/>
  <c r="BO259" i="1"/>
  <c r="BL259" i="1"/>
  <c r="BI259" i="1"/>
  <c r="BF259" i="1"/>
  <c r="BC259" i="1"/>
  <c r="AZ259" i="1"/>
  <c r="AW259" i="1"/>
  <c r="AT259" i="1"/>
  <c r="AQ259" i="1"/>
  <c r="AN259" i="1"/>
  <c r="AK259" i="1"/>
  <c r="AH259" i="1"/>
  <c r="AE259" i="1"/>
  <c r="AB259" i="1"/>
  <c r="Y259" i="1"/>
  <c r="V259" i="1"/>
  <c r="T259" i="1"/>
  <c r="R259" i="1"/>
  <c r="BQ259" i="1" s="1"/>
  <c r="BY259" i="1" s="1"/>
  <c r="P259" i="1"/>
  <c r="M259" i="1"/>
  <c r="J259" i="1"/>
  <c r="G259" i="1"/>
  <c r="D259" i="1"/>
  <c r="BX258" i="1"/>
  <c r="BX255" i="1" s="1"/>
  <c r="BW258" i="1"/>
  <c r="BV258" i="1"/>
  <c r="BP258" i="1"/>
  <c r="BN258" i="1"/>
  <c r="BM258" i="1"/>
  <c r="BL258" i="1"/>
  <c r="BK258" i="1"/>
  <c r="BJ258" i="1"/>
  <c r="BI258" i="1" s="1"/>
  <c r="BH258" i="1"/>
  <c r="BG258" i="1"/>
  <c r="BE258" i="1"/>
  <c r="BD258" i="1"/>
  <c r="BB258" i="1"/>
  <c r="BA258" i="1"/>
  <c r="AY258" i="1"/>
  <c r="AZ258" i="1" s="1"/>
  <c r="AX258" i="1"/>
  <c r="AV258" i="1"/>
  <c r="AU258" i="1"/>
  <c r="AS258" i="1"/>
  <c r="AR258" i="1"/>
  <c r="AP258" i="1"/>
  <c r="AO258" i="1"/>
  <c r="AN258" i="1" s="1"/>
  <c r="AM258" i="1"/>
  <c r="AL258" i="1"/>
  <c r="AK258" i="1"/>
  <c r="AJ258" i="1"/>
  <c r="AI258" i="1"/>
  <c r="AG258" i="1"/>
  <c r="AF258" i="1"/>
  <c r="AD258" i="1"/>
  <c r="AC258" i="1"/>
  <c r="AA258" i="1"/>
  <c r="Z258" i="1"/>
  <c r="X258" i="1"/>
  <c r="W258" i="1"/>
  <c r="U258" i="1"/>
  <c r="Q258" i="1"/>
  <c r="O258" i="1"/>
  <c r="O255" i="1" s="1"/>
  <c r="N258" i="1"/>
  <c r="M258" i="1"/>
  <c r="L258" i="1"/>
  <c r="K258" i="1"/>
  <c r="I258" i="1"/>
  <c r="H258" i="1"/>
  <c r="F258" i="1"/>
  <c r="E258" i="1"/>
  <c r="C258" i="1"/>
  <c r="BO257" i="1"/>
  <c r="BL257" i="1"/>
  <c r="BI257" i="1"/>
  <c r="BF257" i="1"/>
  <c r="BC257" i="1"/>
  <c r="AZ257" i="1"/>
  <c r="AW257" i="1"/>
  <c r="AT257" i="1"/>
  <c r="AQ257" i="1"/>
  <c r="AN257" i="1"/>
  <c r="AK257" i="1"/>
  <c r="AH257" i="1"/>
  <c r="AE257" i="1"/>
  <c r="AB257" i="1"/>
  <c r="Y257" i="1"/>
  <c r="V257" i="1"/>
  <c r="T257" i="1"/>
  <c r="R257" i="1"/>
  <c r="BQ257" i="1" s="1"/>
  <c r="BY257" i="1" s="1"/>
  <c r="P257" i="1"/>
  <c r="M257" i="1"/>
  <c r="J257" i="1"/>
  <c r="G257" i="1"/>
  <c r="D257" i="1"/>
  <c r="BX256" i="1"/>
  <c r="BW256" i="1"/>
  <c r="BV256" i="1"/>
  <c r="BP256" i="1"/>
  <c r="BP255" i="1" s="1"/>
  <c r="BN256" i="1"/>
  <c r="BM256" i="1"/>
  <c r="BM255" i="1" s="1"/>
  <c r="BK256" i="1"/>
  <c r="BJ256" i="1"/>
  <c r="BH256" i="1"/>
  <c r="BG256" i="1"/>
  <c r="BE256" i="1"/>
  <c r="BD256" i="1"/>
  <c r="BB256" i="1"/>
  <c r="BA256" i="1"/>
  <c r="AY256" i="1"/>
  <c r="AX256" i="1"/>
  <c r="AW256" i="1" s="1"/>
  <c r="AV256" i="1"/>
  <c r="AU256" i="1"/>
  <c r="AS256" i="1"/>
  <c r="AR256" i="1"/>
  <c r="AQ256" i="1" s="1"/>
  <c r="AP256" i="1"/>
  <c r="AO256" i="1"/>
  <c r="AM256" i="1"/>
  <c r="AL256" i="1"/>
  <c r="AK256" i="1" s="1"/>
  <c r="AJ256" i="1"/>
  <c r="AI256" i="1"/>
  <c r="AG256" i="1"/>
  <c r="AF256" i="1"/>
  <c r="AF255" i="1" s="1"/>
  <c r="AD256" i="1"/>
  <c r="AC256" i="1"/>
  <c r="AC255" i="1" s="1"/>
  <c r="AA256" i="1"/>
  <c r="Z256" i="1"/>
  <c r="X256" i="1"/>
  <c r="W256" i="1"/>
  <c r="U256" i="1"/>
  <c r="Q256" i="1"/>
  <c r="O256" i="1"/>
  <c r="N256" i="1"/>
  <c r="T256" i="1" s="1"/>
  <c r="L256" i="1"/>
  <c r="K256" i="1"/>
  <c r="I256" i="1"/>
  <c r="I255" i="1" s="1"/>
  <c r="H256" i="1"/>
  <c r="F256" i="1"/>
  <c r="E256" i="1"/>
  <c r="D256" i="1" s="1"/>
  <c r="C256" i="1"/>
  <c r="AJ255" i="1"/>
  <c r="BQ254" i="1"/>
  <c r="BY254" i="1" s="1"/>
  <c r="BO254" i="1"/>
  <c r="BL254" i="1"/>
  <c r="BI254" i="1"/>
  <c r="BF254" i="1"/>
  <c r="BC254" i="1"/>
  <c r="AZ254" i="1"/>
  <c r="AW254" i="1"/>
  <c r="AT254" i="1"/>
  <c r="AQ254" i="1"/>
  <c r="AN254" i="1"/>
  <c r="AK254" i="1"/>
  <c r="AH254" i="1"/>
  <c r="AE254" i="1"/>
  <c r="AB254" i="1"/>
  <c r="Y254" i="1"/>
  <c r="V254" i="1"/>
  <c r="T254" i="1"/>
  <c r="BS254" i="1" s="1"/>
  <c r="S254" i="1"/>
  <c r="R254" i="1"/>
  <c r="P254" i="1"/>
  <c r="M254" i="1"/>
  <c r="J254" i="1"/>
  <c r="G254" i="1"/>
  <c r="D254" i="1"/>
  <c r="BO253" i="1"/>
  <c r="BL253" i="1"/>
  <c r="BI253" i="1"/>
  <c r="BF253" i="1"/>
  <c r="BC253" i="1"/>
  <c r="AZ253" i="1"/>
  <c r="AW253" i="1"/>
  <c r="AT253" i="1"/>
  <c r="AQ253" i="1"/>
  <c r="AN253" i="1"/>
  <c r="AK253" i="1"/>
  <c r="AH253" i="1"/>
  <c r="AE253" i="1"/>
  <c r="AB253" i="1"/>
  <c r="Y253" i="1"/>
  <c r="V253" i="1"/>
  <c r="T253" i="1"/>
  <c r="R253" i="1"/>
  <c r="BQ253" i="1" s="1"/>
  <c r="BY253" i="1" s="1"/>
  <c r="P253" i="1"/>
  <c r="M253" i="1"/>
  <c r="J253" i="1"/>
  <c r="G253" i="1"/>
  <c r="D253" i="1"/>
  <c r="BX252" i="1"/>
  <c r="BX237" i="1" s="1"/>
  <c r="BW252" i="1"/>
  <c r="BV252" i="1"/>
  <c r="BP252" i="1"/>
  <c r="BN252" i="1"/>
  <c r="BM252" i="1"/>
  <c r="BK252" i="1"/>
  <c r="BJ252" i="1"/>
  <c r="BH252" i="1"/>
  <c r="BG252" i="1"/>
  <c r="BE252" i="1"/>
  <c r="BD252" i="1"/>
  <c r="BB252" i="1"/>
  <c r="BA252" i="1"/>
  <c r="AY252" i="1"/>
  <c r="AX252" i="1"/>
  <c r="AW252" i="1"/>
  <c r="AV252" i="1"/>
  <c r="AU252" i="1"/>
  <c r="AT252" i="1" s="1"/>
  <c r="AS252" i="1"/>
  <c r="AR252" i="1"/>
  <c r="AP252" i="1"/>
  <c r="AO252" i="1"/>
  <c r="AM252" i="1"/>
  <c r="AL252" i="1"/>
  <c r="AJ252" i="1"/>
  <c r="AI252" i="1"/>
  <c r="AH252" i="1"/>
  <c r="AG252" i="1"/>
  <c r="AF252" i="1"/>
  <c r="AE252" i="1" s="1"/>
  <c r="AD252" i="1"/>
  <c r="AC252" i="1"/>
  <c r="AA252" i="1"/>
  <c r="Z252" i="1"/>
  <c r="X252" i="1"/>
  <c r="W252" i="1"/>
  <c r="U252" i="1"/>
  <c r="Q252" i="1"/>
  <c r="O252" i="1"/>
  <c r="N252" i="1"/>
  <c r="M252" i="1"/>
  <c r="L252" i="1"/>
  <c r="K252" i="1"/>
  <c r="J252" i="1"/>
  <c r="I252" i="1"/>
  <c r="H252" i="1"/>
  <c r="F252" i="1"/>
  <c r="E252" i="1"/>
  <c r="C252" i="1"/>
  <c r="BO251" i="1"/>
  <c r="BL251" i="1"/>
  <c r="BI251" i="1"/>
  <c r="BF251" i="1"/>
  <c r="BC251" i="1"/>
  <c r="AZ251" i="1"/>
  <c r="AW251" i="1"/>
  <c r="AT251" i="1"/>
  <c r="AQ251" i="1"/>
  <c r="AN251" i="1"/>
  <c r="AK251" i="1"/>
  <c r="AH251" i="1"/>
  <c r="AE251" i="1"/>
  <c r="AB251" i="1"/>
  <c r="Y251" i="1"/>
  <c r="V251" i="1"/>
  <c r="T251" i="1"/>
  <c r="BS251" i="1" s="1"/>
  <c r="CA251" i="1" s="1"/>
  <c r="R251" i="1"/>
  <c r="BQ251" i="1" s="1"/>
  <c r="BY251" i="1" s="1"/>
  <c r="P251" i="1"/>
  <c r="M251" i="1"/>
  <c r="J251" i="1"/>
  <c r="G251" i="1"/>
  <c r="D251" i="1"/>
  <c r="BX250" i="1"/>
  <c r="BW250" i="1"/>
  <c r="BV250" i="1"/>
  <c r="BP250" i="1"/>
  <c r="BN250" i="1"/>
  <c r="BM250" i="1"/>
  <c r="BK250" i="1"/>
  <c r="BJ250" i="1"/>
  <c r="BH250" i="1"/>
  <c r="BG250" i="1"/>
  <c r="BE250" i="1"/>
  <c r="BD250" i="1"/>
  <c r="BB250" i="1"/>
  <c r="BA250" i="1"/>
  <c r="AY250" i="1"/>
  <c r="AZ250" i="1" s="1"/>
  <c r="AX250" i="1"/>
  <c r="AV250" i="1"/>
  <c r="AU250" i="1"/>
  <c r="AS250" i="1"/>
  <c r="AR250" i="1"/>
  <c r="AQ250" i="1" s="1"/>
  <c r="AP250" i="1"/>
  <c r="AO250" i="1"/>
  <c r="AM250" i="1"/>
  <c r="AL250" i="1"/>
  <c r="AJ250" i="1"/>
  <c r="AI250" i="1"/>
  <c r="AG250" i="1"/>
  <c r="AF250" i="1"/>
  <c r="AD250" i="1"/>
  <c r="AC250" i="1"/>
  <c r="AA250" i="1"/>
  <c r="Z250" i="1"/>
  <c r="X250" i="1"/>
  <c r="W250" i="1"/>
  <c r="U250" i="1"/>
  <c r="Q250" i="1"/>
  <c r="O250" i="1"/>
  <c r="N250" i="1"/>
  <c r="L250" i="1"/>
  <c r="K250" i="1"/>
  <c r="I250" i="1"/>
  <c r="H250" i="1"/>
  <c r="F250" i="1"/>
  <c r="E250" i="1"/>
  <c r="C250" i="1"/>
  <c r="BO249" i="1"/>
  <c r="BL249" i="1"/>
  <c r="BI249" i="1"/>
  <c r="BF249" i="1"/>
  <c r="BC249" i="1"/>
  <c r="AZ249" i="1"/>
  <c r="AW249" i="1"/>
  <c r="AT249" i="1"/>
  <c r="AQ249" i="1"/>
  <c r="AN249" i="1"/>
  <c r="AK249" i="1"/>
  <c r="AH249" i="1"/>
  <c r="AE249" i="1"/>
  <c r="AB249" i="1"/>
  <c r="Y249" i="1"/>
  <c r="V249" i="1"/>
  <c r="T249" i="1"/>
  <c r="R249" i="1"/>
  <c r="BQ249" i="1" s="1"/>
  <c r="BY249" i="1" s="1"/>
  <c r="P249" i="1"/>
  <c r="M249" i="1"/>
  <c r="J249" i="1"/>
  <c r="G249" i="1"/>
  <c r="D249" i="1"/>
  <c r="BX248" i="1"/>
  <c r="BW248" i="1"/>
  <c r="BV248" i="1"/>
  <c r="BP248" i="1"/>
  <c r="BN248" i="1"/>
  <c r="BM248" i="1"/>
  <c r="BK248" i="1"/>
  <c r="BJ248" i="1"/>
  <c r="BH248" i="1"/>
  <c r="BG248" i="1"/>
  <c r="BE248" i="1"/>
  <c r="BD248" i="1"/>
  <c r="BB248" i="1"/>
  <c r="BA248" i="1"/>
  <c r="AY248" i="1"/>
  <c r="AX248" i="1"/>
  <c r="AV248" i="1"/>
  <c r="AU248" i="1"/>
  <c r="AS248" i="1"/>
  <c r="AR248" i="1"/>
  <c r="AP248" i="1"/>
  <c r="AO248" i="1"/>
  <c r="AM248" i="1"/>
  <c r="AL248" i="1"/>
  <c r="AJ248" i="1"/>
  <c r="AI248" i="1"/>
  <c r="AG248" i="1"/>
  <c r="AF248" i="1"/>
  <c r="AD248" i="1"/>
  <c r="AC248" i="1"/>
  <c r="AA248" i="1"/>
  <c r="Z248" i="1"/>
  <c r="X248" i="1"/>
  <c r="W248" i="1"/>
  <c r="U248" i="1"/>
  <c r="Q248" i="1"/>
  <c r="P248" i="1" s="1"/>
  <c r="O248" i="1"/>
  <c r="N248" i="1"/>
  <c r="L248" i="1"/>
  <c r="K248" i="1"/>
  <c r="I248" i="1"/>
  <c r="H248" i="1"/>
  <c r="F248" i="1"/>
  <c r="E248" i="1"/>
  <c r="C248" i="1"/>
  <c r="D248" i="1" s="1"/>
  <c r="BO247" i="1"/>
  <c r="BL247" i="1"/>
  <c r="BI247" i="1"/>
  <c r="BF247" i="1"/>
  <c r="BC247" i="1"/>
  <c r="AZ247" i="1"/>
  <c r="AW247" i="1"/>
  <c r="AT247" i="1"/>
  <c r="AQ247" i="1"/>
  <c r="AN247" i="1"/>
  <c r="AK247" i="1"/>
  <c r="AH247" i="1"/>
  <c r="AE247" i="1"/>
  <c r="AB247" i="1"/>
  <c r="Y247" i="1"/>
  <c r="V247" i="1"/>
  <c r="T247" i="1"/>
  <c r="R247" i="1"/>
  <c r="BQ247" i="1" s="1"/>
  <c r="BY247" i="1" s="1"/>
  <c r="P247" i="1"/>
  <c r="M247" i="1"/>
  <c r="J247" i="1"/>
  <c r="G247" i="1"/>
  <c r="D247" i="1"/>
  <c r="BY246" i="1"/>
  <c r="BQ246" i="1"/>
  <c r="BO246" i="1"/>
  <c r="BL246" i="1"/>
  <c r="BI246" i="1"/>
  <c r="BF246" i="1"/>
  <c r="BC246" i="1"/>
  <c r="AZ246" i="1"/>
  <c r="AW246" i="1"/>
  <c r="AT246" i="1"/>
  <c r="AQ246" i="1"/>
  <c r="AN246" i="1"/>
  <c r="AK246" i="1"/>
  <c r="AH246" i="1"/>
  <c r="AE246" i="1"/>
  <c r="AB246" i="1"/>
  <c r="Y246" i="1"/>
  <c r="V246" i="1"/>
  <c r="T246" i="1"/>
  <c r="S246" i="1" s="1"/>
  <c r="P246" i="1"/>
  <c r="M246" i="1"/>
  <c r="J246" i="1"/>
  <c r="G246" i="1"/>
  <c r="D246" i="1"/>
  <c r="BO245" i="1"/>
  <c r="BL245" i="1"/>
  <c r="BI245" i="1"/>
  <c r="BF245" i="1"/>
  <c r="BC245" i="1"/>
  <c r="AZ245" i="1"/>
  <c r="AW245" i="1"/>
  <c r="AT245" i="1"/>
  <c r="AQ245" i="1"/>
  <c r="AN245" i="1"/>
  <c r="AK245" i="1"/>
  <c r="AH245" i="1"/>
  <c r="AE245" i="1"/>
  <c r="AB245" i="1"/>
  <c r="Y245" i="1"/>
  <c r="V245" i="1"/>
  <c r="T245" i="1"/>
  <c r="S245" i="1" s="1"/>
  <c r="R245" i="1"/>
  <c r="BQ245" i="1" s="1"/>
  <c r="BY245" i="1" s="1"/>
  <c r="P245" i="1"/>
  <c r="M245" i="1"/>
  <c r="J245" i="1"/>
  <c r="G245" i="1"/>
  <c r="D245" i="1"/>
  <c r="BO244" i="1"/>
  <c r="BL244" i="1"/>
  <c r="BI244" i="1"/>
  <c r="BF244" i="1"/>
  <c r="BC244" i="1"/>
  <c r="AZ244" i="1"/>
  <c r="AW244" i="1"/>
  <c r="AT244" i="1"/>
  <c r="AQ244" i="1"/>
  <c r="AN244" i="1"/>
  <c r="AK244" i="1"/>
  <c r="AH244" i="1"/>
  <c r="AE244" i="1"/>
  <c r="AB244" i="1"/>
  <c r="Y244" i="1"/>
  <c r="V244" i="1"/>
  <c r="T244" i="1"/>
  <c r="BS244" i="1" s="1"/>
  <c r="R244" i="1"/>
  <c r="BQ244" i="1" s="1"/>
  <c r="BY244" i="1" s="1"/>
  <c r="P244" i="1"/>
  <c r="M244" i="1"/>
  <c r="J244" i="1"/>
  <c r="G244" i="1"/>
  <c r="D244" i="1"/>
  <c r="BO243" i="1"/>
  <c r="BL243" i="1"/>
  <c r="BI243" i="1"/>
  <c r="BF243" i="1"/>
  <c r="BC243" i="1"/>
  <c r="AZ243" i="1"/>
  <c r="AW243" i="1"/>
  <c r="AT243" i="1"/>
  <c r="AQ243" i="1"/>
  <c r="AN243" i="1"/>
  <c r="AK243" i="1"/>
  <c r="AH243" i="1"/>
  <c r="AE243" i="1"/>
  <c r="AB243" i="1"/>
  <c r="Y243" i="1"/>
  <c r="V243" i="1"/>
  <c r="T243" i="1"/>
  <c r="R243" i="1"/>
  <c r="BQ243" i="1" s="1"/>
  <c r="BY243" i="1" s="1"/>
  <c r="P243" i="1"/>
  <c r="M243" i="1"/>
  <c r="J243" i="1"/>
  <c r="G243" i="1"/>
  <c r="D243" i="1"/>
  <c r="BX242" i="1"/>
  <c r="BW242" i="1"/>
  <c r="BV242" i="1"/>
  <c r="BP242" i="1"/>
  <c r="BO242" i="1" s="1"/>
  <c r="BN242" i="1"/>
  <c r="BM242" i="1"/>
  <c r="BL242" i="1"/>
  <c r="BK242" i="1"/>
  <c r="BJ242" i="1"/>
  <c r="BI242" i="1"/>
  <c r="BH242" i="1"/>
  <c r="BG242" i="1"/>
  <c r="BE242" i="1"/>
  <c r="BD242" i="1"/>
  <c r="BC242" i="1" s="1"/>
  <c r="BB242" i="1"/>
  <c r="BA242" i="1"/>
  <c r="AY242" i="1"/>
  <c r="AZ242" i="1" s="1"/>
  <c r="AX242" i="1"/>
  <c r="AW242" i="1" s="1"/>
  <c r="AV242" i="1"/>
  <c r="AU242" i="1"/>
  <c r="AS242" i="1"/>
  <c r="AR242" i="1"/>
  <c r="AP242" i="1"/>
  <c r="AO242" i="1"/>
  <c r="AM242" i="1"/>
  <c r="AN242" i="1" s="1"/>
  <c r="AL242" i="1"/>
  <c r="AJ242" i="1"/>
  <c r="AI242" i="1"/>
  <c r="AG242" i="1"/>
  <c r="AF242" i="1"/>
  <c r="AE242" i="1" s="1"/>
  <c r="AD242" i="1"/>
  <c r="AC242" i="1"/>
  <c r="AA242" i="1"/>
  <c r="AA237" i="1" s="1"/>
  <c r="Z242" i="1"/>
  <c r="Y242" i="1"/>
  <c r="X242" i="1"/>
  <c r="W242" i="1"/>
  <c r="U242" i="1"/>
  <c r="Q242" i="1"/>
  <c r="O242" i="1"/>
  <c r="N242" i="1"/>
  <c r="M242" i="1"/>
  <c r="L242" i="1"/>
  <c r="L237" i="1" s="1"/>
  <c r="K242" i="1"/>
  <c r="I242" i="1"/>
  <c r="H242" i="1"/>
  <c r="F242" i="1"/>
  <c r="E242" i="1"/>
  <c r="C242" i="1"/>
  <c r="BO241" i="1"/>
  <c r="BL241" i="1"/>
  <c r="BI241" i="1"/>
  <c r="BF241" i="1"/>
  <c r="BC241" i="1"/>
  <c r="AZ241" i="1"/>
  <c r="AW241" i="1"/>
  <c r="AT241" i="1"/>
  <c r="AQ241" i="1"/>
  <c r="AN241" i="1"/>
  <c r="AK241" i="1"/>
  <c r="AH241" i="1"/>
  <c r="AE241" i="1"/>
  <c r="AB241" i="1"/>
  <c r="Y241" i="1"/>
  <c r="V241" i="1"/>
  <c r="T241" i="1"/>
  <c r="R241" i="1"/>
  <c r="BQ241" i="1" s="1"/>
  <c r="BY241" i="1" s="1"/>
  <c r="P241" i="1"/>
  <c r="M241" i="1"/>
  <c r="J241" i="1"/>
  <c r="G241" i="1"/>
  <c r="D241" i="1"/>
  <c r="BO240" i="1"/>
  <c r="BL240" i="1"/>
  <c r="BI240" i="1"/>
  <c r="BF240" i="1"/>
  <c r="BC240" i="1"/>
  <c r="AZ240" i="1"/>
  <c r="AW240" i="1"/>
  <c r="AT240" i="1"/>
  <c r="AQ240" i="1"/>
  <c r="AN240" i="1"/>
  <c r="AK240" i="1"/>
  <c r="AH240" i="1"/>
  <c r="AE240" i="1"/>
  <c r="AB240" i="1"/>
  <c r="Y240" i="1"/>
  <c r="V240" i="1"/>
  <c r="T240" i="1"/>
  <c r="R240" i="1"/>
  <c r="BQ240" i="1" s="1"/>
  <c r="BY240" i="1" s="1"/>
  <c r="P240" i="1"/>
  <c r="M240" i="1"/>
  <c r="J240" i="1"/>
  <c r="G240" i="1"/>
  <c r="D240" i="1"/>
  <c r="BO239" i="1"/>
  <c r="BL239" i="1"/>
  <c r="BI239" i="1"/>
  <c r="BF239" i="1"/>
  <c r="BC239" i="1"/>
  <c r="AZ239" i="1"/>
  <c r="AW239" i="1"/>
  <c r="AT239" i="1"/>
  <c r="AQ239" i="1"/>
  <c r="AN239" i="1"/>
  <c r="AK239" i="1"/>
  <c r="AH239" i="1"/>
  <c r="AE239" i="1"/>
  <c r="AB239" i="1"/>
  <c r="Y239" i="1"/>
  <c r="V239" i="1"/>
  <c r="T239" i="1"/>
  <c r="R239" i="1"/>
  <c r="BQ239" i="1" s="1"/>
  <c r="BY239" i="1" s="1"/>
  <c r="P239" i="1"/>
  <c r="M239" i="1"/>
  <c r="J239" i="1"/>
  <c r="G239" i="1"/>
  <c r="D239" i="1"/>
  <c r="BX238" i="1"/>
  <c r="BW238" i="1"/>
  <c r="BV238" i="1"/>
  <c r="BP238" i="1"/>
  <c r="BO238" i="1"/>
  <c r="BN238" i="1"/>
  <c r="BM238" i="1"/>
  <c r="BK238" i="1"/>
  <c r="BK237" i="1" s="1"/>
  <c r="BJ238" i="1"/>
  <c r="BH238" i="1"/>
  <c r="BG238" i="1"/>
  <c r="BE238" i="1"/>
  <c r="BD238" i="1"/>
  <c r="BC238" i="1" s="1"/>
  <c r="BB238" i="1"/>
  <c r="BA238" i="1"/>
  <c r="BA237" i="1" s="1"/>
  <c r="AY238" i="1"/>
  <c r="AX238" i="1"/>
  <c r="AV238" i="1"/>
  <c r="AU238" i="1"/>
  <c r="AS238" i="1"/>
  <c r="AR238" i="1"/>
  <c r="AP238" i="1"/>
  <c r="AO238" i="1"/>
  <c r="AM238" i="1"/>
  <c r="AL238" i="1"/>
  <c r="AJ238" i="1"/>
  <c r="AI238" i="1"/>
  <c r="AH238" i="1" s="1"/>
  <c r="AG238" i="1"/>
  <c r="AF238" i="1"/>
  <c r="AD238" i="1"/>
  <c r="AC238" i="1"/>
  <c r="AA238" i="1"/>
  <c r="Z238" i="1"/>
  <c r="X238" i="1"/>
  <c r="W238" i="1"/>
  <c r="U238" i="1"/>
  <c r="Q238" i="1"/>
  <c r="O238" i="1"/>
  <c r="O237" i="1" s="1"/>
  <c r="N238" i="1"/>
  <c r="L238" i="1"/>
  <c r="K238" i="1"/>
  <c r="I238" i="1"/>
  <c r="H238" i="1"/>
  <c r="F238" i="1"/>
  <c r="E238" i="1"/>
  <c r="E237" i="1" s="1"/>
  <c r="C238" i="1"/>
  <c r="BH237" i="1"/>
  <c r="BS236" i="1"/>
  <c r="CA236" i="1" s="1"/>
  <c r="BO236" i="1"/>
  <c r="BL236" i="1"/>
  <c r="BI236" i="1"/>
  <c r="BF236" i="1"/>
  <c r="BC236" i="1"/>
  <c r="AZ236" i="1"/>
  <c r="AW236" i="1"/>
  <c r="AT236" i="1"/>
  <c r="AQ236" i="1"/>
  <c r="AN236" i="1"/>
  <c r="AK236" i="1"/>
  <c r="AH236" i="1"/>
  <c r="AE236" i="1"/>
  <c r="AB236" i="1"/>
  <c r="Y236" i="1"/>
  <c r="V236" i="1"/>
  <c r="T236" i="1"/>
  <c r="R236" i="1"/>
  <c r="S236" i="1" s="1"/>
  <c r="P236" i="1"/>
  <c r="M236" i="1"/>
  <c r="J236" i="1"/>
  <c r="G236" i="1"/>
  <c r="D236" i="1"/>
  <c r="BX235" i="1"/>
  <c r="BW235" i="1"/>
  <c r="BV235" i="1"/>
  <c r="BP235" i="1"/>
  <c r="BO235" i="1"/>
  <c r="BN235" i="1"/>
  <c r="BM235" i="1"/>
  <c r="BK235" i="1"/>
  <c r="BJ235" i="1"/>
  <c r="BI235" i="1" s="1"/>
  <c r="BH235" i="1"/>
  <c r="BG235" i="1"/>
  <c r="BE235" i="1"/>
  <c r="BD235" i="1"/>
  <c r="BB235" i="1"/>
  <c r="BA235" i="1"/>
  <c r="AY235" i="1"/>
  <c r="AX235" i="1"/>
  <c r="AV235" i="1"/>
  <c r="AU235" i="1"/>
  <c r="AS235" i="1"/>
  <c r="AR235" i="1"/>
  <c r="AP235" i="1"/>
  <c r="AO235" i="1"/>
  <c r="AN235" i="1" s="1"/>
  <c r="AM235" i="1"/>
  <c r="AL235" i="1"/>
  <c r="AJ235" i="1"/>
  <c r="AI235" i="1"/>
  <c r="AH235" i="1" s="1"/>
  <c r="AG235" i="1"/>
  <c r="AF235" i="1"/>
  <c r="AD235" i="1"/>
  <c r="AC235" i="1"/>
  <c r="AA235" i="1"/>
  <c r="Z235" i="1"/>
  <c r="X235" i="1"/>
  <c r="W235" i="1"/>
  <c r="U235" i="1"/>
  <c r="Q235" i="1"/>
  <c r="O235" i="1"/>
  <c r="N235" i="1"/>
  <c r="L235" i="1"/>
  <c r="K235" i="1"/>
  <c r="I235" i="1"/>
  <c r="H235" i="1"/>
  <c r="F235" i="1"/>
  <c r="E235" i="1"/>
  <c r="C235" i="1"/>
  <c r="BO234" i="1"/>
  <c r="BL234" i="1"/>
  <c r="BI234" i="1"/>
  <c r="BF234" i="1"/>
  <c r="BC234" i="1"/>
  <c r="AZ234" i="1"/>
  <c r="AW234" i="1"/>
  <c r="AT234" i="1"/>
  <c r="AQ234" i="1"/>
  <c r="AN234" i="1"/>
  <c r="AK234" i="1"/>
  <c r="AH234" i="1"/>
  <c r="AE234" i="1"/>
  <c r="Y234" i="1"/>
  <c r="V234" i="1"/>
  <c r="T234" i="1"/>
  <c r="S234" i="1" s="1"/>
  <c r="R234" i="1"/>
  <c r="BQ234" i="1" s="1"/>
  <c r="BY234" i="1" s="1"/>
  <c r="P234" i="1"/>
  <c r="M234" i="1"/>
  <c r="J234" i="1"/>
  <c r="G234" i="1"/>
  <c r="D234" i="1"/>
  <c r="BP233" i="1"/>
  <c r="BO233" i="1" s="1"/>
  <c r="BL233" i="1"/>
  <c r="BI233" i="1"/>
  <c r="BF233" i="1"/>
  <c r="BC233" i="1"/>
  <c r="AZ233" i="1"/>
  <c r="AW233" i="1"/>
  <c r="AT233" i="1"/>
  <c r="AQ233" i="1"/>
  <c r="AO233" i="1"/>
  <c r="AN233" i="1" s="1"/>
  <c r="AK233" i="1"/>
  <c r="AH233" i="1"/>
  <c r="AE233" i="1"/>
  <c r="AB233" i="1"/>
  <c r="Y233" i="1"/>
  <c r="V233" i="1"/>
  <c r="T233" i="1"/>
  <c r="R233" i="1"/>
  <c r="BQ233" i="1" s="1"/>
  <c r="BY233" i="1" s="1"/>
  <c r="P233" i="1"/>
  <c r="M233" i="1"/>
  <c r="J233" i="1"/>
  <c r="G233" i="1"/>
  <c r="D233" i="1"/>
  <c r="BX232" i="1"/>
  <c r="BW232" i="1"/>
  <c r="BV232" i="1"/>
  <c r="BN232" i="1"/>
  <c r="BM232" i="1"/>
  <c r="BK232" i="1"/>
  <c r="BJ232" i="1"/>
  <c r="BI232" i="1" s="1"/>
  <c r="BH232" i="1"/>
  <c r="BG232" i="1"/>
  <c r="BE232" i="1"/>
  <c r="BD232" i="1"/>
  <c r="BB232" i="1"/>
  <c r="BA232" i="1"/>
  <c r="AY232" i="1"/>
  <c r="AX232" i="1"/>
  <c r="AV232" i="1"/>
  <c r="AW232" i="1" s="1"/>
  <c r="AU232" i="1"/>
  <c r="AT232" i="1" s="1"/>
  <c r="AS232" i="1"/>
  <c r="AR232" i="1"/>
  <c r="AQ232" i="1" s="1"/>
  <c r="AP232" i="1"/>
  <c r="AM232" i="1"/>
  <c r="AL232" i="1"/>
  <c r="AJ232" i="1"/>
  <c r="AK232" i="1" s="1"/>
  <c r="AI232" i="1"/>
  <c r="AG232" i="1"/>
  <c r="AF232" i="1"/>
  <c r="AD232" i="1"/>
  <c r="AA232" i="1"/>
  <c r="Z232" i="1"/>
  <c r="Y232" i="1" s="1"/>
  <c r="X232" i="1"/>
  <c r="W232" i="1"/>
  <c r="U232" i="1"/>
  <c r="Q232" i="1"/>
  <c r="T232" i="1" s="1"/>
  <c r="O232" i="1"/>
  <c r="N232" i="1"/>
  <c r="L232" i="1"/>
  <c r="K232" i="1"/>
  <c r="I232" i="1"/>
  <c r="H232" i="1"/>
  <c r="F232" i="1"/>
  <c r="E232" i="1"/>
  <c r="C232" i="1"/>
  <c r="BQ231" i="1"/>
  <c r="BY231" i="1" s="1"/>
  <c r="BO231" i="1"/>
  <c r="BL231" i="1"/>
  <c r="BI231" i="1"/>
  <c r="BF231" i="1"/>
  <c r="BC231" i="1"/>
  <c r="AZ231" i="1"/>
  <c r="AX230" i="1"/>
  <c r="AW231" i="1"/>
  <c r="AT231" i="1"/>
  <c r="AQ231" i="1"/>
  <c r="AN231" i="1"/>
  <c r="AK231" i="1"/>
  <c r="AH231" i="1"/>
  <c r="AE231" i="1"/>
  <c r="AB231" i="1"/>
  <c r="Y231" i="1"/>
  <c r="V231" i="1"/>
  <c r="T231" i="1"/>
  <c r="P231" i="1"/>
  <c r="M231" i="1"/>
  <c r="J231" i="1"/>
  <c r="G231" i="1"/>
  <c r="D231" i="1"/>
  <c r="BQ230" i="1"/>
  <c r="BY230" i="1" s="1"/>
  <c r="BO230" i="1"/>
  <c r="BL230" i="1"/>
  <c r="BI230" i="1"/>
  <c r="BG230" i="1"/>
  <c r="BF230" i="1" s="1"/>
  <c r="BE230" i="1"/>
  <c r="BC230" i="1"/>
  <c r="AZ230" i="1"/>
  <c r="AV230" i="1"/>
  <c r="AT230" i="1"/>
  <c r="AQ230" i="1"/>
  <c r="AN230" i="1"/>
  <c r="AK230" i="1"/>
  <c r="AH230" i="1"/>
  <c r="AE230" i="1"/>
  <c r="AB230" i="1"/>
  <c r="Y230" i="1"/>
  <c r="V230" i="1"/>
  <c r="T230" i="1"/>
  <c r="S230" i="1" s="1"/>
  <c r="P230" i="1"/>
  <c r="M230" i="1"/>
  <c r="J230" i="1"/>
  <c r="G230" i="1"/>
  <c r="D230" i="1"/>
  <c r="BO229" i="1"/>
  <c r="BM228" i="1"/>
  <c r="BL229" i="1"/>
  <c r="BI229" i="1"/>
  <c r="BF229" i="1"/>
  <c r="BC229" i="1"/>
  <c r="AZ229" i="1"/>
  <c r="AW229" i="1"/>
  <c r="AT229" i="1"/>
  <c r="AQ229" i="1"/>
  <c r="AN229" i="1"/>
  <c r="AK229" i="1"/>
  <c r="AH229" i="1"/>
  <c r="AE229" i="1"/>
  <c r="AB229" i="1"/>
  <c r="Y229" i="1"/>
  <c r="V229" i="1"/>
  <c r="R229" i="1"/>
  <c r="BQ229" i="1" s="1"/>
  <c r="BY229" i="1" s="1"/>
  <c r="P229" i="1"/>
  <c r="M229" i="1"/>
  <c r="J229" i="1"/>
  <c r="G229" i="1"/>
  <c r="E229" i="1"/>
  <c r="E228" i="1" s="1"/>
  <c r="BX228" i="1"/>
  <c r="BW228" i="1"/>
  <c r="BW213" i="1" s="1"/>
  <c r="BV228" i="1"/>
  <c r="BP228" i="1"/>
  <c r="BO228" i="1" s="1"/>
  <c r="BN228" i="1"/>
  <c r="BK228" i="1"/>
  <c r="BJ228" i="1"/>
  <c r="BH228" i="1"/>
  <c r="BI228" i="1" s="1"/>
  <c r="BG228" i="1"/>
  <c r="BE228" i="1"/>
  <c r="BD228" i="1"/>
  <c r="BB228" i="1"/>
  <c r="BA228" i="1"/>
  <c r="AY228" i="1"/>
  <c r="AZ228" i="1" s="1"/>
  <c r="AX228" i="1"/>
  <c r="AV228" i="1"/>
  <c r="AU228" i="1"/>
  <c r="AS228" i="1"/>
  <c r="AT228" i="1" s="1"/>
  <c r="AR228" i="1"/>
  <c r="AP228" i="1"/>
  <c r="AO228" i="1"/>
  <c r="AM228" i="1"/>
  <c r="AL228" i="1"/>
  <c r="AJ228" i="1"/>
  <c r="AI228" i="1"/>
  <c r="AG228" i="1"/>
  <c r="AH228" i="1" s="1"/>
  <c r="AF228" i="1"/>
  <c r="AD228" i="1"/>
  <c r="AC228" i="1"/>
  <c r="AA228" i="1"/>
  <c r="Z228" i="1"/>
  <c r="X228" i="1"/>
  <c r="Y228" i="1" s="1"/>
  <c r="W228" i="1"/>
  <c r="U228" i="1"/>
  <c r="Q228" i="1"/>
  <c r="O228" i="1"/>
  <c r="N228" i="1"/>
  <c r="L228" i="1"/>
  <c r="M228" i="1" s="1"/>
  <c r="K228" i="1"/>
  <c r="I228" i="1"/>
  <c r="J228" i="1" s="1"/>
  <c r="H228" i="1"/>
  <c r="F228" i="1"/>
  <c r="C228" i="1"/>
  <c r="BO227" i="1"/>
  <c r="BL227" i="1"/>
  <c r="BI227" i="1"/>
  <c r="BF227" i="1"/>
  <c r="BC227" i="1"/>
  <c r="AZ227" i="1"/>
  <c r="AW227" i="1"/>
  <c r="AT227" i="1"/>
  <c r="AQ227" i="1"/>
  <c r="AN227" i="1"/>
  <c r="AK227" i="1"/>
  <c r="AH227" i="1"/>
  <c r="AE227" i="1"/>
  <c r="AB227" i="1"/>
  <c r="Y227" i="1"/>
  <c r="V227" i="1"/>
  <c r="T227" i="1"/>
  <c r="BS227" i="1" s="1"/>
  <c r="CA227" i="1" s="1"/>
  <c r="R227" i="1"/>
  <c r="BQ227" i="1" s="1"/>
  <c r="BY227" i="1" s="1"/>
  <c r="P227" i="1"/>
  <c r="M227" i="1"/>
  <c r="J227" i="1"/>
  <c r="G227" i="1"/>
  <c r="D227" i="1"/>
  <c r="BX226" i="1"/>
  <c r="BW226" i="1"/>
  <c r="BV226" i="1"/>
  <c r="BP226" i="1"/>
  <c r="BO226" i="1"/>
  <c r="BN226" i="1"/>
  <c r="BM226" i="1"/>
  <c r="BK226" i="1"/>
  <c r="BJ226" i="1"/>
  <c r="BH226" i="1"/>
  <c r="BG226" i="1"/>
  <c r="BE226" i="1"/>
  <c r="BD226" i="1"/>
  <c r="BB226" i="1"/>
  <c r="BA226" i="1"/>
  <c r="AY226" i="1"/>
  <c r="AX226" i="1"/>
  <c r="AW226" i="1" s="1"/>
  <c r="AV226" i="1"/>
  <c r="AU226" i="1"/>
  <c r="AS226" i="1"/>
  <c r="AR226" i="1"/>
  <c r="AP226" i="1"/>
  <c r="AO226" i="1"/>
  <c r="AM226" i="1"/>
  <c r="AL226" i="1"/>
  <c r="AJ226" i="1"/>
  <c r="AI226" i="1"/>
  <c r="AG226" i="1"/>
  <c r="AF226" i="1"/>
  <c r="AD226" i="1"/>
  <c r="AC226" i="1"/>
  <c r="AA226" i="1"/>
  <c r="Z226" i="1"/>
  <c r="X226" i="1"/>
  <c r="W226" i="1"/>
  <c r="U226" i="1"/>
  <c r="Q226" i="1"/>
  <c r="O226" i="1"/>
  <c r="N226" i="1"/>
  <c r="L226" i="1"/>
  <c r="K226" i="1"/>
  <c r="J226" i="1" s="1"/>
  <c r="I226" i="1"/>
  <c r="H226" i="1"/>
  <c r="F226" i="1"/>
  <c r="G226" i="1" s="1"/>
  <c r="E226" i="1"/>
  <c r="C226" i="1"/>
  <c r="BO225" i="1"/>
  <c r="BL225" i="1"/>
  <c r="BI225" i="1"/>
  <c r="BF225" i="1"/>
  <c r="BC225" i="1"/>
  <c r="AZ225" i="1"/>
  <c r="AW225" i="1"/>
  <c r="AT225" i="1"/>
  <c r="AQ225" i="1"/>
  <c r="AN225" i="1"/>
  <c r="AK225" i="1"/>
  <c r="AH225" i="1"/>
  <c r="AE225" i="1"/>
  <c r="AB225" i="1"/>
  <c r="Y225" i="1"/>
  <c r="V225" i="1"/>
  <c r="T225" i="1"/>
  <c r="R225" i="1"/>
  <c r="BQ225" i="1" s="1"/>
  <c r="BY225" i="1" s="1"/>
  <c r="P225" i="1"/>
  <c r="M225" i="1"/>
  <c r="J225" i="1"/>
  <c r="G225" i="1"/>
  <c r="D225" i="1"/>
  <c r="BX224" i="1"/>
  <c r="BW224" i="1"/>
  <c r="BV224" i="1"/>
  <c r="BP224" i="1"/>
  <c r="BN224" i="1"/>
  <c r="BM224" i="1"/>
  <c r="BK224" i="1"/>
  <c r="BJ224" i="1"/>
  <c r="BH224" i="1"/>
  <c r="BG224" i="1"/>
  <c r="BE224" i="1"/>
  <c r="BD224" i="1"/>
  <c r="BB224" i="1"/>
  <c r="BA224" i="1"/>
  <c r="AY224" i="1"/>
  <c r="AZ224" i="1" s="1"/>
  <c r="AX224" i="1"/>
  <c r="AV224" i="1"/>
  <c r="AU224" i="1"/>
  <c r="AS224" i="1"/>
  <c r="AR224" i="1"/>
  <c r="AQ224" i="1" s="1"/>
  <c r="AP224" i="1"/>
  <c r="AO224" i="1"/>
  <c r="AM224" i="1"/>
  <c r="AL224" i="1"/>
  <c r="AJ224" i="1"/>
  <c r="AI224" i="1"/>
  <c r="AG224" i="1"/>
  <c r="AF224" i="1"/>
  <c r="AD224" i="1"/>
  <c r="AC224" i="1"/>
  <c r="AA224" i="1"/>
  <c r="Z224" i="1"/>
  <c r="Y224" i="1" s="1"/>
  <c r="X224" i="1"/>
  <c r="W224" i="1"/>
  <c r="U224" i="1"/>
  <c r="Q224" i="1"/>
  <c r="O224" i="1"/>
  <c r="N224" i="1"/>
  <c r="L224" i="1"/>
  <c r="K224" i="1"/>
  <c r="I224" i="1"/>
  <c r="H224" i="1"/>
  <c r="F224" i="1"/>
  <c r="E224" i="1"/>
  <c r="C224" i="1"/>
  <c r="BO223" i="1"/>
  <c r="BL223" i="1"/>
  <c r="BI223" i="1"/>
  <c r="BF223" i="1"/>
  <c r="BC223" i="1"/>
  <c r="AZ223" i="1"/>
  <c r="AW223" i="1"/>
  <c r="AT223" i="1"/>
  <c r="AQ223" i="1"/>
  <c r="AN223" i="1"/>
  <c r="AK223" i="1"/>
  <c r="AH223" i="1"/>
  <c r="AE223" i="1"/>
  <c r="AB223" i="1"/>
  <c r="Y223" i="1"/>
  <c r="V223" i="1"/>
  <c r="T223" i="1"/>
  <c r="BS223" i="1" s="1"/>
  <c r="R223" i="1"/>
  <c r="BQ223" i="1" s="1"/>
  <c r="BY223" i="1" s="1"/>
  <c r="P223" i="1"/>
  <c r="M223" i="1"/>
  <c r="J223" i="1"/>
  <c r="G223" i="1"/>
  <c r="D223" i="1"/>
  <c r="BO222" i="1"/>
  <c r="BL222" i="1"/>
  <c r="BI222" i="1"/>
  <c r="BF222" i="1"/>
  <c r="BC222" i="1"/>
  <c r="AZ222" i="1"/>
  <c r="AW222" i="1"/>
  <c r="AT222" i="1"/>
  <c r="AQ222" i="1"/>
  <c r="AN222" i="1"/>
  <c r="AK222" i="1"/>
  <c r="AH222" i="1"/>
  <c r="AE222" i="1"/>
  <c r="AB222" i="1"/>
  <c r="Y222" i="1"/>
  <c r="V222" i="1"/>
  <c r="T222" i="1"/>
  <c r="BS222" i="1" s="1"/>
  <c r="CA222" i="1" s="1"/>
  <c r="R222" i="1"/>
  <c r="BQ222" i="1" s="1"/>
  <c r="BY222" i="1" s="1"/>
  <c r="P222" i="1"/>
  <c r="M222" i="1"/>
  <c r="J222" i="1"/>
  <c r="G222" i="1"/>
  <c r="D222" i="1"/>
  <c r="BQ221" i="1"/>
  <c r="BY221" i="1" s="1"/>
  <c r="BO221" i="1"/>
  <c r="BL221" i="1"/>
  <c r="BI221" i="1"/>
  <c r="BF221" i="1"/>
  <c r="BC221" i="1"/>
  <c r="AZ221" i="1"/>
  <c r="AW221" i="1"/>
  <c r="AT221" i="1"/>
  <c r="AQ221" i="1"/>
  <c r="AN221" i="1"/>
  <c r="AK221" i="1"/>
  <c r="AH221" i="1"/>
  <c r="AE221" i="1"/>
  <c r="AB221" i="1"/>
  <c r="Y221" i="1"/>
  <c r="V221" i="1"/>
  <c r="T221" i="1"/>
  <c r="R221" i="1"/>
  <c r="P221" i="1"/>
  <c r="M221" i="1"/>
  <c r="J221" i="1"/>
  <c r="G221" i="1"/>
  <c r="D221" i="1"/>
  <c r="BY220" i="1"/>
  <c r="BO220" i="1"/>
  <c r="BL220" i="1"/>
  <c r="BI220" i="1"/>
  <c r="BF220" i="1"/>
  <c r="BC220" i="1"/>
  <c r="AZ220" i="1"/>
  <c r="AW220" i="1"/>
  <c r="AT220" i="1"/>
  <c r="AQ220" i="1"/>
  <c r="AN220" i="1"/>
  <c r="AK220" i="1"/>
  <c r="AH220" i="1"/>
  <c r="AE220" i="1"/>
  <c r="AB220" i="1"/>
  <c r="Y220" i="1"/>
  <c r="V220" i="1"/>
  <c r="T220" i="1"/>
  <c r="R220" i="1"/>
  <c r="BQ220" i="1" s="1"/>
  <c r="P220" i="1"/>
  <c r="M220" i="1"/>
  <c r="J220" i="1"/>
  <c r="G220" i="1"/>
  <c r="D220" i="1"/>
  <c r="BS219" i="1"/>
  <c r="BO219" i="1"/>
  <c r="BL219" i="1"/>
  <c r="BI219" i="1"/>
  <c r="BF219" i="1"/>
  <c r="BC219" i="1"/>
  <c r="AZ219" i="1"/>
  <c r="AW219" i="1"/>
  <c r="AT219" i="1"/>
  <c r="AQ219" i="1"/>
  <c r="AN219" i="1"/>
  <c r="AK219" i="1"/>
  <c r="AH219" i="1"/>
  <c r="AE219" i="1"/>
  <c r="AB219" i="1"/>
  <c r="Y219" i="1"/>
  <c r="V219" i="1"/>
  <c r="T219" i="1"/>
  <c r="R219" i="1"/>
  <c r="S219" i="1" s="1"/>
  <c r="P219" i="1"/>
  <c r="M219" i="1"/>
  <c r="J219" i="1"/>
  <c r="G219" i="1"/>
  <c r="D219" i="1"/>
  <c r="BX218" i="1"/>
  <c r="BW218" i="1"/>
  <c r="BV218" i="1"/>
  <c r="BV213" i="1" s="1"/>
  <c r="BP218" i="1"/>
  <c r="BN218" i="1"/>
  <c r="BM218" i="1"/>
  <c r="BK218" i="1"/>
  <c r="BL218" i="1" s="1"/>
  <c r="BJ218" i="1"/>
  <c r="BH218" i="1"/>
  <c r="BG218" i="1"/>
  <c r="BE218" i="1"/>
  <c r="BD218" i="1"/>
  <c r="BB218" i="1"/>
  <c r="BB213" i="1" s="1"/>
  <c r="BA218" i="1"/>
  <c r="AY218" i="1"/>
  <c r="AX218" i="1"/>
  <c r="AV218" i="1"/>
  <c r="AU218" i="1"/>
  <c r="AS218" i="1"/>
  <c r="AR218" i="1"/>
  <c r="AP218" i="1"/>
  <c r="AO218" i="1"/>
  <c r="AM218" i="1"/>
  <c r="AL218" i="1"/>
  <c r="AJ218" i="1"/>
  <c r="AI218" i="1"/>
  <c r="AG218" i="1"/>
  <c r="AF218" i="1"/>
  <c r="AD218" i="1"/>
  <c r="AC218" i="1"/>
  <c r="AA218" i="1"/>
  <c r="Z218" i="1"/>
  <c r="X218" i="1"/>
  <c r="W218" i="1"/>
  <c r="U218" i="1"/>
  <c r="Q218" i="1"/>
  <c r="P218" i="1" s="1"/>
  <c r="O218" i="1"/>
  <c r="N218" i="1"/>
  <c r="L218" i="1"/>
  <c r="K218" i="1"/>
  <c r="I218" i="1"/>
  <c r="H218" i="1"/>
  <c r="F218" i="1"/>
  <c r="F213" i="1" s="1"/>
  <c r="E218" i="1"/>
  <c r="C218" i="1"/>
  <c r="BO217" i="1"/>
  <c r="BL217" i="1"/>
  <c r="BI217" i="1"/>
  <c r="BF217" i="1"/>
  <c r="BC217" i="1"/>
  <c r="AZ217" i="1"/>
  <c r="AW217" i="1"/>
  <c r="AT217" i="1"/>
  <c r="AQ217" i="1"/>
  <c r="AN217" i="1"/>
  <c r="AK217" i="1"/>
  <c r="AH217" i="1"/>
  <c r="AE217" i="1"/>
  <c r="AB217" i="1"/>
  <c r="Y217" i="1"/>
  <c r="V217" i="1"/>
  <c r="T217" i="1"/>
  <c r="BS217" i="1" s="1"/>
  <c r="S217" i="1"/>
  <c r="R217" i="1"/>
  <c r="BQ217" i="1" s="1"/>
  <c r="BY217" i="1" s="1"/>
  <c r="P217" i="1"/>
  <c r="M217" i="1"/>
  <c r="J217" i="1"/>
  <c r="G217" i="1"/>
  <c r="D217" i="1"/>
  <c r="BO216" i="1"/>
  <c r="BL216" i="1"/>
  <c r="BI216" i="1"/>
  <c r="BF216" i="1"/>
  <c r="BC216" i="1"/>
  <c r="AZ216" i="1"/>
  <c r="AW216" i="1"/>
  <c r="AT216" i="1"/>
  <c r="AQ216" i="1"/>
  <c r="AN216" i="1"/>
  <c r="AK216" i="1"/>
  <c r="AH216" i="1"/>
  <c r="AE216" i="1"/>
  <c r="AB216" i="1"/>
  <c r="Y216" i="1"/>
  <c r="V216" i="1"/>
  <c r="T216" i="1"/>
  <c r="BS216" i="1" s="1"/>
  <c r="CA216" i="1" s="1"/>
  <c r="R216" i="1"/>
  <c r="P216" i="1"/>
  <c r="M216" i="1"/>
  <c r="J216" i="1"/>
  <c r="G216" i="1"/>
  <c r="D216" i="1"/>
  <c r="BO215" i="1"/>
  <c r="BM215" i="1"/>
  <c r="BL215" i="1" s="1"/>
  <c r="BI215" i="1"/>
  <c r="BF215" i="1"/>
  <c r="BC215" i="1"/>
  <c r="AZ215" i="1"/>
  <c r="AW215" i="1"/>
  <c r="AT215" i="1"/>
  <c r="AQ215" i="1"/>
  <c r="AN215" i="1"/>
  <c r="AK215" i="1"/>
  <c r="AH215" i="1"/>
  <c r="AE215" i="1"/>
  <c r="AC214" i="1"/>
  <c r="AB215" i="1"/>
  <c r="Y215" i="1"/>
  <c r="V215" i="1"/>
  <c r="T215" i="1"/>
  <c r="BS215" i="1" s="1"/>
  <c r="R215" i="1"/>
  <c r="BQ215" i="1" s="1"/>
  <c r="BY215" i="1" s="1"/>
  <c r="P215" i="1"/>
  <c r="M215" i="1"/>
  <c r="J215" i="1"/>
  <c r="G215" i="1"/>
  <c r="D215" i="1"/>
  <c r="BX214" i="1"/>
  <c r="BW214" i="1"/>
  <c r="BV214" i="1"/>
  <c r="BP214" i="1"/>
  <c r="BO214" i="1" s="1"/>
  <c r="BN214" i="1"/>
  <c r="BM214" i="1"/>
  <c r="BK214" i="1"/>
  <c r="BJ214" i="1"/>
  <c r="BH214" i="1"/>
  <c r="BG214" i="1"/>
  <c r="BE214" i="1"/>
  <c r="BD214" i="1"/>
  <c r="BB214" i="1"/>
  <c r="BA214" i="1"/>
  <c r="AY214" i="1"/>
  <c r="AX214" i="1"/>
  <c r="AV214" i="1"/>
  <c r="AU214" i="1"/>
  <c r="AS214" i="1"/>
  <c r="AR214" i="1"/>
  <c r="AP214" i="1"/>
  <c r="AO214" i="1"/>
  <c r="AM214" i="1"/>
  <c r="AL214" i="1"/>
  <c r="AJ214" i="1"/>
  <c r="AI214" i="1"/>
  <c r="AG214" i="1"/>
  <c r="AF214" i="1"/>
  <c r="AE214" i="1" s="1"/>
  <c r="AD214" i="1"/>
  <c r="AA214" i="1"/>
  <c r="Z214" i="1"/>
  <c r="X214" i="1"/>
  <c r="W214" i="1"/>
  <c r="U214" i="1"/>
  <c r="Q214" i="1"/>
  <c r="O214" i="1"/>
  <c r="N214" i="1"/>
  <c r="L214" i="1"/>
  <c r="K214" i="1"/>
  <c r="I214" i="1"/>
  <c r="H214" i="1"/>
  <c r="F214" i="1"/>
  <c r="E214" i="1"/>
  <c r="C214" i="1"/>
  <c r="AJ213" i="1"/>
  <c r="BQ212" i="1"/>
  <c r="BY212" i="1" s="1"/>
  <c r="BO212" i="1"/>
  <c r="BL212" i="1"/>
  <c r="BI212" i="1"/>
  <c r="BF212" i="1"/>
  <c r="BC212" i="1"/>
  <c r="AZ212" i="1"/>
  <c r="AW212" i="1"/>
  <c r="AT212" i="1"/>
  <c r="AQ212" i="1"/>
  <c r="AN212" i="1"/>
  <c r="AK212" i="1"/>
  <c r="AH212" i="1"/>
  <c r="AE212" i="1"/>
  <c r="AB212" i="1"/>
  <c r="Y212" i="1"/>
  <c r="V212" i="1"/>
  <c r="T212" i="1"/>
  <c r="P212" i="1"/>
  <c r="M212" i="1"/>
  <c r="J212" i="1"/>
  <c r="G212" i="1"/>
  <c r="D212" i="1"/>
  <c r="BO211" i="1"/>
  <c r="BM211" i="1"/>
  <c r="BK211" i="1"/>
  <c r="BI211" i="1"/>
  <c r="BF211" i="1"/>
  <c r="BC211" i="1"/>
  <c r="AZ211" i="1"/>
  <c r="AW211" i="1"/>
  <c r="AT211" i="1"/>
  <c r="AQ211" i="1"/>
  <c r="AN211" i="1"/>
  <c r="AL211" i="1"/>
  <c r="AJ211" i="1"/>
  <c r="AH211" i="1"/>
  <c r="AE211" i="1"/>
  <c r="AB211" i="1"/>
  <c r="Y211" i="1"/>
  <c r="V211" i="1"/>
  <c r="T211" i="1"/>
  <c r="P211" i="1"/>
  <c r="M211" i="1"/>
  <c r="J211" i="1"/>
  <c r="G211" i="1"/>
  <c r="D211" i="1"/>
  <c r="BO210" i="1"/>
  <c r="BL210" i="1"/>
  <c r="BI210" i="1"/>
  <c r="BF210" i="1"/>
  <c r="BC210" i="1"/>
  <c r="AZ210" i="1"/>
  <c r="AW210" i="1"/>
  <c r="AT210" i="1"/>
  <c r="AQ210" i="1"/>
  <c r="AN210" i="1"/>
  <c r="AK210" i="1"/>
  <c r="AH210" i="1"/>
  <c r="AE210" i="1"/>
  <c r="AB210" i="1"/>
  <c r="Y210" i="1"/>
  <c r="V210" i="1"/>
  <c r="T210" i="1"/>
  <c r="BS210" i="1" s="1"/>
  <c r="CA210" i="1" s="1"/>
  <c r="R210" i="1"/>
  <c r="BQ210" i="1" s="1"/>
  <c r="BY210" i="1" s="1"/>
  <c r="P210" i="1"/>
  <c r="M210" i="1"/>
  <c r="J210" i="1"/>
  <c r="G210" i="1"/>
  <c r="D210" i="1"/>
  <c r="BX209" i="1"/>
  <c r="BW209" i="1"/>
  <c r="BV209" i="1"/>
  <c r="BP209" i="1"/>
  <c r="BN209" i="1"/>
  <c r="BM209" i="1"/>
  <c r="BK209" i="1"/>
  <c r="BJ209" i="1"/>
  <c r="BI209" i="1" s="1"/>
  <c r="BH209" i="1"/>
  <c r="BG209" i="1"/>
  <c r="BE209" i="1"/>
  <c r="BF209" i="1" s="1"/>
  <c r="BD209" i="1"/>
  <c r="BB209" i="1"/>
  <c r="BA209" i="1"/>
  <c r="AZ209" i="1" s="1"/>
  <c r="AY209" i="1"/>
  <c r="AX209" i="1"/>
  <c r="AV209" i="1"/>
  <c r="AU209" i="1"/>
  <c r="AS209" i="1"/>
  <c r="AR209" i="1"/>
  <c r="AP209" i="1"/>
  <c r="AO209" i="1"/>
  <c r="AM209" i="1"/>
  <c r="AL209" i="1"/>
  <c r="AJ209" i="1"/>
  <c r="AI209" i="1"/>
  <c r="AH209" i="1" s="1"/>
  <c r="AG209" i="1"/>
  <c r="AF209" i="1"/>
  <c r="AE209" i="1" s="1"/>
  <c r="AD209" i="1"/>
  <c r="AC209" i="1"/>
  <c r="AB209" i="1" s="1"/>
  <c r="AA209" i="1"/>
  <c r="Z209" i="1"/>
  <c r="Y209" i="1" s="1"/>
  <c r="X209" i="1"/>
  <c r="W209" i="1"/>
  <c r="V209" i="1" s="1"/>
  <c r="U209" i="1"/>
  <c r="Q209" i="1"/>
  <c r="O209" i="1"/>
  <c r="N209" i="1"/>
  <c r="L209" i="1"/>
  <c r="K209" i="1"/>
  <c r="I209" i="1"/>
  <c r="H209" i="1"/>
  <c r="F209" i="1"/>
  <c r="E209" i="1"/>
  <c r="D209" i="1" s="1"/>
  <c r="C209" i="1"/>
  <c r="BQ208" i="1"/>
  <c r="BY208" i="1" s="1"/>
  <c r="BO208" i="1"/>
  <c r="BL208" i="1"/>
  <c r="BI208" i="1"/>
  <c r="BF208" i="1"/>
  <c r="BC208" i="1"/>
  <c r="AZ208" i="1"/>
  <c r="AW208" i="1"/>
  <c r="AT208" i="1"/>
  <c r="AQ208" i="1"/>
  <c r="AN208" i="1"/>
  <c r="AK208" i="1"/>
  <c r="AH208" i="1"/>
  <c r="AE208" i="1"/>
  <c r="AB208" i="1"/>
  <c r="Y208" i="1"/>
  <c r="V208" i="1"/>
  <c r="T208" i="1"/>
  <c r="P208" i="1"/>
  <c r="M208" i="1"/>
  <c r="J208" i="1"/>
  <c r="G208" i="1"/>
  <c r="D208" i="1"/>
  <c r="BQ207" i="1"/>
  <c r="BY207" i="1" s="1"/>
  <c r="BO207" i="1"/>
  <c r="BL207" i="1"/>
  <c r="BI207" i="1"/>
  <c r="BF207" i="1"/>
  <c r="BC207" i="1"/>
  <c r="AZ207" i="1"/>
  <c r="AW207" i="1"/>
  <c r="AT207" i="1"/>
  <c r="AQ207" i="1"/>
  <c r="AN207" i="1"/>
  <c r="AK207" i="1"/>
  <c r="AH207" i="1"/>
  <c r="AE207" i="1"/>
  <c r="AB207" i="1"/>
  <c r="Y207" i="1"/>
  <c r="V207" i="1"/>
  <c r="T207" i="1"/>
  <c r="BS207" i="1" s="1"/>
  <c r="P207" i="1"/>
  <c r="M207" i="1"/>
  <c r="J207" i="1"/>
  <c r="G207" i="1"/>
  <c r="D207" i="1"/>
  <c r="BO206" i="1"/>
  <c r="BL206" i="1"/>
  <c r="BI206" i="1"/>
  <c r="BF206" i="1"/>
  <c r="BC206" i="1"/>
  <c r="AZ206" i="1"/>
  <c r="AW206" i="1"/>
  <c r="AT206" i="1"/>
  <c r="AQ206" i="1"/>
  <c r="AN206" i="1"/>
  <c r="AK206" i="1"/>
  <c r="AH206" i="1"/>
  <c r="AE206" i="1"/>
  <c r="AB206" i="1"/>
  <c r="Y206" i="1"/>
  <c r="V206" i="1"/>
  <c r="T206" i="1"/>
  <c r="BS206" i="1" s="1"/>
  <c r="R206" i="1"/>
  <c r="BQ206" i="1" s="1"/>
  <c r="BY206" i="1" s="1"/>
  <c r="P206" i="1"/>
  <c r="M206" i="1"/>
  <c r="J206" i="1"/>
  <c r="G206" i="1"/>
  <c r="D206" i="1"/>
  <c r="BO205" i="1"/>
  <c r="BL205" i="1"/>
  <c r="BI205" i="1"/>
  <c r="BF205" i="1"/>
  <c r="BC205" i="1"/>
  <c r="AZ205" i="1"/>
  <c r="AW205" i="1"/>
  <c r="AT205" i="1"/>
  <c r="AQ205" i="1"/>
  <c r="AN205" i="1"/>
  <c r="AK205" i="1"/>
  <c r="AH205" i="1"/>
  <c r="AE205" i="1"/>
  <c r="AB205" i="1"/>
  <c r="Y205" i="1"/>
  <c r="V205" i="1"/>
  <c r="T205" i="1"/>
  <c r="BS205" i="1" s="1"/>
  <c r="R205" i="1"/>
  <c r="BQ205" i="1" s="1"/>
  <c r="BY205" i="1" s="1"/>
  <c r="P205" i="1"/>
  <c r="M205" i="1"/>
  <c r="J205" i="1"/>
  <c r="G205" i="1"/>
  <c r="D205" i="1"/>
  <c r="BS204" i="1"/>
  <c r="BO204" i="1"/>
  <c r="BL204" i="1"/>
  <c r="BI204" i="1"/>
  <c r="BF204" i="1"/>
  <c r="BC204" i="1"/>
  <c r="AZ204" i="1"/>
  <c r="AW204" i="1"/>
  <c r="AT204" i="1"/>
  <c r="AQ204" i="1"/>
  <c r="AN204" i="1"/>
  <c r="AK204" i="1"/>
  <c r="AH204" i="1"/>
  <c r="AE204" i="1"/>
  <c r="AB204" i="1"/>
  <c r="Y204" i="1"/>
  <c r="V204" i="1"/>
  <c r="T204" i="1"/>
  <c r="R204" i="1"/>
  <c r="BQ204" i="1" s="1"/>
  <c r="BY204" i="1" s="1"/>
  <c r="P204" i="1"/>
  <c r="M204" i="1"/>
  <c r="J204" i="1"/>
  <c r="G204" i="1"/>
  <c r="D204" i="1"/>
  <c r="BX203" i="1"/>
  <c r="BW203" i="1"/>
  <c r="BV203" i="1"/>
  <c r="BP203" i="1"/>
  <c r="BO203" i="1" s="1"/>
  <c r="BN203" i="1"/>
  <c r="BM203" i="1"/>
  <c r="BK203" i="1"/>
  <c r="BJ203" i="1"/>
  <c r="BJ198" i="1" s="1"/>
  <c r="BH203" i="1"/>
  <c r="BG203" i="1"/>
  <c r="BF203" i="1" s="1"/>
  <c r="BE203" i="1"/>
  <c r="BD203" i="1"/>
  <c r="BB203" i="1"/>
  <c r="BA203" i="1"/>
  <c r="AY203" i="1"/>
  <c r="AX203" i="1"/>
  <c r="AV203" i="1"/>
  <c r="AU203" i="1"/>
  <c r="AS203" i="1"/>
  <c r="AR203" i="1"/>
  <c r="AQ203" i="1" s="1"/>
  <c r="AP203" i="1"/>
  <c r="AO203" i="1"/>
  <c r="AN203" i="1" s="1"/>
  <c r="AM203" i="1"/>
  <c r="AL203" i="1"/>
  <c r="AJ203" i="1"/>
  <c r="AI203" i="1"/>
  <c r="AG203" i="1"/>
  <c r="AF203" i="1"/>
  <c r="AE203" i="1" s="1"/>
  <c r="AD203" i="1"/>
  <c r="AC203" i="1"/>
  <c r="AA203" i="1"/>
  <c r="Z203" i="1"/>
  <c r="X203" i="1"/>
  <c r="W203" i="1"/>
  <c r="V203" i="1" s="1"/>
  <c r="U203" i="1"/>
  <c r="Q203" i="1"/>
  <c r="O203" i="1"/>
  <c r="N203" i="1"/>
  <c r="N198" i="1" s="1"/>
  <c r="L203" i="1"/>
  <c r="K203" i="1"/>
  <c r="J203" i="1" s="1"/>
  <c r="I203" i="1"/>
  <c r="H203" i="1"/>
  <c r="F203" i="1"/>
  <c r="E203" i="1"/>
  <c r="D203" i="1" s="1"/>
  <c r="C203" i="1"/>
  <c r="BO202" i="1"/>
  <c r="BL202" i="1"/>
  <c r="BI202" i="1"/>
  <c r="BF202" i="1"/>
  <c r="BC202" i="1"/>
  <c r="AZ202" i="1"/>
  <c r="AW202" i="1"/>
  <c r="AT202" i="1"/>
  <c r="AQ202" i="1"/>
  <c r="AN202" i="1"/>
  <c r="AK202" i="1"/>
  <c r="AH202" i="1"/>
  <c r="AE202" i="1"/>
  <c r="AB202" i="1"/>
  <c r="Y202" i="1"/>
  <c r="V202" i="1"/>
  <c r="T202" i="1"/>
  <c r="R202" i="1"/>
  <c r="BQ202" i="1" s="1"/>
  <c r="BY202" i="1" s="1"/>
  <c r="P202" i="1"/>
  <c r="M202" i="1"/>
  <c r="J202" i="1"/>
  <c r="G202" i="1"/>
  <c r="D202" i="1"/>
  <c r="BO201" i="1"/>
  <c r="BL201" i="1"/>
  <c r="BI201" i="1"/>
  <c r="BF201" i="1"/>
  <c r="BC201" i="1"/>
  <c r="AZ201" i="1"/>
  <c r="AW201" i="1"/>
  <c r="AT201" i="1"/>
  <c r="AQ201" i="1"/>
  <c r="AN201" i="1"/>
  <c r="AK201" i="1"/>
  <c r="AH201" i="1"/>
  <c r="AE201" i="1"/>
  <c r="AB201" i="1"/>
  <c r="Y201" i="1"/>
  <c r="V201" i="1"/>
  <c r="T201" i="1"/>
  <c r="BS201" i="1" s="1"/>
  <c r="R201" i="1"/>
  <c r="P201" i="1"/>
  <c r="M201" i="1"/>
  <c r="J201" i="1"/>
  <c r="G201" i="1"/>
  <c r="D201" i="1"/>
  <c r="BO200" i="1"/>
  <c r="BL200" i="1"/>
  <c r="BI200" i="1"/>
  <c r="BF200" i="1"/>
  <c r="BC200" i="1"/>
  <c r="AZ200" i="1"/>
  <c r="AW200" i="1"/>
  <c r="AT200" i="1"/>
  <c r="AQ200" i="1"/>
  <c r="AN200" i="1"/>
  <c r="AK200" i="1"/>
  <c r="AH200" i="1"/>
  <c r="AE200" i="1"/>
  <c r="AB200" i="1"/>
  <c r="Y200" i="1"/>
  <c r="V200" i="1"/>
  <c r="T200" i="1"/>
  <c r="BS200" i="1" s="1"/>
  <c r="R200" i="1"/>
  <c r="BQ200" i="1" s="1"/>
  <c r="BY200" i="1" s="1"/>
  <c r="P200" i="1"/>
  <c r="M200" i="1"/>
  <c r="J200" i="1"/>
  <c r="G200" i="1"/>
  <c r="D200" i="1"/>
  <c r="BX199" i="1"/>
  <c r="BW199" i="1"/>
  <c r="BW198" i="1" s="1"/>
  <c r="BV199" i="1"/>
  <c r="BP199" i="1"/>
  <c r="BN199" i="1"/>
  <c r="BM199" i="1"/>
  <c r="BK199" i="1"/>
  <c r="BL199" i="1" s="1"/>
  <c r="BJ199" i="1"/>
  <c r="BH199" i="1"/>
  <c r="BG199" i="1"/>
  <c r="BE199" i="1"/>
  <c r="BD199" i="1"/>
  <c r="BB199" i="1"/>
  <c r="BA199" i="1"/>
  <c r="AY199" i="1"/>
  <c r="AX199" i="1"/>
  <c r="AV199" i="1"/>
  <c r="AV198" i="1" s="1"/>
  <c r="AU199" i="1"/>
  <c r="AS199" i="1"/>
  <c r="AS198" i="1" s="1"/>
  <c r="AR199" i="1"/>
  <c r="AP199" i="1"/>
  <c r="AO199" i="1"/>
  <c r="AM199" i="1"/>
  <c r="AN199" i="1" s="1"/>
  <c r="AL199" i="1"/>
  <c r="AL198" i="1" s="1"/>
  <c r="AJ199" i="1"/>
  <c r="AI199" i="1"/>
  <c r="AG199" i="1"/>
  <c r="AF199" i="1"/>
  <c r="AD199" i="1"/>
  <c r="AE199" i="1" s="1"/>
  <c r="AC199" i="1"/>
  <c r="AA199" i="1"/>
  <c r="Z199" i="1"/>
  <c r="X199" i="1"/>
  <c r="W199" i="1"/>
  <c r="U199" i="1"/>
  <c r="U198" i="1" s="1"/>
  <c r="Q199" i="1"/>
  <c r="Q198" i="1" s="1"/>
  <c r="O199" i="1"/>
  <c r="N199" i="1"/>
  <c r="L199" i="1"/>
  <c r="K199" i="1"/>
  <c r="I199" i="1"/>
  <c r="I198" i="1" s="1"/>
  <c r="H199" i="1"/>
  <c r="F199" i="1"/>
  <c r="E199" i="1"/>
  <c r="C199" i="1"/>
  <c r="BO197" i="1"/>
  <c r="BL197" i="1"/>
  <c r="BI197" i="1"/>
  <c r="BF197" i="1"/>
  <c r="BC197" i="1"/>
  <c r="AZ197" i="1"/>
  <c r="AW197" i="1"/>
  <c r="AT197" i="1"/>
  <c r="AQ197" i="1"/>
  <c r="AN197" i="1"/>
  <c r="AK197" i="1"/>
  <c r="AH197" i="1"/>
  <c r="AE197" i="1"/>
  <c r="AB197" i="1"/>
  <c r="Y197" i="1"/>
  <c r="V197" i="1"/>
  <c r="T197" i="1"/>
  <c r="R197" i="1"/>
  <c r="BQ197" i="1" s="1"/>
  <c r="BY197" i="1" s="1"/>
  <c r="P197" i="1"/>
  <c r="M197" i="1"/>
  <c r="J197" i="1"/>
  <c r="G197" i="1"/>
  <c r="D197" i="1"/>
  <c r="BX196" i="1"/>
  <c r="BW196" i="1"/>
  <c r="BV196" i="1"/>
  <c r="BP196" i="1"/>
  <c r="BN196" i="1"/>
  <c r="BM196" i="1"/>
  <c r="BK196" i="1"/>
  <c r="BJ196" i="1"/>
  <c r="BH196" i="1"/>
  <c r="BG196" i="1"/>
  <c r="BE196" i="1"/>
  <c r="BD196" i="1"/>
  <c r="BB196" i="1"/>
  <c r="BA196" i="1"/>
  <c r="AY196" i="1"/>
  <c r="AX196" i="1"/>
  <c r="AW196" i="1" s="1"/>
  <c r="AV196" i="1"/>
  <c r="AU196" i="1"/>
  <c r="AS196" i="1"/>
  <c r="AR196" i="1"/>
  <c r="AP196" i="1"/>
  <c r="AO196" i="1"/>
  <c r="AM196" i="1"/>
  <c r="AL196" i="1"/>
  <c r="AJ196" i="1"/>
  <c r="AI196" i="1"/>
  <c r="AG196" i="1"/>
  <c r="AF196" i="1"/>
  <c r="AD196" i="1"/>
  <c r="AE196" i="1" s="1"/>
  <c r="AC196" i="1"/>
  <c r="AA196" i="1"/>
  <c r="Z196" i="1"/>
  <c r="X196" i="1"/>
  <c r="W196" i="1"/>
  <c r="U196" i="1"/>
  <c r="Q196" i="1"/>
  <c r="O196" i="1"/>
  <c r="N196" i="1"/>
  <c r="L196" i="1"/>
  <c r="K196" i="1"/>
  <c r="J196" i="1"/>
  <c r="I196" i="1"/>
  <c r="H196" i="1"/>
  <c r="F196" i="1"/>
  <c r="E196" i="1"/>
  <c r="C196" i="1"/>
  <c r="BO195" i="1"/>
  <c r="BL195" i="1"/>
  <c r="BI195" i="1"/>
  <c r="BF195" i="1"/>
  <c r="BC195" i="1"/>
  <c r="AZ195" i="1"/>
  <c r="AW195" i="1"/>
  <c r="AT195" i="1"/>
  <c r="AQ195" i="1"/>
  <c r="AN195" i="1"/>
  <c r="AK195" i="1"/>
  <c r="AH195" i="1"/>
  <c r="AE195" i="1"/>
  <c r="AB195" i="1"/>
  <c r="Y195" i="1"/>
  <c r="V195" i="1"/>
  <c r="T195" i="1"/>
  <c r="R195" i="1"/>
  <c r="BQ195" i="1" s="1"/>
  <c r="BY195" i="1" s="1"/>
  <c r="P195" i="1"/>
  <c r="M195" i="1"/>
  <c r="J195" i="1"/>
  <c r="G195" i="1"/>
  <c r="D195" i="1"/>
  <c r="BO194" i="1"/>
  <c r="BL194" i="1"/>
  <c r="BI194" i="1"/>
  <c r="BF194" i="1"/>
  <c r="BC194" i="1"/>
  <c r="AZ194" i="1"/>
  <c r="AW194" i="1"/>
  <c r="AT194" i="1"/>
  <c r="AQ194" i="1"/>
  <c r="AN194" i="1"/>
  <c r="AK194" i="1"/>
  <c r="AH194" i="1"/>
  <c r="AE194" i="1"/>
  <c r="AB194" i="1"/>
  <c r="Y194" i="1"/>
  <c r="V194" i="1"/>
  <c r="T194" i="1"/>
  <c r="R194" i="1"/>
  <c r="BQ194" i="1" s="1"/>
  <c r="BY194" i="1" s="1"/>
  <c r="P194" i="1"/>
  <c r="M194" i="1"/>
  <c r="J194" i="1"/>
  <c r="G194" i="1"/>
  <c r="D194" i="1"/>
  <c r="BQ193" i="1"/>
  <c r="BY193" i="1" s="1"/>
  <c r="BO193" i="1"/>
  <c r="BL193" i="1"/>
  <c r="BI193" i="1"/>
  <c r="BF193" i="1"/>
  <c r="BC193" i="1"/>
  <c r="AZ193" i="1"/>
  <c r="AW193" i="1"/>
  <c r="AT193" i="1"/>
  <c r="AQ193" i="1"/>
  <c r="AN193" i="1"/>
  <c r="AL193" i="1"/>
  <c r="AL191" i="1" s="1"/>
  <c r="AK191" i="1" s="1"/>
  <c r="AH193" i="1"/>
  <c r="AE193" i="1"/>
  <c r="AB193" i="1"/>
  <c r="Y193" i="1"/>
  <c r="V193" i="1"/>
  <c r="R193" i="1"/>
  <c r="P193" i="1"/>
  <c r="M193" i="1"/>
  <c r="J193" i="1"/>
  <c r="G193" i="1"/>
  <c r="E193" i="1"/>
  <c r="E191" i="1" s="1"/>
  <c r="D193" i="1"/>
  <c r="BO192" i="1"/>
  <c r="BL192" i="1"/>
  <c r="BI192" i="1"/>
  <c r="BF192" i="1"/>
  <c r="BC192" i="1"/>
  <c r="AZ192" i="1"/>
  <c r="AW192" i="1"/>
  <c r="AT192" i="1"/>
  <c r="AQ192" i="1"/>
  <c r="AN192" i="1"/>
  <c r="AK192" i="1"/>
  <c r="AH192" i="1"/>
  <c r="AE192" i="1"/>
  <c r="AB192" i="1"/>
  <c r="Y192" i="1"/>
  <c r="V192" i="1"/>
  <c r="T192" i="1"/>
  <c r="BS192" i="1" s="1"/>
  <c r="CA192" i="1" s="1"/>
  <c r="R192" i="1"/>
  <c r="BQ192" i="1" s="1"/>
  <c r="BY192" i="1" s="1"/>
  <c r="P192" i="1"/>
  <c r="M192" i="1"/>
  <c r="J192" i="1"/>
  <c r="G192" i="1"/>
  <c r="D192" i="1"/>
  <c r="BX191" i="1"/>
  <c r="BW191" i="1"/>
  <c r="BV191" i="1"/>
  <c r="BP191" i="1"/>
  <c r="BO191" i="1" s="1"/>
  <c r="BN191" i="1"/>
  <c r="BM191" i="1"/>
  <c r="BK191" i="1"/>
  <c r="BJ191" i="1"/>
  <c r="BH191" i="1"/>
  <c r="BG191" i="1"/>
  <c r="BE191" i="1"/>
  <c r="BD191" i="1"/>
  <c r="BC191" i="1"/>
  <c r="BB191" i="1"/>
  <c r="BA191" i="1"/>
  <c r="AY191" i="1"/>
  <c r="AX191" i="1"/>
  <c r="AV191" i="1"/>
  <c r="AU191" i="1"/>
  <c r="AS191" i="1"/>
  <c r="AR191" i="1"/>
  <c r="AQ191" i="1"/>
  <c r="AP191" i="1"/>
  <c r="AO191" i="1"/>
  <c r="AM191" i="1"/>
  <c r="AJ191" i="1"/>
  <c r="AI191" i="1"/>
  <c r="AG191" i="1"/>
  <c r="AH191" i="1" s="1"/>
  <c r="AF191" i="1"/>
  <c r="AD191" i="1"/>
  <c r="AC191" i="1"/>
  <c r="AA191" i="1"/>
  <c r="Z191" i="1"/>
  <c r="X191" i="1"/>
  <c r="Y191" i="1" s="1"/>
  <c r="W191" i="1"/>
  <c r="U191" i="1"/>
  <c r="V191" i="1" s="1"/>
  <c r="Q191" i="1"/>
  <c r="O191" i="1"/>
  <c r="N191" i="1"/>
  <c r="L191" i="1"/>
  <c r="M191" i="1" s="1"/>
  <c r="K191" i="1"/>
  <c r="I191" i="1"/>
  <c r="J191" i="1" s="1"/>
  <c r="H191" i="1"/>
  <c r="F191" i="1"/>
  <c r="C191" i="1"/>
  <c r="BO190" i="1"/>
  <c r="BL190" i="1"/>
  <c r="BI190" i="1"/>
  <c r="BF190" i="1"/>
  <c r="BC190" i="1"/>
  <c r="AZ190" i="1"/>
  <c r="AW190" i="1"/>
  <c r="AT190" i="1"/>
  <c r="AQ190" i="1"/>
  <c r="AN190" i="1"/>
  <c r="AK190" i="1"/>
  <c r="AH190" i="1"/>
  <c r="AE190" i="1"/>
  <c r="AB190" i="1"/>
  <c r="Y190" i="1"/>
  <c r="V190" i="1"/>
  <c r="T190" i="1"/>
  <c r="R190" i="1"/>
  <c r="BQ190" i="1" s="1"/>
  <c r="BY190" i="1" s="1"/>
  <c r="P190" i="1"/>
  <c r="M190" i="1"/>
  <c r="J190" i="1"/>
  <c r="G190" i="1"/>
  <c r="D190" i="1"/>
  <c r="BO189" i="1"/>
  <c r="BL189" i="1"/>
  <c r="BI189" i="1"/>
  <c r="BF189" i="1"/>
  <c r="BC189" i="1"/>
  <c r="AZ189" i="1"/>
  <c r="AW189" i="1"/>
  <c r="AT189" i="1"/>
  <c r="AQ189" i="1"/>
  <c r="AN189" i="1"/>
  <c r="AK189" i="1"/>
  <c r="AH189" i="1"/>
  <c r="AE189" i="1"/>
  <c r="AB189" i="1"/>
  <c r="Y189" i="1"/>
  <c r="V189" i="1"/>
  <c r="T189" i="1"/>
  <c r="BS189" i="1" s="1"/>
  <c r="CA189" i="1" s="1"/>
  <c r="R189" i="1"/>
  <c r="BQ189" i="1" s="1"/>
  <c r="BY189" i="1" s="1"/>
  <c r="P189" i="1"/>
  <c r="M189" i="1"/>
  <c r="J189" i="1"/>
  <c r="G189" i="1"/>
  <c r="D189" i="1"/>
  <c r="BX188" i="1"/>
  <c r="BW188" i="1"/>
  <c r="BV188" i="1"/>
  <c r="BP188" i="1"/>
  <c r="BN188" i="1"/>
  <c r="BM188" i="1"/>
  <c r="BK188" i="1"/>
  <c r="BJ188" i="1"/>
  <c r="BH188" i="1"/>
  <c r="BG188" i="1"/>
  <c r="BE188" i="1"/>
  <c r="BD188" i="1"/>
  <c r="BC188" i="1" s="1"/>
  <c r="BB188" i="1"/>
  <c r="BA188" i="1"/>
  <c r="AY188" i="1"/>
  <c r="AX188" i="1"/>
  <c r="AV188" i="1"/>
  <c r="AU188" i="1"/>
  <c r="AS188" i="1"/>
  <c r="AR188" i="1"/>
  <c r="AP188" i="1"/>
  <c r="AQ188" i="1" s="1"/>
  <c r="AO188" i="1"/>
  <c r="AM188" i="1"/>
  <c r="AL188" i="1"/>
  <c r="AJ188" i="1"/>
  <c r="AK188" i="1" s="1"/>
  <c r="AI188" i="1"/>
  <c r="AG188" i="1"/>
  <c r="AF188" i="1"/>
  <c r="AD188" i="1"/>
  <c r="AC188" i="1"/>
  <c r="AA188" i="1"/>
  <c r="Z188" i="1"/>
  <c r="X188" i="1"/>
  <c r="W188" i="1"/>
  <c r="U188" i="1"/>
  <c r="Q188" i="1"/>
  <c r="O188" i="1"/>
  <c r="N188" i="1"/>
  <c r="L188" i="1"/>
  <c r="K188" i="1"/>
  <c r="J188" i="1" s="1"/>
  <c r="I188" i="1"/>
  <c r="H188" i="1"/>
  <c r="F188" i="1"/>
  <c r="E188" i="1"/>
  <c r="C188" i="1"/>
  <c r="BS187" i="1"/>
  <c r="CA187" i="1" s="1"/>
  <c r="BO187" i="1"/>
  <c r="BL187" i="1"/>
  <c r="BI187" i="1"/>
  <c r="BF187" i="1"/>
  <c r="BC187" i="1"/>
  <c r="AZ187" i="1"/>
  <c r="AW187" i="1"/>
  <c r="AT187" i="1"/>
  <c r="AQ187" i="1"/>
  <c r="AN187" i="1"/>
  <c r="AK187" i="1"/>
  <c r="AH187" i="1"/>
  <c r="AE187" i="1"/>
  <c r="AB187" i="1"/>
  <c r="Y187" i="1"/>
  <c r="V187" i="1"/>
  <c r="T187" i="1"/>
  <c r="S187" i="1"/>
  <c r="R187" i="1"/>
  <c r="BQ187" i="1" s="1"/>
  <c r="BY187" i="1" s="1"/>
  <c r="P187" i="1"/>
  <c r="M187" i="1"/>
  <c r="J187" i="1"/>
  <c r="G187" i="1"/>
  <c r="D187" i="1"/>
  <c r="BO186" i="1"/>
  <c r="BL186" i="1"/>
  <c r="BI186" i="1"/>
  <c r="BF186" i="1"/>
  <c r="BC186" i="1"/>
  <c r="AZ186" i="1"/>
  <c r="AW186" i="1"/>
  <c r="AT186" i="1"/>
  <c r="AQ186" i="1"/>
  <c r="AN186" i="1"/>
  <c r="AK186" i="1"/>
  <c r="AH186" i="1"/>
  <c r="AE186" i="1"/>
  <c r="AB186" i="1"/>
  <c r="Y186" i="1"/>
  <c r="V186" i="1"/>
  <c r="T186" i="1"/>
  <c r="R186" i="1"/>
  <c r="BQ186" i="1" s="1"/>
  <c r="BY186" i="1" s="1"/>
  <c r="P186" i="1"/>
  <c r="M186" i="1"/>
  <c r="J186" i="1"/>
  <c r="G186" i="1"/>
  <c r="D186" i="1"/>
  <c r="BX185" i="1"/>
  <c r="BW185" i="1" s="1"/>
  <c r="BV185" i="1"/>
  <c r="BP185" i="1"/>
  <c r="BN185" i="1"/>
  <c r="BM185" i="1"/>
  <c r="BK185" i="1"/>
  <c r="BL185" i="1" s="1"/>
  <c r="BJ185" i="1"/>
  <c r="BH185" i="1"/>
  <c r="BG185" i="1"/>
  <c r="BF185" i="1" s="1"/>
  <c r="BE185" i="1"/>
  <c r="BD185" i="1"/>
  <c r="BB185" i="1"/>
  <c r="BA185" i="1"/>
  <c r="AY185" i="1"/>
  <c r="AZ185" i="1" s="1"/>
  <c r="AX185" i="1"/>
  <c r="AV185" i="1"/>
  <c r="AW185" i="1" s="1"/>
  <c r="AU185" i="1"/>
  <c r="AS185" i="1"/>
  <c r="AR185" i="1"/>
  <c r="AP185" i="1"/>
  <c r="AO185" i="1"/>
  <c r="AM185" i="1"/>
  <c r="AL185" i="1"/>
  <c r="AK185" i="1" s="1"/>
  <c r="AJ185" i="1"/>
  <c r="AI185" i="1"/>
  <c r="AH185" i="1" s="1"/>
  <c r="AG185" i="1"/>
  <c r="AF185" i="1"/>
  <c r="AD185" i="1"/>
  <c r="AC185" i="1"/>
  <c r="AA185" i="1"/>
  <c r="AB185" i="1" s="1"/>
  <c r="Z185" i="1"/>
  <c r="X185" i="1"/>
  <c r="Y185" i="1" s="1"/>
  <c r="W185" i="1"/>
  <c r="U185" i="1"/>
  <c r="Q185" i="1"/>
  <c r="O185" i="1"/>
  <c r="N185" i="1"/>
  <c r="L185" i="1"/>
  <c r="M185" i="1" s="1"/>
  <c r="K185" i="1"/>
  <c r="I185" i="1"/>
  <c r="H185" i="1"/>
  <c r="F185" i="1"/>
  <c r="E185" i="1"/>
  <c r="C185" i="1"/>
  <c r="BO184" i="1"/>
  <c r="BL184" i="1"/>
  <c r="BI184" i="1"/>
  <c r="BF184" i="1"/>
  <c r="BC184" i="1"/>
  <c r="AZ184" i="1"/>
  <c r="AW184" i="1"/>
  <c r="AT184" i="1"/>
  <c r="AQ184" i="1"/>
  <c r="AN184" i="1"/>
  <c r="AK184" i="1"/>
  <c r="AH184" i="1"/>
  <c r="AE184" i="1"/>
  <c r="AB184" i="1"/>
  <c r="Y184" i="1"/>
  <c r="V184" i="1"/>
  <c r="T184" i="1"/>
  <c r="BS184" i="1" s="1"/>
  <c r="R184" i="1"/>
  <c r="BQ184" i="1" s="1"/>
  <c r="BY184" i="1" s="1"/>
  <c r="P184" i="1"/>
  <c r="M184" i="1"/>
  <c r="J184" i="1"/>
  <c r="G184" i="1"/>
  <c r="D184" i="1"/>
  <c r="BX183" i="1"/>
  <c r="BV183" i="1"/>
  <c r="BP183" i="1"/>
  <c r="BN183" i="1"/>
  <c r="BM183" i="1"/>
  <c r="BK183" i="1"/>
  <c r="BJ183" i="1"/>
  <c r="BH183" i="1"/>
  <c r="BG183" i="1"/>
  <c r="BE183" i="1"/>
  <c r="BD183" i="1"/>
  <c r="BB183" i="1"/>
  <c r="BA183" i="1"/>
  <c r="AY183" i="1"/>
  <c r="AX183" i="1"/>
  <c r="AV183" i="1"/>
  <c r="AW183" i="1" s="1"/>
  <c r="AU183" i="1"/>
  <c r="AS183" i="1"/>
  <c r="AT183" i="1" s="1"/>
  <c r="AR183" i="1"/>
  <c r="AP183" i="1"/>
  <c r="AO183" i="1"/>
  <c r="AM183" i="1"/>
  <c r="AL183" i="1"/>
  <c r="AJ183" i="1"/>
  <c r="AI183" i="1"/>
  <c r="AG183" i="1"/>
  <c r="AF183" i="1"/>
  <c r="AD183" i="1"/>
  <c r="AC183" i="1"/>
  <c r="AA183" i="1"/>
  <c r="Z183" i="1"/>
  <c r="X183" i="1"/>
  <c r="W183" i="1"/>
  <c r="V183" i="1" s="1"/>
  <c r="U183" i="1"/>
  <c r="Q183" i="1"/>
  <c r="O183" i="1"/>
  <c r="N183" i="1"/>
  <c r="L183" i="1"/>
  <c r="K183" i="1"/>
  <c r="J183" i="1" s="1"/>
  <c r="I183" i="1"/>
  <c r="H183" i="1"/>
  <c r="F183" i="1"/>
  <c r="E183" i="1"/>
  <c r="D183" i="1" s="1"/>
  <c r="C183" i="1"/>
  <c r="BS182" i="1"/>
  <c r="CA182" i="1" s="1"/>
  <c r="BO182" i="1"/>
  <c r="BL182" i="1"/>
  <c r="BI182" i="1"/>
  <c r="BF182" i="1"/>
  <c r="BC182" i="1"/>
  <c r="AZ182" i="1"/>
  <c r="AW182" i="1"/>
  <c r="AT182" i="1"/>
  <c r="AQ182" i="1"/>
  <c r="AN182" i="1"/>
  <c r="AK182" i="1"/>
  <c r="AH182" i="1"/>
  <c r="AE182" i="1"/>
  <c r="AB182" i="1"/>
  <c r="Y182" i="1"/>
  <c r="V182" i="1"/>
  <c r="T182" i="1"/>
  <c r="R182" i="1"/>
  <c r="BQ182" i="1" s="1"/>
  <c r="BY182" i="1" s="1"/>
  <c r="P182" i="1"/>
  <c r="M182" i="1"/>
  <c r="J182" i="1"/>
  <c r="G182" i="1"/>
  <c r="D182" i="1"/>
  <c r="BX181" i="1"/>
  <c r="BV181" i="1"/>
  <c r="BP181" i="1"/>
  <c r="BO181" i="1" s="1"/>
  <c r="BN181" i="1"/>
  <c r="BM181" i="1"/>
  <c r="BK181" i="1"/>
  <c r="BJ181" i="1"/>
  <c r="BH181" i="1"/>
  <c r="BG181" i="1"/>
  <c r="BE181" i="1"/>
  <c r="BD181" i="1"/>
  <c r="BC181" i="1" s="1"/>
  <c r="BB181" i="1"/>
  <c r="BA181" i="1"/>
  <c r="AY181" i="1"/>
  <c r="AX181" i="1"/>
  <c r="AV181" i="1"/>
  <c r="AW181" i="1" s="1"/>
  <c r="AU181" i="1"/>
  <c r="AS181" i="1"/>
  <c r="AR181" i="1"/>
  <c r="AQ181" i="1"/>
  <c r="AP181" i="1"/>
  <c r="AO181" i="1"/>
  <c r="AM181" i="1"/>
  <c r="AL181" i="1"/>
  <c r="AJ181" i="1"/>
  <c r="AI181" i="1"/>
  <c r="AG181" i="1"/>
  <c r="AF181" i="1"/>
  <c r="AE181" i="1" s="1"/>
  <c r="AD181" i="1"/>
  <c r="AC181" i="1"/>
  <c r="AA181" i="1"/>
  <c r="AB181" i="1" s="1"/>
  <c r="Z181" i="1"/>
  <c r="X181" i="1"/>
  <c r="W181" i="1"/>
  <c r="U181" i="1"/>
  <c r="Q181" i="1"/>
  <c r="O181" i="1"/>
  <c r="P181" i="1" s="1"/>
  <c r="N181" i="1"/>
  <c r="L181" i="1"/>
  <c r="K181" i="1"/>
  <c r="I181" i="1"/>
  <c r="H181" i="1"/>
  <c r="F181" i="1"/>
  <c r="G181" i="1" s="1"/>
  <c r="E181" i="1"/>
  <c r="C181" i="1"/>
  <c r="BO180" i="1"/>
  <c r="BL180" i="1"/>
  <c r="BI180" i="1"/>
  <c r="BF180" i="1"/>
  <c r="BC180" i="1"/>
  <c r="AZ180" i="1"/>
  <c r="AW180" i="1"/>
  <c r="AT180" i="1"/>
  <c r="AQ180" i="1"/>
  <c r="AN180" i="1"/>
  <c r="AK180" i="1"/>
  <c r="AH180" i="1"/>
  <c r="AE180" i="1"/>
  <c r="AB180" i="1"/>
  <c r="Y180" i="1"/>
  <c r="V180" i="1"/>
  <c r="T180" i="1"/>
  <c r="BS180" i="1" s="1"/>
  <c r="R180" i="1"/>
  <c r="BQ180" i="1" s="1"/>
  <c r="BY180" i="1" s="1"/>
  <c r="P180" i="1"/>
  <c r="M180" i="1"/>
  <c r="J180" i="1"/>
  <c r="G180" i="1"/>
  <c r="D180" i="1"/>
  <c r="BX179" i="1"/>
  <c r="BV179" i="1"/>
  <c r="BW179" i="1" s="1"/>
  <c r="BP179" i="1"/>
  <c r="BN179" i="1"/>
  <c r="BO179" i="1" s="1"/>
  <c r="BM179" i="1"/>
  <c r="BK179" i="1"/>
  <c r="BJ179" i="1"/>
  <c r="BH179" i="1"/>
  <c r="BG179" i="1"/>
  <c r="BE179" i="1"/>
  <c r="BD179" i="1"/>
  <c r="BC179" i="1" s="1"/>
  <c r="BB179" i="1"/>
  <c r="BA179" i="1"/>
  <c r="AZ179" i="1" s="1"/>
  <c r="AY179" i="1"/>
  <c r="AX179" i="1"/>
  <c r="AV179" i="1"/>
  <c r="AU179" i="1"/>
  <c r="AS179" i="1"/>
  <c r="AR179" i="1"/>
  <c r="AP179" i="1"/>
  <c r="AQ179" i="1" s="1"/>
  <c r="AO179" i="1"/>
  <c r="AN179" i="1"/>
  <c r="AM179" i="1"/>
  <c r="AL179" i="1"/>
  <c r="AJ179" i="1"/>
  <c r="AI179" i="1"/>
  <c r="AG179" i="1"/>
  <c r="AF179" i="1"/>
  <c r="AD179" i="1"/>
  <c r="AE179" i="1" s="1"/>
  <c r="AC179" i="1"/>
  <c r="AA179" i="1"/>
  <c r="AB179" i="1" s="1"/>
  <c r="Z179" i="1"/>
  <c r="X179" i="1"/>
  <c r="Y179" i="1" s="1"/>
  <c r="W179" i="1"/>
  <c r="U179" i="1"/>
  <c r="Q179" i="1"/>
  <c r="P179" i="1"/>
  <c r="O179" i="1"/>
  <c r="N179" i="1"/>
  <c r="L179" i="1"/>
  <c r="K179" i="1"/>
  <c r="I179" i="1"/>
  <c r="H179" i="1"/>
  <c r="F179" i="1"/>
  <c r="E179" i="1"/>
  <c r="C179" i="1"/>
  <c r="BQ178" i="1"/>
  <c r="BY178" i="1" s="1"/>
  <c r="BO178" i="1"/>
  <c r="BL178" i="1"/>
  <c r="BI178" i="1"/>
  <c r="BF178" i="1"/>
  <c r="BC178" i="1"/>
  <c r="AZ178" i="1"/>
  <c r="AW178" i="1"/>
  <c r="AT178" i="1"/>
  <c r="AQ178" i="1"/>
  <c r="AN178" i="1"/>
  <c r="AK178" i="1"/>
  <c r="AH178" i="1"/>
  <c r="AE178" i="1"/>
  <c r="AB178" i="1"/>
  <c r="Y178" i="1"/>
  <c r="V178" i="1"/>
  <c r="R178" i="1"/>
  <c r="P178" i="1"/>
  <c r="M178" i="1"/>
  <c r="J178" i="1"/>
  <c r="G178" i="1"/>
  <c r="E178" i="1"/>
  <c r="D178" i="1" s="1"/>
  <c r="BO177" i="1"/>
  <c r="BL177" i="1"/>
  <c r="BI177" i="1"/>
  <c r="BF177" i="1"/>
  <c r="BC177" i="1"/>
  <c r="AZ177" i="1"/>
  <c r="AW177" i="1"/>
  <c r="AT177" i="1"/>
  <c r="AQ177" i="1"/>
  <c r="AN177" i="1"/>
  <c r="AK177" i="1"/>
  <c r="AH177" i="1"/>
  <c r="AE177" i="1"/>
  <c r="AB177" i="1"/>
  <c r="Y177" i="1"/>
  <c r="V177" i="1"/>
  <c r="T177" i="1"/>
  <c r="BS177" i="1" s="1"/>
  <c r="R177" i="1"/>
  <c r="P177" i="1"/>
  <c r="M177" i="1"/>
  <c r="J177" i="1"/>
  <c r="G177" i="1"/>
  <c r="D177" i="1"/>
  <c r="BP176" i="1"/>
  <c r="BO176" i="1"/>
  <c r="BL176" i="1"/>
  <c r="BI176" i="1"/>
  <c r="BG176" i="1"/>
  <c r="BF176" i="1" s="1"/>
  <c r="BC176" i="1"/>
  <c r="AZ176" i="1"/>
  <c r="AW176" i="1"/>
  <c r="AT176" i="1"/>
  <c r="AQ176" i="1"/>
  <c r="AN176" i="1"/>
  <c r="AK176" i="1"/>
  <c r="AH176" i="1"/>
  <c r="AE176" i="1"/>
  <c r="AB176" i="1"/>
  <c r="Y176" i="1"/>
  <c r="V176" i="1"/>
  <c r="R176" i="1"/>
  <c r="BQ176" i="1" s="1"/>
  <c r="BY176" i="1" s="1"/>
  <c r="P176" i="1"/>
  <c r="M176" i="1"/>
  <c r="J176" i="1"/>
  <c r="G176" i="1"/>
  <c r="E176" i="1"/>
  <c r="D176" i="1" s="1"/>
  <c r="BO175" i="1"/>
  <c r="BL175" i="1"/>
  <c r="BI175" i="1"/>
  <c r="BF175" i="1"/>
  <c r="BC175" i="1"/>
  <c r="AZ175" i="1"/>
  <c r="AW175" i="1"/>
  <c r="AT175" i="1"/>
  <c r="AQ175" i="1"/>
  <c r="AN175" i="1"/>
  <c r="AK175" i="1"/>
  <c r="AH175" i="1"/>
  <c r="AE175" i="1"/>
  <c r="AB175" i="1"/>
  <c r="Y175" i="1"/>
  <c r="V175" i="1"/>
  <c r="R175" i="1"/>
  <c r="BQ175" i="1" s="1"/>
  <c r="BY175" i="1" s="1"/>
  <c r="T175" i="1"/>
  <c r="M175" i="1"/>
  <c r="J175" i="1"/>
  <c r="G175" i="1"/>
  <c r="D175" i="1"/>
  <c r="BO174" i="1"/>
  <c r="BL174" i="1"/>
  <c r="BI174" i="1"/>
  <c r="BF174" i="1"/>
  <c r="BC174" i="1"/>
  <c r="AZ174" i="1"/>
  <c r="AW174" i="1"/>
  <c r="AT174" i="1"/>
  <c r="AQ174" i="1"/>
  <c r="AN174" i="1"/>
  <c r="AK174" i="1"/>
  <c r="AH174" i="1"/>
  <c r="AE174" i="1"/>
  <c r="AB174" i="1"/>
  <c r="Y174" i="1"/>
  <c r="V174" i="1"/>
  <c r="T174" i="1"/>
  <c r="R174" i="1"/>
  <c r="BQ174" i="1" s="1"/>
  <c r="BY174" i="1" s="1"/>
  <c r="P174" i="1"/>
  <c r="M174" i="1"/>
  <c r="J174" i="1"/>
  <c r="G174" i="1"/>
  <c r="D174" i="1"/>
  <c r="BX173" i="1"/>
  <c r="BW173" i="1"/>
  <c r="BV173" i="1"/>
  <c r="BP173" i="1"/>
  <c r="BN173" i="1"/>
  <c r="BM173" i="1"/>
  <c r="BK173" i="1"/>
  <c r="BJ173" i="1"/>
  <c r="BH173" i="1"/>
  <c r="BI173" i="1" s="1"/>
  <c r="BG173" i="1"/>
  <c r="BE173" i="1"/>
  <c r="BD173" i="1"/>
  <c r="BB173" i="1"/>
  <c r="BA173" i="1"/>
  <c r="AY173" i="1"/>
  <c r="AX173" i="1"/>
  <c r="AW173" i="1" s="1"/>
  <c r="AV173" i="1"/>
  <c r="AU173" i="1"/>
  <c r="AS173" i="1"/>
  <c r="AR173" i="1"/>
  <c r="AP173" i="1"/>
  <c r="AO173" i="1"/>
  <c r="AN173" i="1" s="1"/>
  <c r="AM173" i="1"/>
  <c r="AL173" i="1"/>
  <c r="AJ173" i="1"/>
  <c r="AI173" i="1"/>
  <c r="AH173" i="1" s="1"/>
  <c r="AG173" i="1"/>
  <c r="AF173" i="1"/>
  <c r="AD173" i="1"/>
  <c r="AC173" i="1"/>
  <c r="AA173" i="1"/>
  <c r="Z173" i="1"/>
  <c r="Y173" i="1"/>
  <c r="X173" i="1"/>
  <c r="W173" i="1"/>
  <c r="U173" i="1"/>
  <c r="O173" i="1"/>
  <c r="N173" i="1"/>
  <c r="M173" i="1" s="1"/>
  <c r="L173" i="1"/>
  <c r="K173" i="1"/>
  <c r="I173" i="1"/>
  <c r="H173" i="1"/>
  <c r="F173" i="1"/>
  <c r="C173" i="1"/>
  <c r="C168" i="1" s="1"/>
  <c r="BO172" i="1"/>
  <c r="BL172" i="1"/>
  <c r="BI172" i="1"/>
  <c r="BF172" i="1"/>
  <c r="BC172" i="1"/>
  <c r="AZ172" i="1"/>
  <c r="AW172" i="1"/>
  <c r="AT172" i="1"/>
  <c r="AQ172" i="1"/>
  <c r="AN172" i="1"/>
  <c r="AK172" i="1"/>
  <c r="AH172" i="1"/>
  <c r="AE172" i="1"/>
  <c r="AB172" i="1"/>
  <c r="Y172" i="1"/>
  <c r="V172" i="1"/>
  <c r="T172" i="1"/>
  <c r="BS172" i="1" s="1"/>
  <c r="R172" i="1"/>
  <c r="S172" i="1" s="1"/>
  <c r="P172" i="1"/>
  <c r="M172" i="1"/>
  <c r="J172" i="1"/>
  <c r="G172" i="1"/>
  <c r="D172" i="1"/>
  <c r="BO171" i="1"/>
  <c r="BL171" i="1"/>
  <c r="BI171" i="1"/>
  <c r="BF171" i="1"/>
  <c r="BC171" i="1"/>
  <c r="AZ171" i="1"/>
  <c r="AW171" i="1"/>
  <c r="AT171" i="1"/>
  <c r="AQ171" i="1"/>
  <c r="AN171" i="1"/>
  <c r="AK171" i="1"/>
  <c r="AH171" i="1"/>
  <c r="AE171" i="1"/>
  <c r="AB171" i="1"/>
  <c r="Y171" i="1"/>
  <c r="V171" i="1"/>
  <c r="T171" i="1"/>
  <c r="BS171" i="1" s="1"/>
  <c r="CA171" i="1" s="1"/>
  <c r="R171" i="1"/>
  <c r="BQ171" i="1" s="1"/>
  <c r="BY171" i="1" s="1"/>
  <c r="P171" i="1"/>
  <c r="M171" i="1"/>
  <c r="J171" i="1"/>
  <c r="G171" i="1"/>
  <c r="D171" i="1"/>
  <c r="BS170" i="1"/>
  <c r="CA170" i="1" s="1"/>
  <c r="BO170" i="1"/>
  <c r="BL170" i="1"/>
  <c r="BI170" i="1"/>
  <c r="BF170" i="1"/>
  <c r="BC170" i="1"/>
  <c r="AZ170" i="1"/>
  <c r="AW170" i="1"/>
  <c r="AT170" i="1"/>
  <c r="AR170" i="1"/>
  <c r="AQ170" i="1" s="1"/>
  <c r="AN170" i="1"/>
  <c r="AK170" i="1"/>
  <c r="AH170" i="1"/>
  <c r="AE170" i="1"/>
  <c r="AB170" i="1"/>
  <c r="Y170" i="1"/>
  <c r="V170" i="1"/>
  <c r="T170" i="1"/>
  <c r="R170" i="1"/>
  <c r="P170" i="1"/>
  <c r="M170" i="1"/>
  <c r="J170" i="1"/>
  <c r="G170" i="1"/>
  <c r="D170" i="1"/>
  <c r="BX169" i="1"/>
  <c r="BV169" i="1"/>
  <c r="BW169" i="1" s="1"/>
  <c r="BP169" i="1"/>
  <c r="BN169" i="1"/>
  <c r="BM169" i="1"/>
  <c r="BL169" i="1" s="1"/>
  <c r="BK169" i="1"/>
  <c r="BJ169" i="1"/>
  <c r="BH169" i="1"/>
  <c r="BG169" i="1"/>
  <c r="BF169" i="1" s="1"/>
  <c r="BE169" i="1"/>
  <c r="BD169" i="1"/>
  <c r="BB169" i="1"/>
  <c r="BA169" i="1"/>
  <c r="AY169" i="1"/>
  <c r="AY168" i="1" s="1"/>
  <c r="AX169" i="1"/>
  <c r="AV169" i="1"/>
  <c r="AU169" i="1"/>
  <c r="AT169" i="1" s="1"/>
  <c r="AS169" i="1"/>
  <c r="AR169" i="1"/>
  <c r="AP169" i="1"/>
  <c r="AO169" i="1"/>
  <c r="AM169" i="1"/>
  <c r="AL169" i="1"/>
  <c r="AJ169" i="1"/>
  <c r="AI169" i="1"/>
  <c r="AH169" i="1"/>
  <c r="AG169" i="1"/>
  <c r="AF169" i="1"/>
  <c r="AD169" i="1"/>
  <c r="AC169" i="1"/>
  <c r="AA169" i="1"/>
  <c r="Z169" i="1"/>
  <c r="X169" i="1"/>
  <c r="W169" i="1"/>
  <c r="U169" i="1"/>
  <c r="Q169" i="1"/>
  <c r="O169" i="1"/>
  <c r="N169" i="1"/>
  <c r="L169" i="1"/>
  <c r="K169" i="1"/>
  <c r="I169" i="1"/>
  <c r="H169" i="1"/>
  <c r="F169" i="1"/>
  <c r="E169" i="1"/>
  <c r="C169" i="1"/>
  <c r="AI168" i="1"/>
  <c r="O168" i="1"/>
  <c r="BO167" i="1"/>
  <c r="BL167" i="1"/>
  <c r="BI167" i="1"/>
  <c r="BF167" i="1"/>
  <c r="BC167" i="1"/>
  <c r="AZ167" i="1"/>
  <c r="AW167" i="1"/>
  <c r="AT167" i="1"/>
  <c r="AQ167" i="1"/>
  <c r="AN167" i="1"/>
  <c r="AK167" i="1"/>
  <c r="AH167" i="1"/>
  <c r="AE167" i="1"/>
  <c r="AB167" i="1"/>
  <c r="Y167" i="1"/>
  <c r="V167" i="1"/>
  <c r="T167" i="1"/>
  <c r="S167" i="1" s="1"/>
  <c r="R167" i="1"/>
  <c r="BQ167" i="1" s="1"/>
  <c r="BY167" i="1" s="1"/>
  <c r="P167" i="1"/>
  <c r="M167" i="1"/>
  <c r="J167" i="1"/>
  <c r="G167" i="1"/>
  <c r="D167" i="1"/>
  <c r="BX166" i="1"/>
  <c r="BW166" i="1"/>
  <c r="BV166" i="1"/>
  <c r="BP166" i="1"/>
  <c r="BO166" i="1" s="1"/>
  <c r="BN166" i="1"/>
  <c r="BM166" i="1"/>
  <c r="BK166" i="1"/>
  <c r="BJ166" i="1"/>
  <c r="BH166" i="1"/>
  <c r="BI166" i="1" s="1"/>
  <c r="BG166" i="1"/>
  <c r="BF166" i="1" s="1"/>
  <c r="BE166" i="1"/>
  <c r="BD166" i="1"/>
  <c r="BC166" i="1" s="1"/>
  <c r="BB166" i="1"/>
  <c r="BA166" i="1"/>
  <c r="AY166" i="1"/>
  <c r="AX166" i="1"/>
  <c r="AV166" i="1"/>
  <c r="AW166" i="1" s="1"/>
  <c r="AU166" i="1"/>
  <c r="AT166" i="1" s="1"/>
  <c r="AS166" i="1"/>
  <c r="AR166" i="1"/>
  <c r="AP166" i="1"/>
  <c r="AO166" i="1"/>
  <c r="AM166" i="1"/>
  <c r="AL166" i="1"/>
  <c r="AJ166" i="1"/>
  <c r="AI166" i="1"/>
  <c r="AG166" i="1"/>
  <c r="AF166" i="1"/>
  <c r="AD166" i="1"/>
  <c r="AC166" i="1"/>
  <c r="AA166" i="1"/>
  <c r="Z166" i="1"/>
  <c r="X166" i="1"/>
  <c r="W166" i="1"/>
  <c r="U166" i="1"/>
  <c r="V166" i="1" s="1"/>
  <c r="Q166" i="1"/>
  <c r="P166" i="1" s="1"/>
  <c r="O166" i="1"/>
  <c r="N166" i="1"/>
  <c r="L166" i="1"/>
  <c r="K166" i="1"/>
  <c r="I166" i="1"/>
  <c r="J166" i="1" s="1"/>
  <c r="H166" i="1"/>
  <c r="G166" i="1" s="1"/>
  <c r="F166" i="1"/>
  <c r="E166" i="1"/>
  <c r="C166" i="1"/>
  <c r="BO165" i="1"/>
  <c r="BL165" i="1"/>
  <c r="BI165" i="1"/>
  <c r="BF165" i="1"/>
  <c r="BC165" i="1"/>
  <c r="AZ165" i="1"/>
  <c r="AW165" i="1"/>
  <c r="AT165" i="1"/>
  <c r="AQ165" i="1"/>
  <c r="AN165" i="1"/>
  <c r="AK165" i="1"/>
  <c r="AH165" i="1"/>
  <c r="AE165" i="1"/>
  <c r="AB165" i="1"/>
  <c r="Z165" i="1"/>
  <c r="Y165" i="1"/>
  <c r="V165" i="1"/>
  <c r="T165" i="1"/>
  <c r="BS165" i="1" s="1"/>
  <c r="CA165" i="1" s="1"/>
  <c r="R165" i="1"/>
  <c r="S165" i="1" s="1"/>
  <c r="P165" i="1"/>
  <c r="M165" i="1"/>
  <c r="J165" i="1"/>
  <c r="G165" i="1"/>
  <c r="D165" i="1"/>
  <c r="BX164" i="1"/>
  <c r="BW164" i="1"/>
  <c r="BV164" i="1"/>
  <c r="BP164" i="1"/>
  <c r="BN164" i="1"/>
  <c r="BM164" i="1"/>
  <c r="BK164" i="1"/>
  <c r="BL164" i="1" s="1"/>
  <c r="BJ164" i="1"/>
  <c r="BI164" i="1" s="1"/>
  <c r="BH164" i="1"/>
  <c r="BG164" i="1"/>
  <c r="BE164" i="1"/>
  <c r="BD164" i="1"/>
  <c r="BB164" i="1"/>
  <c r="BA164" i="1"/>
  <c r="AY164" i="1"/>
  <c r="AX164" i="1"/>
  <c r="AV164" i="1"/>
  <c r="AU164" i="1"/>
  <c r="AT164" i="1"/>
  <c r="AS164" i="1"/>
  <c r="AR164" i="1"/>
  <c r="AP164" i="1"/>
  <c r="AO164" i="1"/>
  <c r="AM164" i="1"/>
  <c r="AL164" i="1"/>
  <c r="AJ164" i="1"/>
  <c r="AI164" i="1"/>
  <c r="AG164" i="1"/>
  <c r="AF164" i="1"/>
  <c r="AD164" i="1"/>
  <c r="AC164" i="1"/>
  <c r="AA164" i="1"/>
  <c r="Z164" i="1"/>
  <c r="X164" i="1"/>
  <c r="W164" i="1"/>
  <c r="V164" i="1" s="1"/>
  <c r="U164" i="1"/>
  <c r="Q164" i="1"/>
  <c r="O164" i="1"/>
  <c r="N164" i="1"/>
  <c r="L164" i="1"/>
  <c r="K164" i="1"/>
  <c r="J164" i="1" s="1"/>
  <c r="I164" i="1"/>
  <c r="H164" i="1"/>
  <c r="F164" i="1"/>
  <c r="E164" i="1"/>
  <c r="C164" i="1"/>
  <c r="BO163" i="1"/>
  <c r="BL163" i="1"/>
  <c r="BI163" i="1"/>
  <c r="BF163" i="1"/>
  <c r="BC163" i="1"/>
  <c r="AZ163" i="1"/>
  <c r="AW163" i="1"/>
  <c r="AT163" i="1"/>
  <c r="AQ163" i="1"/>
  <c r="AN163" i="1"/>
  <c r="AK163" i="1"/>
  <c r="AH163" i="1"/>
  <c r="AE163" i="1"/>
  <c r="AB163" i="1"/>
  <c r="Y163" i="1"/>
  <c r="V163" i="1"/>
  <c r="T163" i="1"/>
  <c r="BS163" i="1" s="1"/>
  <c r="R163" i="1"/>
  <c r="BQ163" i="1" s="1"/>
  <c r="BY163" i="1" s="1"/>
  <c r="P163" i="1"/>
  <c r="M163" i="1"/>
  <c r="J163" i="1"/>
  <c r="G163" i="1"/>
  <c r="D163" i="1"/>
  <c r="BO162" i="1"/>
  <c r="BL162" i="1"/>
  <c r="BI162" i="1"/>
  <c r="BF162" i="1"/>
  <c r="BC162" i="1"/>
  <c r="AZ162" i="1"/>
  <c r="AW162" i="1"/>
  <c r="AT162" i="1"/>
  <c r="AQ162" i="1"/>
  <c r="AN162" i="1"/>
  <c r="AK162" i="1"/>
  <c r="AH162" i="1"/>
  <c r="AE162" i="1"/>
  <c r="AB162" i="1"/>
  <c r="Y162" i="1"/>
  <c r="V162" i="1"/>
  <c r="T162" i="1"/>
  <c r="R162" i="1"/>
  <c r="BQ162" i="1" s="1"/>
  <c r="BY162" i="1" s="1"/>
  <c r="P162" i="1"/>
  <c r="M162" i="1"/>
  <c r="J162" i="1"/>
  <c r="G162" i="1"/>
  <c r="D162" i="1"/>
  <c r="BP161" i="1"/>
  <c r="BO161" i="1" s="1"/>
  <c r="BL161" i="1"/>
  <c r="BI161" i="1"/>
  <c r="BF161" i="1"/>
  <c r="BC161" i="1"/>
  <c r="AZ161" i="1"/>
  <c r="AW161" i="1"/>
  <c r="AT161" i="1"/>
  <c r="AQ161" i="1"/>
  <c r="AN161" i="1"/>
  <c r="AK161" i="1"/>
  <c r="AH161" i="1"/>
  <c r="AE161" i="1"/>
  <c r="AB161" i="1"/>
  <c r="Y161" i="1"/>
  <c r="V161" i="1"/>
  <c r="T161" i="1"/>
  <c r="R161" i="1"/>
  <c r="BQ161" i="1" s="1"/>
  <c r="BY161" i="1" s="1"/>
  <c r="P161" i="1"/>
  <c r="M161" i="1"/>
  <c r="J161" i="1"/>
  <c r="G161" i="1"/>
  <c r="D161" i="1"/>
  <c r="BO160" i="1"/>
  <c r="BL160" i="1"/>
  <c r="BI160" i="1"/>
  <c r="BF160" i="1"/>
  <c r="BC160" i="1"/>
  <c r="AZ160" i="1"/>
  <c r="AW160" i="1"/>
  <c r="AT160" i="1"/>
  <c r="AQ160" i="1"/>
  <c r="AN160" i="1"/>
  <c r="AK160" i="1"/>
  <c r="AH160" i="1"/>
  <c r="AE160" i="1"/>
  <c r="AB160" i="1"/>
  <c r="Y160" i="1"/>
  <c r="W160" i="1"/>
  <c r="V160" i="1" s="1"/>
  <c r="T160" i="1"/>
  <c r="R160" i="1"/>
  <c r="BQ160" i="1" s="1"/>
  <c r="BY160" i="1" s="1"/>
  <c r="P160" i="1"/>
  <c r="M160" i="1"/>
  <c r="J160" i="1"/>
  <c r="G160" i="1"/>
  <c r="D160" i="1"/>
  <c r="BX159" i="1"/>
  <c r="BW159" i="1"/>
  <c r="BV159" i="1"/>
  <c r="BP159" i="1"/>
  <c r="BN159" i="1"/>
  <c r="BM159" i="1"/>
  <c r="BK159" i="1"/>
  <c r="BL159" i="1" s="1"/>
  <c r="BJ159" i="1"/>
  <c r="BI159" i="1" s="1"/>
  <c r="BH159" i="1"/>
  <c r="BG159" i="1"/>
  <c r="BE159" i="1"/>
  <c r="BD159" i="1"/>
  <c r="BB159" i="1"/>
  <c r="BA159" i="1"/>
  <c r="AY159" i="1"/>
  <c r="AX159" i="1"/>
  <c r="AV159" i="1"/>
  <c r="AW159" i="1" s="1"/>
  <c r="AU159" i="1"/>
  <c r="AS159" i="1"/>
  <c r="AR159" i="1"/>
  <c r="AP159" i="1"/>
  <c r="AO159" i="1"/>
  <c r="AM159" i="1"/>
  <c r="AN159" i="1" s="1"/>
  <c r="AL159" i="1"/>
  <c r="AJ159" i="1"/>
  <c r="AK159" i="1" s="1"/>
  <c r="AI159" i="1"/>
  <c r="AH159" i="1" s="1"/>
  <c r="AG159" i="1"/>
  <c r="AF159" i="1"/>
  <c r="AD159" i="1"/>
  <c r="AC159" i="1"/>
  <c r="AA159" i="1"/>
  <c r="Z159" i="1"/>
  <c r="Y159" i="1" s="1"/>
  <c r="X159" i="1"/>
  <c r="U159" i="1"/>
  <c r="Q159" i="1"/>
  <c r="O159" i="1"/>
  <c r="N159" i="1"/>
  <c r="L159" i="1"/>
  <c r="K159" i="1"/>
  <c r="I159" i="1"/>
  <c r="H159" i="1"/>
  <c r="F159" i="1"/>
  <c r="E159" i="1"/>
  <c r="C159" i="1"/>
  <c r="BO158" i="1"/>
  <c r="BL158" i="1"/>
  <c r="BI158" i="1"/>
  <c r="BF158" i="1"/>
  <c r="BC158" i="1"/>
  <c r="AZ158" i="1"/>
  <c r="AW158" i="1"/>
  <c r="AT158" i="1"/>
  <c r="AQ158" i="1"/>
  <c r="AN158" i="1"/>
  <c r="AK158" i="1"/>
  <c r="AH158" i="1"/>
  <c r="AE158" i="1"/>
  <c r="AB158" i="1"/>
  <c r="Y158" i="1"/>
  <c r="V158" i="1"/>
  <c r="T158" i="1"/>
  <c r="R158" i="1"/>
  <c r="BQ158" i="1" s="1"/>
  <c r="BY158" i="1" s="1"/>
  <c r="P158" i="1"/>
  <c r="M158" i="1"/>
  <c r="J158" i="1"/>
  <c r="G158" i="1"/>
  <c r="D158" i="1"/>
  <c r="BX157" i="1"/>
  <c r="BW157" i="1"/>
  <c r="BV157" i="1"/>
  <c r="BP157" i="1"/>
  <c r="BN157" i="1"/>
  <c r="BM157" i="1"/>
  <c r="BL157" i="1" s="1"/>
  <c r="BK157" i="1"/>
  <c r="BJ157" i="1"/>
  <c r="BH157" i="1"/>
  <c r="BG157" i="1"/>
  <c r="BE157" i="1"/>
  <c r="BD157" i="1"/>
  <c r="BC157" i="1" s="1"/>
  <c r="BB157" i="1"/>
  <c r="BA157" i="1"/>
  <c r="AY157" i="1"/>
  <c r="AX157" i="1"/>
  <c r="AV157" i="1"/>
  <c r="AU157" i="1"/>
  <c r="AT157" i="1" s="1"/>
  <c r="AS157" i="1"/>
  <c r="AR157" i="1"/>
  <c r="AP157" i="1"/>
  <c r="AO157" i="1"/>
  <c r="AM157" i="1"/>
  <c r="AL157" i="1"/>
  <c r="AJ157" i="1"/>
  <c r="AI157" i="1"/>
  <c r="AH157" i="1"/>
  <c r="AG157" i="1"/>
  <c r="AF157" i="1"/>
  <c r="AD157" i="1"/>
  <c r="AC157" i="1"/>
  <c r="AA157" i="1"/>
  <c r="Z157" i="1"/>
  <c r="X157" i="1"/>
  <c r="W157" i="1"/>
  <c r="U157" i="1"/>
  <c r="Q157" i="1"/>
  <c r="O157" i="1"/>
  <c r="N157" i="1"/>
  <c r="L157" i="1"/>
  <c r="K157" i="1"/>
  <c r="J157" i="1" s="1"/>
  <c r="I157" i="1"/>
  <c r="H157" i="1"/>
  <c r="F157" i="1"/>
  <c r="E157" i="1"/>
  <c r="D157" i="1" s="1"/>
  <c r="C157" i="1"/>
  <c r="BO156" i="1"/>
  <c r="BL156" i="1"/>
  <c r="BI156" i="1"/>
  <c r="BF156" i="1"/>
  <c r="BC156" i="1"/>
  <c r="AZ156" i="1"/>
  <c r="AW156" i="1"/>
  <c r="AT156" i="1"/>
  <c r="AQ156" i="1"/>
  <c r="AN156" i="1"/>
  <c r="AK156" i="1"/>
  <c r="AH156" i="1"/>
  <c r="AE156" i="1"/>
  <c r="AB156" i="1"/>
  <c r="Y156" i="1"/>
  <c r="V156" i="1"/>
  <c r="T156" i="1"/>
  <c r="S156" i="1" s="1"/>
  <c r="R156" i="1"/>
  <c r="BQ156" i="1" s="1"/>
  <c r="P156" i="1"/>
  <c r="M156" i="1"/>
  <c r="J156" i="1"/>
  <c r="G156" i="1"/>
  <c r="D156" i="1"/>
  <c r="BX155" i="1"/>
  <c r="BW155" i="1"/>
  <c r="BV155" i="1"/>
  <c r="BP155" i="1"/>
  <c r="BN155" i="1"/>
  <c r="BM155" i="1"/>
  <c r="BL155" i="1" s="1"/>
  <c r="BK155" i="1"/>
  <c r="BJ155" i="1"/>
  <c r="BH155" i="1"/>
  <c r="BG155" i="1"/>
  <c r="BE155" i="1"/>
  <c r="BD155" i="1"/>
  <c r="BB155" i="1"/>
  <c r="BA155" i="1"/>
  <c r="AY155" i="1"/>
  <c r="AX155" i="1"/>
  <c r="AV155" i="1"/>
  <c r="AU155" i="1"/>
  <c r="AS155" i="1"/>
  <c r="AR155" i="1"/>
  <c r="AQ155" i="1" s="1"/>
  <c r="AP155" i="1"/>
  <c r="AO155" i="1"/>
  <c r="AM155" i="1"/>
  <c r="AL155" i="1"/>
  <c r="AK155" i="1" s="1"/>
  <c r="AJ155" i="1"/>
  <c r="AI155" i="1"/>
  <c r="AG155" i="1"/>
  <c r="AH155" i="1" s="1"/>
  <c r="AF155" i="1"/>
  <c r="AD155" i="1"/>
  <c r="AC155" i="1"/>
  <c r="AA155" i="1"/>
  <c r="Z155" i="1"/>
  <c r="Y155" i="1" s="1"/>
  <c r="X155" i="1"/>
  <c r="W155" i="1"/>
  <c r="U155" i="1"/>
  <c r="V155" i="1" s="1"/>
  <c r="Q155" i="1"/>
  <c r="P155" i="1" s="1"/>
  <c r="O155" i="1"/>
  <c r="N155" i="1"/>
  <c r="L155" i="1"/>
  <c r="K155" i="1"/>
  <c r="I155" i="1"/>
  <c r="H155" i="1"/>
  <c r="G155" i="1" s="1"/>
  <c r="F155" i="1"/>
  <c r="E155" i="1"/>
  <c r="C155" i="1"/>
  <c r="BO154" i="1"/>
  <c r="BL154" i="1"/>
  <c r="BI154" i="1"/>
  <c r="BF154" i="1"/>
  <c r="BC154" i="1"/>
  <c r="AZ154" i="1"/>
  <c r="AW154" i="1"/>
  <c r="AT154" i="1"/>
  <c r="AQ154" i="1"/>
  <c r="AN154" i="1"/>
  <c r="AK154" i="1"/>
  <c r="AH154" i="1"/>
  <c r="AE154" i="1"/>
  <c r="AB154" i="1"/>
  <c r="Y154" i="1"/>
  <c r="V154" i="1"/>
  <c r="T154" i="1"/>
  <c r="BS154" i="1" s="1"/>
  <c r="CA154" i="1" s="1"/>
  <c r="R154" i="1"/>
  <c r="P154" i="1"/>
  <c r="M154" i="1"/>
  <c r="J154" i="1"/>
  <c r="G154" i="1"/>
  <c r="D154" i="1"/>
  <c r="BX153" i="1"/>
  <c r="BW153" i="1"/>
  <c r="BV153" i="1"/>
  <c r="BP153" i="1"/>
  <c r="BN153" i="1"/>
  <c r="BM153" i="1"/>
  <c r="BL153" i="1" s="1"/>
  <c r="BK153" i="1"/>
  <c r="BJ153" i="1"/>
  <c r="BH153" i="1"/>
  <c r="BG153" i="1"/>
  <c r="BF153" i="1" s="1"/>
  <c r="BE153" i="1"/>
  <c r="BD153" i="1"/>
  <c r="BB153" i="1"/>
  <c r="BC153" i="1" s="1"/>
  <c r="BA153" i="1"/>
  <c r="AZ153" i="1" s="1"/>
  <c r="AY153" i="1"/>
  <c r="AX153" i="1"/>
  <c r="AV153" i="1"/>
  <c r="AU153" i="1"/>
  <c r="AS153" i="1"/>
  <c r="AR153" i="1"/>
  <c r="AP153" i="1"/>
  <c r="AO153" i="1"/>
  <c r="AN153" i="1" s="1"/>
  <c r="AM153" i="1"/>
  <c r="AL153" i="1"/>
  <c r="AJ153" i="1"/>
  <c r="AI153" i="1"/>
  <c r="AG153" i="1"/>
  <c r="AF153" i="1"/>
  <c r="AD153" i="1"/>
  <c r="AC153" i="1"/>
  <c r="AA153" i="1"/>
  <c r="Z153" i="1"/>
  <c r="Y153" i="1" s="1"/>
  <c r="X153" i="1"/>
  <c r="W153" i="1"/>
  <c r="V153" i="1" s="1"/>
  <c r="U153" i="1"/>
  <c r="Q153" i="1"/>
  <c r="O153" i="1"/>
  <c r="N153" i="1"/>
  <c r="M153" i="1" s="1"/>
  <c r="L153" i="1"/>
  <c r="K153" i="1"/>
  <c r="I153" i="1"/>
  <c r="H153" i="1"/>
  <c r="F153" i="1"/>
  <c r="E153" i="1"/>
  <c r="D153" i="1" s="1"/>
  <c r="C153" i="1"/>
  <c r="BQ152" i="1"/>
  <c r="BY152" i="1" s="1"/>
  <c r="BO152" i="1"/>
  <c r="BL152" i="1"/>
  <c r="BI152" i="1"/>
  <c r="BF152" i="1"/>
  <c r="BC152" i="1"/>
  <c r="AZ152" i="1"/>
  <c r="AW152" i="1"/>
  <c r="AT152" i="1"/>
  <c r="AQ152" i="1"/>
  <c r="AN152" i="1"/>
  <c r="AK152" i="1"/>
  <c r="AH152" i="1"/>
  <c r="AE152" i="1"/>
  <c r="AB152" i="1"/>
  <c r="Y152" i="1"/>
  <c r="V152" i="1"/>
  <c r="T152" i="1"/>
  <c r="P152" i="1"/>
  <c r="M152" i="1"/>
  <c r="J152" i="1"/>
  <c r="G152" i="1"/>
  <c r="D152" i="1"/>
  <c r="BO151" i="1"/>
  <c r="BL151" i="1"/>
  <c r="BI151" i="1"/>
  <c r="BF151" i="1"/>
  <c r="BC151" i="1"/>
  <c r="AZ151" i="1"/>
  <c r="AW151" i="1"/>
  <c r="AT151" i="1"/>
  <c r="AQ151" i="1"/>
  <c r="AN151" i="1"/>
  <c r="AK151" i="1"/>
  <c r="AH151" i="1"/>
  <c r="AE151" i="1"/>
  <c r="AB151" i="1"/>
  <c r="Y151" i="1"/>
  <c r="V151" i="1"/>
  <c r="T151" i="1"/>
  <c r="R151" i="1"/>
  <c r="BQ151" i="1" s="1"/>
  <c r="BY151" i="1" s="1"/>
  <c r="P151" i="1"/>
  <c r="M151" i="1"/>
  <c r="J151" i="1"/>
  <c r="G151" i="1"/>
  <c r="D151" i="1"/>
  <c r="BQ150" i="1"/>
  <c r="BY150" i="1" s="1"/>
  <c r="BO150" i="1"/>
  <c r="BL150" i="1"/>
  <c r="BI150" i="1"/>
  <c r="BF150" i="1"/>
  <c r="BC150" i="1"/>
  <c r="AZ150" i="1"/>
  <c r="AW150" i="1"/>
  <c r="AT150" i="1"/>
  <c r="AQ150" i="1"/>
  <c r="AN150" i="1"/>
  <c r="AK150" i="1"/>
  <c r="AH150" i="1"/>
  <c r="AE150" i="1"/>
  <c r="AB150" i="1"/>
  <c r="Y150" i="1"/>
  <c r="V150" i="1"/>
  <c r="T150" i="1"/>
  <c r="BS150" i="1" s="1"/>
  <c r="CA150" i="1" s="1"/>
  <c r="R150" i="1"/>
  <c r="S150" i="1" s="1"/>
  <c r="P150" i="1"/>
  <c r="M150" i="1"/>
  <c r="J150" i="1"/>
  <c r="G150" i="1"/>
  <c r="D150" i="1"/>
  <c r="BX149" i="1"/>
  <c r="BW149" i="1"/>
  <c r="BV149" i="1"/>
  <c r="BP149" i="1"/>
  <c r="BO149" i="1" s="1"/>
  <c r="BN149" i="1"/>
  <c r="BM149" i="1"/>
  <c r="BK149" i="1"/>
  <c r="BJ149" i="1"/>
  <c r="BH149" i="1"/>
  <c r="BG149" i="1"/>
  <c r="BF149" i="1" s="1"/>
  <c r="BE149" i="1"/>
  <c r="BD149" i="1"/>
  <c r="BC149" i="1" s="1"/>
  <c r="BB149" i="1"/>
  <c r="BA149" i="1"/>
  <c r="AY149" i="1"/>
  <c r="AX149" i="1"/>
  <c r="AV149" i="1"/>
  <c r="AU149" i="1"/>
  <c r="AS149" i="1"/>
  <c r="AT149" i="1" s="1"/>
  <c r="AR149" i="1"/>
  <c r="AP149" i="1"/>
  <c r="AO149" i="1"/>
  <c r="AM149" i="1"/>
  <c r="AL149" i="1"/>
  <c r="AJ149" i="1"/>
  <c r="AI149" i="1"/>
  <c r="AG149" i="1"/>
  <c r="AF149" i="1"/>
  <c r="AE149" i="1" s="1"/>
  <c r="AD149" i="1"/>
  <c r="AC149" i="1"/>
  <c r="AA149" i="1"/>
  <c r="Z149" i="1"/>
  <c r="X149" i="1"/>
  <c r="W149" i="1"/>
  <c r="U149" i="1"/>
  <c r="Q149" i="1"/>
  <c r="O149" i="1"/>
  <c r="N149" i="1"/>
  <c r="L149" i="1"/>
  <c r="K149" i="1"/>
  <c r="J149" i="1" s="1"/>
  <c r="I149" i="1"/>
  <c r="H149" i="1"/>
  <c r="F149" i="1"/>
  <c r="E149" i="1"/>
  <c r="C149" i="1"/>
  <c r="BO148" i="1"/>
  <c r="BL148" i="1"/>
  <c r="BI148" i="1"/>
  <c r="BF148" i="1"/>
  <c r="BC148" i="1"/>
  <c r="AZ148" i="1"/>
  <c r="AW148" i="1"/>
  <c r="AT148" i="1"/>
  <c r="AQ148" i="1"/>
  <c r="AN148" i="1"/>
  <c r="AK148" i="1"/>
  <c r="AH148" i="1"/>
  <c r="AE148" i="1"/>
  <c r="AB148" i="1"/>
  <c r="Y148" i="1"/>
  <c r="W148" i="1"/>
  <c r="V148" i="1" s="1"/>
  <c r="T148" i="1"/>
  <c r="R148" i="1"/>
  <c r="BQ148" i="1" s="1"/>
  <c r="BY148" i="1" s="1"/>
  <c r="P148" i="1"/>
  <c r="M148" i="1"/>
  <c r="J148" i="1"/>
  <c r="G148" i="1"/>
  <c r="D148" i="1"/>
  <c r="BO147" i="1"/>
  <c r="BL147" i="1"/>
  <c r="BI147" i="1"/>
  <c r="BF147" i="1"/>
  <c r="BC147" i="1"/>
  <c r="AZ147" i="1"/>
  <c r="AW147" i="1"/>
  <c r="AT147" i="1"/>
  <c r="AQ147" i="1"/>
  <c r="AN147" i="1"/>
  <c r="AK147" i="1"/>
  <c r="AH147" i="1"/>
  <c r="AE147" i="1"/>
  <c r="AB147" i="1"/>
  <c r="Y147" i="1"/>
  <c r="V147" i="1"/>
  <c r="T147" i="1"/>
  <c r="BS147" i="1" s="1"/>
  <c r="CA147" i="1" s="1"/>
  <c r="R147" i="1"/>
  <c r="S147" i="1" s="1"/>
  <c r="P147" i="1"/>
  <c r="M147" i="1"/>
  <c r="J147" i="1"/>
  <c r="G147" i="1"/>
  <c r="D147" i="1"/>
  <c r="BO146" i="1"/>
  <c r="BL146" i="1"/>
  <c r="BI146" i="1"/>
  <c r="BF146" i="1"/>
  <c r="BC146" i="1"/>
  <c r="BA146" i="1"/>
  <c r="AZ146" i="1" s="1"/>
  <c r="AW146" i="1"/>
  <c r="AT146" i="1"/>
  <c r="AQ146" i="1"/>
  <c r="AN146" i="1"/>
  <c r="AK146" i="1"/>
  <c r="AH146" i="1"/>
  <c r="AE146" i="1"/>
  <c r="AB146" i="1"/>
  <c r="Y146" i="1"/>
  <c r="W146" i="1"/>
  <c r="T146" i="1"/>
  <c r="R146" i="1"/>
  <c r="BQ146" i="1" s="1"/>
  <c r="BY146" i="1" s="1"/>
  <c r="P146" i="1"/>
  <c r="M146" i="1"/>
  <c r="J146" i="1"/>
  <c r="G146" i="1"/>
  <c r="D146" i="1"/>
  <c r="BO145" i="1"/>
  <c r="BL145" i="1"/>
  <c r="BI145" i="1"/>
  <c r="BF145" i="1"/>
  <c r="BC145" i="1"/>
  <c r="AZ145" i="1"/>
  <c r="AW145" i="1"/>
  <c r="AT145" i="1"/>
  <c r="AQ145" i="1"/>
  <c r="AN145" i="1"/>
  <c r="AK145" i="1"/>
  <c r="AH145" i="1"/>
  <c r="AE145" i="1"/>
  <c r="AB145" i="1"/>
  <c r="Y145" i="1"/>
  <c r="V145" i="1"/>
  <c r="T145" i="1"/>
  <c r="R145" i="1"/>
  <c r="BQ145" i="1" s="1"/>
  <c r="BY145" i="1" s="1"/>
  <c r="P145" i="1"/>
  <c r="M145" i="1"/>
  <c r="J145" i="1"/>
  <c r="G145" i="1"/>
  <c r="D145" i="1"/>
  <c r="BP144" i="1"/>
  <c r="BL144" i="1"/>
  <c r="BI144" i="1"/>
  <c r="BF144" i="1"/>
  <c r="BC144" i="1"/>
  <c r="AZ144" i="1"/>
  <c r="AW144" i="1"/>
  <c r="AT144" i="1"/>
  <c r="AQ144" i="1"/>
  <c r="AN144" i="1"/>
  <c r="AK144" i="1"/>
  <c r="AH144" i="1"/>
  <c r="AE144" i="1"/>
  <c r="AB144" i="1"/>
  <c r="Y144" i="1"/>
  <c r="W144" i="1"/>
  <c r="V144" i="1" s="1"/>
  <c r="T144" i="1"/>
  <c r="R144" i="1"/>
  <c r="BQ144" i="1" s="1"/>
  <c r="BY144" i="1" s="1"/>
  <c r="P144" i="1"/>
  <c r="M144" i="1"/>
  <c r="J144" i="1"/>
  <c r="G144" i="1"/>
  <c r="D144" i="1"/>
  <c r="BX143" i="1"/>
  <c r="BW143" i="1"/>
  <c r="BV143" i="1"/>
  <c r="BN143" i="1"/>
  <c r="BN138" i="1" s="1"/>
  <c r="BM143" i="1"/>
  <c r="BK143" i="1"/>
  <c r="BL143" i="1" s="1"/>
  <c r="BJ143" i="1"/>
  <c r="BH143" i="1"/>
  <c r="BG143" i="1"/>
  <c r="BE143" i="1"/>
  <c r="BD143" i="1"/>
  <c r="BB143" i="1"/>
  <c r="AY143" i="1"/>
  <c r="AX143" i="1"/>
  <c r="AV143" i="1"/>
  <c r="AU143" i="1"/>
  <c r="AS143" i="1"/>
  <c r="AT143" i="1" s="1"/>
  <c r="AR143" i="1"/>
  <c r="AP143" i="1"/>
  <c r="AO143" i="1"/>
  <c r="AM143" i="1"/>
  <c r="AN143" i="1" s="1"/>
  <c r="AL143" i="1"/>
  <c r="AJ143" i="1"/>
  <c r="AI143" i="1"/>
  <c r="AG143" i="1"/>
  <c r="AF143" i="1"/>
  <c r="AE143" i="1" s="1"/>
  <c r="AC143" i="1"/>
  <c r="AB143" i="1" s="1"/>
  <c r="AA143" i="1"/>
  <c r="Z143" i="1"/>
  <c r="X143" i="1"/>
  <c r="U143" i="1"/>
  <c r="Q143" i="1"/>
  <c r="O143" i="1"/>
  <c r="N143" i="1"/>
  <c r="L143" i="1"/>
  <c r="K143" i="1"/>
  <c r="I143" i="1"/>
  <c r="H143" i="1"/>
  <c r="G143" i="1" s="1"/>
  <c r="F143" i="1"/>
  <c r="E143" i="1"/>
  <c r="C143" i="1"/>
  <c r="D143" i="1" s="1"/>
  <c r="BO142" i="1"/>
  <c r="BL142" i="1"/>
  <c r="BI142" i="1"/>
  <c r="BF142" i="1"/>
  <c r="BC142" i="1"/>
  <c r="AZ142" i="1"/>
  <c r="AW142" i="1"/>
  <c r="AT142" i="1"/>
  <c r="AQ142" i="1"/>
  <c r="AN142" i="1"/>
  <c r="AK142" i="1"/>
  <c r="AH142" i="1"/>
  <c r="AE142" i="1"/>
  <c r="AB142" i="1"/>
  <c r="Y142" i="1"/>
  <c r="W142" i="1"/>
  <c r="V142" i="1" s="1"/>
  <c r="T142" i="1"/>
  <c r="S142" i="1" s="1"/>
  <c r="R142" i="1"/>
  <c r="BQ142" i="1" s="1"/>
  <c r="BY142" i="1" s="1"/>
  <c r="P142" i="1"/>
  <c r="M142" i="1"/>
  <c r="J142" i="1"/>
  <c r="G142" i="1"/>
  <c r="D142" i="1"/>
  <c r="BO141" i="1"/>
  <c r="BL141" i="1"/>
  <c r="BI141" i="1"/>
  <c r="BF141" i="1"/>
  <c r="BC141" i="1"/>
  <c r="AZ141" i="1"/>
  <c r="AW141" i="1"/>
  <c r="AT141" i="1"/>
  <c r="AQ141" i="1"/>
  <c r="AO141" i="1"/>
  <c r="AN141" i="1" s="1"/>
  <c r="AK141" i="1"/>
  <c r="AH141" i="1"/>
  <c r="AE141" i="1"/>
  <c r="AB141" i="1"/>
  <c r="Y141" i="1"/>
  <c r="W141" i="1"/>
  <c r="R141" i="1"/>
  <c r="BQ141" i="1" s="1"/>
  <c r="BY141" i="1" s="1"/>
  <c r="P141" i="1"/>
  <c r="M141" i="1"/>
  <c r="J141" i="1"/>
  <c r="G141" i="1"/>
  <c r="E141" i="1"/>
  <c r="BO140" i="1"/>
  <c r="BL140" i="1"/>
  <c r="BI140" i="1"/>
  <c r="BF140" i="1"/>
  <c r="BC140" i="1"/>
  <c r="AZ140" i="1"/>
  <c r="AW140" i="1"/>
  <c r="AT140" i="1"/>
  <c r="AQ140" i="1"/>
  <c r="AN140" i="1"/>
  <c r="AK140" i="1"/>
  <c r="AH140" i="1"/>
  <c r="AE140" i="1"/>
  <c r="AB140" i="1"/>
  <c r="Y140" i="1"/>
  <c r="W140" i="1"/>
  <c r="V140" i="1" s="1"/>
  <c r="T140" i="1"/>
  <c r="R140" i="1"/>
  <c r="S140" i="1" s="1"/>
  <c r="P140" i="1"/>
  <c r="M140" i="1"/>
  <c r="J140" i="1"/>
  <c r="G140" i="1"/>
  <c r="D140" i="1"/>
  <c r="BX139" i="1"/>
  <c r="BW139" i="1"/>
  <c r="BV139" i="1"/>
  <c r="BP139" i="1"/>
  <c r="BN139" i="1"/>
  <c r="BM139" i="1"/>
  <c r="BK139" i="1"/>
  <c r="BK138" i="1" s="1"/>
  <c r="BJ139" i="1"/>
  <c r="BH139" i="1"/>
  <c r="BG139" i="1"/>
  <c r="BE139" i="1"/>
  <c r="BD139" i="1"/>
  <c r="BC139" i="1"/>
  <c r="BB139" i="1"/>
  <c r="BA139" i="1"/>
  <c r="AY139" i="1"/>
  <c r="AX139" i="1"/>
  <c r="AV139" i="1"/>
  <c r="AU139" i="1"/>
  <c r="AT139" i="1" s="1"/>
  <c r="AS139" i="1"/>
  <c r="AR139" i="1"/>
  <c r="AP139" i="1"/>
  <c r="AM139" i="1"/>
  <c r="AL139" i="1"/>
  <c r="AJ139" i="1"/>
  <c r="AI139" i="1"/>
  <c r="AG139" i="1"/>
  <c r="AF139" i="1"/>
  <c r="AE139" i="1" s="1"/>
  <c r="AD139" i="1"/>
  <c r="AC139" i="1"/>
  <c r="AA139" i="1"/>
  <c r="Z139" i="1"/>
  <c r="X139" i="1"/>
  <c r="U139" i="1"/>
  <c r="Q139" i="1"/>
  <c r="O139" i="1"/>
  <c r="N139" i="1"/>
  <c r="L139" i="1"/>
  <c r="K139" i="1"/>
  <c r="I139" i="1"/>
  <c r="H139" i="1"/>
  <c r="G139" i="1"/>
  <c r="F139" i="1"/>
  <c r="C139" i="1"/>
  <c r="CA137" i="1"/>
  <c r="BZ137" i="1"/>
  <c r="BY137" i="1"/>
  <c r="BO137" i="1"/>
  <c r="BL137" i="1"/>
  <c r="BI137" i="1"/>
  <c r="BF137" i="1"/>
  <c r="BC137" i="1"/>
  <c r="AZ137" i="1"/>
  <c r="AW137" i="1"/>
  <c r="AT137" i="1"/>
  <c r="AQ137" i="1"/>
  <c r="AN137" i="1"/>
  <c r="AK137" i="1"/>
  <c r="AH137" i="1"/>
  <c r="AE137" i="1"/>
  <c r="AB137" i="1"/>
  <c r="Y137" i="1"/>
  <c r="V137" i="1"/>
  <c r="T137" i="1"/>
  <c r="R137" i="1"/>
  <c r="P137" i="1"/>
  <c r="M137" i="1"/>
  <c r="J137" i="1"/>
  <c r="G137" i="1"/>
  <c r="D137" i="1"/>
  <c r="BO135" i="1"/>
  <c r="BL135" i="1"/>
  <c r="BI135" i="1"/>
  <c r="BF135" i="1"/>
  <c r="BC135" i="1"/>
  <c r="AZ135" i="1"/>
  <c r="AW135" i="1"/>
  <c r="AT135" i="1"/>
  <c r="AQ135" i="1"/>
  <c r="AN135" i="1"/>
  <c r="AK135" i="1"/>
  <c r="AH135" i="1"/>
  <c r="AE135" i="1"/>
  <c r="AB135" i="1"/>
  <c r="Y135" i="1"/>
  <c r="V135" i="1"/>
  <c r="T135" i="1"/>
  <c r="BS135" i="1" s="1"/>
  <c r="CA135" i="1" s="1"/>
  <c r="R135" i="1"/>
  <c r="BQ135" i="1" s="1"/>
  <c r="BY135" i="1" s="1"/>
  <c r="P135" i="1"/>
  <c r="M135" i="1"/>
  <c r="J135" i="1"/>
  <c r="G135" i="1"/>
  <c r="D135" i="1"/>
  <c r="BX134" i="1"/>
  <c r="BW134" i="1"/>
  <c r="BV134" i="1"/>
  <c r="BP134" i="1"/>
  <c r="BO134" i="1"/>
  <c r="BN134" i="1"/>
  <c r="BM134" i="1"/>
  <c r="BK134" i="1"/>
  <c r="BJ134" i="1"/>
  <c r="BH134" i="1"/>
  <c r="BG134" i="1"/>
  <c r="BF134" i="1" s="1"/>
  <c r="BE134" i="1"/>
  <c r="BD134" i="1"/>
  <c r="BC134" i="1" s="1"/>
  <c r="BB134" i="1"/>
  <c r="BA134" i="1"/>
  <c r="AY134" i="1"/>
  <c r="AX134" i="1"/>
  <c r="AV134" i="1"/>
  <c r="AU134" i="1"/>
  <c r="AS134" i="1"/>
  <c r="AR134" i="1"/>
  <c r="AP134" i="1"/>
  <c r="AO134" i="1"/>
  <c r="AM134" i="1"/>
  <c r="AL134" i="1"/>
  <c r="AJ134" i="1"/>
  <c r="AI134" i="1"/>
  <c r="AG134" i="1"/>
  <c r="AF134" i="1"/>
  <c r="AD134" i="1"/>
  <c r="AE134" i="1" s="1"/>
  <c r="AC134" i="1"/>
  <c r="AA134" i="1"/>
  <c r="AB134" i="1" s="1"/>
  <c r="Z134" i="1"/>
  <c r="X134" i="1"/>
  <c r="W134" i="1"/>
  <c r="U134" i="1"/>
  <c r="Q134" i="1"/>
  <c r="O134" i="1"/>
  <c r="N134" i="1"/>
  <c r="L134" i="1"/>
  <c r="K134" i="1"/>
  <c r="I134" i="1"/>
  <c r="H134" i="1"/>
  <c r="F134" i="1"/>
  <c r="E134" i="1"/>
  <c r="C134" i="1"/>
  <c r="BO133" i="1"/>
  <c r="BL133" i="1"/>
  <c r="BI133" i="1"/>
  <c r="BF133" i="1"/>
  <c r="BC133" i="1"/>
  <c r="AZ133" i="1"/>
  <c r="AW133" i="1"/>
  <c r="AT133" i="1"/>
  <c r="AQ133" i="1"/>
  <c r="AN133" i="1"/>
  <c r="AK133" i="1"/>
  <c r="AH133" i="1"/>
  <c r="AE133" i="1"/>
  <c r="AB133" i="1"/>
  <c r="Y133" i="1"/>
  <c r="V133" i="1"/>
  <c r="T133" i="1"/>
  <c r="BS133" i="1" s="1"/>
  <c r="R133" i="1"/>
  <c r="BQ133" i="1" s="1"/>
  <c r="BY133" i="1" s="1"/>
  <c r="P133" i="1"/>
  <c r="M133" i="1"/>
  <c r="J133" i="1"/>
  <c r="G133" i="1"/>
  <c r="D133" i="1"/>
  <c r="BO132" i="1"/>
  <c r="BL132" i="1"/>
  <c r="BI132" i="1"/>
  <c r="BF132" i="1"/>
  <c r="BC132" i="1"/>
  <c r="AZ132" i="1"/>
  <c r="AW132" i="1"/>
  <c r="AT132" i="1"/>
  <c r="AQ132" i="1"/>
  <c r="AN132" i="1"/>
  <c r="AK132" i="1"/>
  <c r="AH132" i="1"/>
  <c r="AE132" i="1"/>
  <c r="AB132" i="1"/>
  <c r="Y132" i="1"/>
  <c r="V132" i="1"/>
  <c r="T132" i="1"/>
  <c r="R132" i="1"/>
  <c r="BQ132" i="1" s="1"/>
  <c r="BY132" i="1" s="1"/>
  <c r="P132" i="1"/>
  <c r="M132" i="1"/>
  <c r="J132" i="1"/>
  <c r="G132" i="1"/>
  <c r="D132" i="1"/>
  <c r="BO131" i="1"/>
  <c r="BL131" i="1"/>
  <c r="BI131" i="1"/>
  <c r="BF131" i="1"/>
  <c r="BC131" i="1"/>
  <c r="AZ131" i="1"/>
  <c r="AW131" i="1"/>
  <c r="AT131" i="1"/>
  <c r="AQ131" i="1"/>
  <c r="AN131" i="1"/>
  <c r="AK131" i="1"/>
  <c r="AH131" i="1"/>
  <c r="AE131" i="1"/>
  <c r="AB131" i="1"/>
  <c r="Y131" i="1"/>
  <c r="V131" i="1"/>
  <c r="T131" i="1"/>
  <c r="BS131" i="1" s="1"/>
  <c r="BR131" i="1" s="1"/>
  <c r="BZ131" i="1" s="1"/>
  <c r="R131" i="1"/>
  <c r="BQ131" i="1" s="1"/>
  <c r="BY131" i="1" s="1"/>
  <c r="P131" i="1"/>
  <c r="M131" i="1"/>
  <c r="J131" i="1"/>
  <c r="G131" i="1"/>
  <c r="D131" i="1"/>
  <c r="BX130" i="1"/>
  <c r="BW130" i="1"/>
  <c r="BV130" i="1"/>
  <c r="BP130" i="1"/>
  <c r="BN130" i="1"/>
  <c r="BO130" i="1" s="1"/>
  <c r="BM130" i="1"/>
  <c r="BL130" i="1"/>
  <c r="BK130" i="1"/>
  <c r="BJ130" i="1"/>
  <c r="BH130" i="1"/>
  <c r="BI130" i="1" s="1"/>
  <c r="BG130" i="1"/>
  <c r="BE130" i="1"/>
  <c r="BD130" i="1"/>
  <c r="BB130" i="1"/>
  <c r="BA130" i="1"/>
  <c r="AY130" i="1"/>
  <c r="AX130" i="1"/>
  <c r="AV130" i="1"/>
  <c r="AU130" i="1"/>
  <c r="AS130" i="1"/>
  <c r="AR130" i="1"/>
  <c r="AP130" i="1"/>
  <c r="AO130" i="1"/>
  <c r="AM130" i="1"/>
  <c r="AL130" i="1"/>
  <c r="AJ130" i="1"/>
  <c r="AK130" i="1" s="1"/>
  <c r="AI130" i="1"/>
  <c r="AG130" i="1"/>
  <c r="AF130" i="1"/>
  <c r="AE130" i="1" s="1"/>
  <c r="AD130" i="1"/>
  <c r="AC130" i="1"/>
  <c r="AC126" i="1" s="1"/>
  <c r="AA130" i="1"/>
  <c r="Z130" i="1"/>
  <c r="X130" i="1"/>
  <c r="Y130" i="1" s="1"/>
  <c r="W130" i="1"/>
  <c r="U130" i="1"/>
  <c r="Q130" i="1"/>
  <c r="O130" i="1"/>
  <c r="N130" i="1"/>
  <c r="L130" i="1"/>
  <c r="K130" i="1"/>
  <c r="I130" i="1"/>
  <c r="H130" i="1"/>
  <c r="G130" i="1" s="1"/>
  <c r="F130" i="1"/>
  <c r="E130" i="1"/>
  <c r="C130" i="1"/>
  <c r="D130" i="1" s="1"/>
  <c r="BO129" i="1"/>
  <c r="BL129" i="1"/>
  <c r="BI129" i="1"/>
  <c r="BF129" i="1"/>
  <c r="BC129" i="1"/>
  <c r="AZ129" i="1"/>
  <c r="AW129" i="1"/>
  <c r="AT129" i="1"/>
  <c r="AQ129" i="1"/>
  <c r="AN129" i="1"/>
  <c r="AK129" i="1"/>
  <c r="AH129" i="1"/>
  <c r="AE129" i="1"/>
  <c r="AB129" i="1"/>
  <c r="Y129" i="1"/>
  <c r="V129" i="1"/>
  <c r="T129" i="1"/>
  <c r="BS129" i="1" s="1"/>
  <c r="S129" i="1"/>
  <c r="R129" i="1"/>
  <c r="BQ129" i="1" s="1"/>
  <c r="BY129" i="1" s="1"/>
  <c r="P129" i="1"/>
  <c r="M129" i="1"/>
  <c r="J129" i="1"/>
  <c r="G129" i="1"/>
  <c r="D129" i="1"/>
  <c r="BO128" i="1"/>
  <c r="BL128" i="1"/>
  <c r="BI128" i="1"/>
  <c r="BF128" i="1"/>
  <c r="BC128" i="1"/>
  <c r="AZ128" i="1"/>
  <c r="AW128" i="1"/>
  <c r="AT128" i="1"/>
  <c r="AQ128" i="1"/>
  <c r="AN128" i="1"/>
  <c r="AK128" i="1"/>
  <c r="AH128" i="1"/>
  <c r="AE128" i="1"/>
  <c r="AB128" i="1"/>
  <c r="Y128" i="1"/>
  <c r="V128" i="1"/>
  <c r="T128" i="1"/>
  <c r="R128" i="1"/>
  <c r="BQ128" i="1" s="1"/>
  <c r="BY128" i="1" s="1"/>
  <c r="P128" i="1"/>
  <c r="M128" i="1"/>
  <c r="J128" i="1"/>
  <c r="G128" i="1"/>
  <c r="D128" i="1"/>
  <c r="BX127" i="1"/>
  <c r="BW127" i="1"/>
  <c r="BV127" i="1"/>
  <c r="BP127" i="1"/>
  <c r="BP126" i="1" s="1"/>
  <c r="BN127" i="1"/>
  <c r="BM127" i="1"/>
  <c r="BM126" i="1" s="1"/>
  <c r="BL127" i="1"/>
  <c r="BK127" i="1"/>
  <c r="BJ127" i="1"/>
  <c r="BH127" i="1"/>
  <c r="BG127" i="1"/>
  <c r="BE127" i="1"/>
  <c r="BD127" i="1"/>
  <c r="BB127" i="1"/>
  <c r="BA127" i="1"/>
  <c r="BA126" i="1" s="1"/>
  <c r="AZ127" i="1"/>
  <c r="AY127" i="1"/>
  <c r="AX127" i="1"/>
  <c r="AV127" i="1"/>
  <c r="AU127" i="1"/>
  <c r="AT127" i="1"/>
  <c r="AS127" i="1"/>
  <c r="AR127" i="1"/>
  <c r="AR126" i="1" s="1"/>
  <c r="AP127" i="1"/>
  <c r="AQ127" i="1" s="1"/>
  <c r="AO127" i="1"/>
  <c r="AM127" i="1"/>
  <c r="AM126" i="1" s="1"/>
  <c r="AL127" i="1"/>
  <c r="AJ127" i="1"/>
  <c r="AI127" i="1"/>
  <c r="AG127" i="1"/>
  <c r="AH127" i="1" s="1"/>
  <c r="AF127" i="1"/>
  <c r="AF126" i="1" s="1"/>
  <c r="AD127" i="1"/>
  <c r="AC127" i="1"/>
  <c r="AA127" i="1"/>
  <c r="Z127" i="1"/>
  <c r="X127" i="1"/>
  <c r="X126" i="1" s="1"/>
  <c r="W127" i="1"/>
  <c r="U127" i="1"/>
  <c r="Q127" i="1"/>
  <c r="P127" i="1" s="1"/>
  <c r="O127" i="1"/>
  <c r="N127" i="1"/>
  <c r="L127" i="1"/>
  <c r="K127" i="1"/>
  <c r="I127" i="1"/>
  <c r="H127" i="1"/>
  <c r="H126" i="1" s="1"/>
  <c r="F127" i="1"/>
  <c r="F126" i="1" s="1"/>
  <c r="E127" i="1"/>
  <c r="C127" i="1"/>
  <c r="BK126" i="1"/>
  <c r="BB126" i="1"/>
  <c r="Q126" i="1"/>
  <c r="E126" i="1"/>
  <c r="BQ125" i="1"/>
  <c r="BY125" i="1" s="1"/>
  <c r="BO125" i="1"/>
  <c r="BL125" i="1"/>
  <c r="BI125" i="1"/>
  <c r="BF125" i="1"/>
  <c r="BC125" i="1"/>
  <c r="AZ125" i="1"/>
  <c r="AW125" i="1"/>
  <c r="AT125" i="1"/>
  <c r="AQ125" i="1"/>
  <c r="AN125" i="1"/>
  <c r="AK125" i="1"/>
  <c r="AH125" i="1"/>
  <c r="AE125" i="1"/>
  <c r="AB125" i="1"/>
  <c r="Y125" i="1"/>
  <c r="V125" i="1"/>
  <c r="T125" i="1"/>
  <c r="BS125" i="1" s="1"/>
  <c r="P125" i="1"/>
  <c r="M125" i="1"/>
  <c r="J125" i="1"/>
  <c r="G125" i="1"/>
  <c r="D125" i="1"/>
  <c r="BO124" i="1"/>
  <c r="BL124" i="1"/>
  <c r="BI124" i="1"/>
  <c r="BF124" i="1"/>
  <c r="BC124" i="1"/>
  <c r="AZ124" i="1"/>
  <c r="AW124" i="1"/>
  <c r="AT124" i="1"/>
  <c r="AQ124" i="1"/>
  <c r="AN124" i="1"/>
  <c r="AK124" i="1"/>
  <c r="AH124" i="1"/>
  <c r="AE124" i="1"/>
  <c r="AB124" i="1"/>
  <c r="Z124" i="1"/>
  <c r="Y124" i="1" s="1"/>
  <c r="X124" i="1"/>
  <c r="BQ124" i="1" s="1"/>
  <c r="BY124" i="1" s="1"/>
  <c r="V124" i="1"/>
  <c r="T124" i="1"/>
  <c r="S124" i="1" s="1"/>
  <c r="P124" i="1"/>
  <c r="M124" i="1"/>
  <c r="J124" i="1"/>
  <c r="G124" i="1"/>
  <c r="D124" i="1"/>
  <c r="BO123" i="1"/>
  <c r="BL123" i="1"/>
  <c r="BI123" i="1"/>
  <c r="BF123" i="1"/>
  <c r="BC123" i="1"/>
  <c r="AZ123" i="1"/>
  <c r="AW123" i="1"/>
  <c r="AT123" i="1"/>
  <c r="AQ123" i="1"/>
  <c r="AN123" i="1"/>
  <c r="AK123" i="1"/>
  <c r="AH123" i="1"/>
  <c r="AE123" i="1"/>
  <c r="AB123" i="1"/>
  <c r="Y123" i="1"/>
  <c r="V123" i="1"/>
  <c r="T123" i="1"/>
  <c r="R123" i="1"/>
  <c r="BQ123" i="1" s="1"/>
  <c r="BY123" i="1" s="1"/>
  <c r="P123" i="1"/>
  <c r="M123" i="1"/>
  <c r="J123" i="1"/>
  <c r="G123" i="1"/>
  <c r="D123" i="1"/>
  <c r="BX122" i="1"/>
  <c r="BW122" i="1"/>
  <c r="BV122" i="1"/>
  <c r="BP122" i="1"/>
  <c r="BO122" i="1" s="1"/>
  <c r="BN122" i="1"/>
  <c r="BM122" i="1"/>
  <c r="BK122" i="1"/>
  <c r="BJ122" i="1"/>
  <c r="BH122" i="1"/>
  <c r="BG122" i="1"/>
  <c r="BF122" i="1" s="1"/>
  <c r="BE122" i="1"/>
  <c r="BD122" i="1"/>
  <c r="BC122" i="1" s="1"/>
  <c r="BB122" i="1"/>
  <c r="BA122" i="1"/>
  <c r="AY122" i="1"/>
  <c r="AX122" i="1"/>
  <c r="AV122" i="1"/>
  <c r="AU122" i="1"/>
  <c r="AS122" i="1"/>
  <c r="AR122" i="1"/>
  <c r="AQ122" i="1" s="1"/>
  <c r="AP122" i="1"/>
  <c r="AO122" i="1"/>
  <c r="AN122" i="1" s="1"/>
  <c r="AM122" i="1"/>
  <c r="AL122" i="1"/>
  <c r="AK122" i="1" s="1"/>
  <c r="AJ122" i="1"/>
  <c r="AI122" i="1"/>
  <c r="AG122" i="1"/>
  <c r="AF122" i="1"/>
  <c r="AE122" i="1" s="1"/>
  <c r="AD122" i="1"/>
  <c r="AC122" i="1"/>
  <c r="AB122" i="1" s="1"/>
  <c r="AA122" i="1"/>
  <c r="Z122" i="1"/>
  <c r="X122" i="1"/>
  <c r="W122" i="1"/>
  <c r="V122" i="1"/>
  <c r="U122" i="1"/>
  <c r="Q122" i="1"/>
  <c r="O122" i="1"/>
  <c r="P122" i="1" s="1"/>
  <c r="N122" i="1"/>
  <c r="L122" i="1"/>
  <c r="K122" i="1"/>
  <c r="J122" i="1" s="1"/>
  <c r="I122" i="1"/>
  <c r="H122" i="1"/>
  <c r="G122" i="1"/>
  <c r="F122" i="1"/>
  <c r="E122" i="1"/>
  <c r="D122" i="1" s="1"/>
  <c r="C122" i="1"/>
  <c r="BO121" i="1"/>
  <c r="BL121" i="1"/>
  <c r="BI121" i="1"/>
  <c r="BF121" i="1"/>
  <c r="BC121" i="1"/>
  <c r="AZ121" i="1"/>
  <c r="AW121" i="1"/>
  <c r="AT121" i="1"/>
  <c r="AQ121" i="1"/>
  <c r="AN121" i="1"/>
  <c r="AK121" i="1"/>
  <c r="AH121" i="1"/>
  <c r="AE121" i="1"/>
  <c r="AB121" i="1"/>
  <c r="Y121" i="1"/>
  <c r="V121" i="1"/>
  <c r="T121" i="1"/>
  <c r="BS121" i="1" s="1"/>
  <c r="R121" i="1"/>
  <c r="BQ121" i="1" s="1"/>
  <c r="BY121" i="1" s="1"/>
  <c r="P121" i="1"/>
  <c r="M121" i="1"/>
  <c r="J121" i="1"/>
  <c r="G121" i="1"/>
  <c r="D121" i="1"/>
  <c r="BX120" i="1"/>
  <c r="BW120" i="1"/>
  <c r="BV120" i="1"/>
  <c r="BP120" i="1"/>
  <c r="BO120" i="1" s="1"/>
  <c r="BN120" i="1"/>
  <c r="BM120" i="1"/>
  <c r="BK120" i="1"/>
  <c r="BJ120" i="1"/>
  <c r="BH120" i="1"/>
  <c r="BG120" i="1"/>
  <c r="BF120" i="1" s="1"/>
  <c r="BE120" i="1"/>
  <c r="BD120" i="1"/>
  <c r="BC120" i="1" s="1"/>
  <c r="BB120" i="1"/>
  <c r="BA120" i="1"/>
  <c r="AY120" i="1"/>
  <c r="AZ120" i="1" s="1"/>
  <c r="AX120" i="1"/>
  <c r="AV120" i="1"/>
  <c r="AU120" i="1"/>
  <c r="AT120" i="1" s="1"/>
  <c r="AS120" i="1"/>
  <c r="AR120" i="1"/>
  <c r="AP120" i="1"/>
  <c r="AO120" i="1"/>
  <c r="AM120" i="1"/>
  <c r="AL120" i="1"/>
  <c r="AJ120" i="1"/>
  <c r="AK120" i="1" s="1"/>
  <c r="AI120" i="1"/>
  <c r="AH120" i="1" s="1"/>
  <c r="AG120" i="1"/>
  <c r="AF120" i="1"/>
  <c r="AD120" i="1"/>
  <c r="AC120" i="1"/>
  <c r="AA120" i="1"/>
  <c r="Z120" i="1"/>
  <c r="Y120" i="1" s="1"/>
  <c r="X120" i="1"/>
  <c r="W120" i="1"/>
  <c r="V120" i="1" s="1"/>
  <c r="U120" i="1"/>
  <c r="Q120" i="1"/>
  <c r="O120" i="1"/>
  <c r="N120" i="1"/>
  <c r="M120" i="1" s="1"/>
  <c r="L120" i="1"/>
  <c r="K120" i="1"/>
  <c r="J120" i="1"/>
  <c r="I120" i="1"/>
  <c r="H120" i="1"/>
  <c r="F120" i="1"/>
  <c r="R120" i="1" s="1"/>
  <c r="E120" i="1"/>
  <c r="C120" i="1"/>
  <c r="BO119" i="1"/>
  <c r="BL119" i="1"/>
  <c r="BI119" i="1"/>
  <c r="BF119" i="1"/>
  <c r="BC119" i="1"/>
  <c r="AZ119" i="1"/>
  <c r="AW119" i="1"/>
  <c r="AT119" i="1"/>
  <c r="AQ119" i="1"/>
  <c r="AN119" i="1"/>
  <c r="AK119" i="1"/>
  <c r="AH119" i="1"/>
  <c r="AE119" i="1"/>
  <c r="AB119" i="1"/>
  <c r="Y119" i="1"/>
  <c r="V119" i="1"/>
  <c r="T119" i="1"/>
  <c r="R119" i="1"/>
  <c r="BQ119" i="1" s="1"/>
  <c r="BY119" i="1" s="1"/>
  <c r="P119" i="1"/>
  <c r="M119" i="1"/>
  <c r="J119" i="1"/>
  <c r="G119" i="1"/>
  <c r="D119" i="1"/>
  <c r="BX118" i="1"/>
  <c r="BW118" i="1"/>
  <c r="BV118" i="1"/>
  <c r="BP118" i="1"/>
  <c r="BN118" i="1"/>
  <c r="BM118" i="1"/>
  <c r="BK118" i="1"/>
  <c r="BJ118" i="1"/>
  <c r="BI118" i="1" s="1"/>
  <c r="BH118" i="1"/>
  <c r="BG118" i="1"/>
  <c r="BE118" i="1"/>
  <c r="BD118" i="1"/>
  <c r="BB118" i="1"/>
  <c r="BA118" i="1"/>
  <c r="AY118" i="1"/>
  <c r="AZ118" i="1" s="1"/>
  <c r="AX118" i="1"/>
  <c r="AW118" i="1" s="1"/>
  <c r="AV118" i="1"/>
  <c r="AU118" i="1"/>
  <c r="AT118" i="1"/>
  <c r="AS118" i="1"/>
  <c r="AR118" i="1"/>
  <c r="AP118" i="1"/>
  <c r="AO118" i="1"/>
  <c r="AM118" i="1"/>
  <c r="AL118" i="1"/>
  <c r="AJ118" i="1"/>
  <c r="AK118" i="1" s="1"/>
  <c r="AI118" i="1"/>
  <c r="AG118" i="1"/>
  <c r="AF118" i="1"/>
  <c r="AD118" i="1"/>
  <c r="AC118" i="1"/>
  <c r="AA118" i="1"/>
  <c r="AB118" i="1" s="1"/>
  <c r="Z118" i="1"/>
  <c r="Y118" i="1"/>
  <c r="X118" i="1"/>
  <c r="W118" i="1"/>
  <c r="U118" i="1"/>
  <c r="Q118" i="1"/>
  <c r="P118" i="1" s="1"/>
  <c r="O118" i="1"/>
  <c r="N118" i="1"/>
  <c r="L118" i="1"/>
  <c r="K118" i="1"/>
  <c r="I118" i="1"/>
  <c r="H118" i="1"/>
  <c r="F118" i="1"/>
  <c r="E118" i="1"/>
  <c r="D118" i="1" s="1"/>
  <c r="C118" i="1"/>
  <c r="BO117" i="1"/>
  <c r="BL117" i="1"/>
  <c r="BI117" i="1"/>
  <c r="BF117" i="1"/>
  <c r="BC117" i="1"/>
  <c r="AZ117" i="1"/>
  <c r="AW117" i="1"/>
  <c r="AT117" i="1"/>
  <c r="AQ117" i="1"/>
  <c r="AN117" i="1"/>
  <c r="AK117" i="1"/>
  <c r="AH117" i="1"/>
  <c r="AE117" i="1"/>
  <c r="AB117" i="1"/>
  <c r="Y117" i="1"/>
  <c r="V117" i="1"/>
  <c r="R117" i="1"/>
  <c r="BQ117" i="1" s="1"/>
  <c r="BY117" i="1" s="1"/>
  <c r="P117" i="1"/>
  <c r="M117" i="1"/>
  <c r="J117" i="1"/>
  <c r="G117" i="1"/>
  <c r="E117" i="1"/>
  <c r="E115" i="1" s="1"/>
  <c r="BO116" i="1"/>
  <c r="BL116" i="1"/>
  <c r="BI116" i="1"/>
  <c r="BF116" i="1"/>
  <c r="BC116" i="1"/>
  <c r="AZ116" i="1"/>
  <c r="AW116" i="1"/>
  <c r="AT116" i="1"/>
  <c r="AQ116" i="1"/>
  <c r="AN116" i="1"/>
  <c r="AK116" i="1"/>
  <c r="AH116" i="1"/>
  <c r="AE116" i="1"/>
  <c r="AB116" i="1"/>
  <c r="Y116" i="1"/>
  <c r="V116" i="1"/>
  <c r="T116" i="1"/>
  <c r="BS116" i="1" s="1"/>
  <c r="R116" i="1"/>
  <c r="BQ116" i="1" s="1"/>
  <c r="BY116" i="1" s="1"/>
  <c r="P116" i="1"/>
  <c r="M116" i="1"/>
  <c r="J116" i="1"/>
  <c r="G116" i="1"/>
  <c r="D116" i="1"/>
  <c r="BX115" i="1"/>
  <c r="BW115" i="1"/>
  <c r="BV115" i="1"/>
  <c r="BP115" i="1"/>
  <c r="BO115" i="1" s="1"/>
  <c r="BN115" i="1"/>
  <c r="BM115" i="1"/>
  <c r="BK115" i="1"/>
  <c r="BK100" i="1" s="1"/>
  <c r="BJ115" i="1"/>
  <c r="BH115" i="1"/>
  <c r="BG115" i="1"/>
  <c r="BE115" i="1"/>
  <c r="BD115" i="1"/>
  <c r="BB115" i="1"/>
  <c r="BA115" i="1"/>
  <c r="AY115" i="1"/>
  <c r="AX115" i="1"/>
  <c r="AW115" i="1" s="1"/>
  <c r="AV115" i="1"/>
  <c r="AU115" i="1"/>
  <c r="AS115" i="1"/>
  <c r="AR115" i="1"/>
  <c r="AP115" i="1"/>
  <c r="AO115" i="1"/>
  <c r="AM115" i="1"/>
  <c r="AL115" i="1"/>
  <c r="AJ115" i="1"/>
  <c r="AI115" i="1"/>
  <c r="AG115" i="1"/>
  <c r="AF115" i="1"/>
  <c r="AE115" i="1" s="1"/>
  <c r="AD115" i="1"/>
  <c r="AC115" i="1"/>
  <c r="AA115" i="1"/>
  <c r="Z115" i="1"/>
  <c r="X115" i="1"/>
  <c r="W115" i="1"/>
  <c r="U115" i="1"/>
  <c r="Q115" i="1"/>
  <c r="O115" i="1"/>
  <c r="N115" i="1"/>
  <c r="L115" i="1"/>
  <c r="K115" i="1"/>
  <c r="I115" i="1"/>
  <c r="H115" i="1"/>
  <c r="F115" i="1"/>
  <c r="C115" i="1"/>
  <c r="CA114" i="1"/>
  <c r="BQ114" i="1"/>
  <c r="BR114" i="1" s="1"/>
  <c r="BZ114" i="1" s="1"/>
  <c r="BO114" i="1"/>
  <c r="BL114" i="1"/>
  <c r="BI114" i="1"/>
  <c r="BF114" i="1"/>
  <c r="BC114" i="1"/>
  <c r="AZ114" i="1"/>
  <c r="AW114" i="1"/>
  <c r="AT114" i="1"/>
  <c r="AQ114" i="1"/>
  <c r="AN114" i="1"/>
  <c r="AK114" i="1"/>
  <c r="AH114" i="1"/>
  <c r="AE114" i="1"/>
  <c r="AB114" i="1"/>
  <c r="Y114" i="1"/>
  <c r="V114" i="1"/>
  <c r="T114" i="1"/>
  <c r="S114" i="1" s="1"/>
  <c r="P114" i="1"/>
  <c r="M114" i="1"/>
  <c r="J114" i="1"/>
  <c r="G114" i="1"/>
  <c r="D114" i="1"/>
  <c r="CA113" i="1"/>
  <c r="BO113" i="1"/>
  <c r="BL113" i="1"/>
  <c r="BI113" i="1"/>
  <c r="BG113" i="1"/>
  <c r="BE113" i="1"/>
  <c r="BQ113" i="1" s="1"/>
  <c r="BC113" i="1"/>
  <c r="AZ113" i="1"/>
  <c r="AW113" i="1"/>
  <c r="AT113" i="1"/>
  <c r="AQ113" i="1"/>
  <c r="AN113" i="1"/>
  <c r="AK113" i="1"/>
  <c r="AH113" i="1"/>
  <c r="AE113" i="1"/>
  <c r="AB113" i="1"/>
  <c r="Y113" i="1"/>
  <c r="V113" i="1"/>
  <c r="T113" i="1"/>
  <c r="S113" i="1" s="1"/>
  <c r="P113" i="1"/>
  <c r="M113" i="1"/>
  <c r="J113" i="1"/>
  <c r="G113" i="1"/>
  <c r="D113" i="1"/>
  <c r="BS112" i="1"/>
  <c r="CA112" i="1" s="1"/>
  <c r="BO112" i="1"/>
  <c r="BL112" i="1"/>
  <c r="BI112" i="1"/>
  <c r="BF112" i="1"/>
  <c r="BC112" i="1"/>
  <c r="AZ112" i="1"/>
  <c r="AW112" i="1"/>
  <c r="AT112" i="1"/>
  <c r="AQ112" i="1"/>
  <c r="AN112" i="1"/>
  <c r="AK112" i="1"/>
  <c r="AH112" i="1"/>
  <c r="AE112" i="1"/>
  <c r="AB112" i="1"/>
  <c r="Y112" i="1"/>
  <c r="V112" i="1"/>
  <c r="T112" i="1"/>
  <c r="R112" i="1"/>
  <c r="BQ112" i="1" s="1"/>
  <c r="BY112" i="1" s="1"/>
  <c r="P112" i="1"/>
  <c r="M112" i="1"/>
  <c r="J112" i="1"/>
  <c r="G112" i="1"/>
  <c r="D112" i="1"/>
  <c r="BX111" i="1"/>
  <c r="BW111" i="1"/>
  <c r="BV111" i="1"/>
  <c r="BP111" i="1"/>
  <c r="BN111" i="1"/>
  <c r="BM111" i="1"/>
  <c r="BK111" i="1"/>
  <c r="BJ111" i="1"/>
  <c r="BI111" i="1" s="1"/>
  <c r="BH111" i="1"/>
  <c r="BG111" i="1"/>
  <c r="BE111" i="1"/>
  <c r="BF111" i="1" s="1"/>
  <c r="BD111" i="1"/>
  <c r="BB111" i="1"/>
  <c r="BA111" i="1"/>
  <c r="AY111" i="1"/>
  <c r="AX111" i="1"/>
  <c r="AW111" i="1" s="1"/>
  <c r="AV111" i="1"/>
  <c r="AU111" i="1"/>
  <c r="AS111" i="1"/>
  <c r="AR111" i="1"/>
  <c r="AQ111" i="1" s="1"/>
  <c r="AP111" i="1"/>
  <c r="AO111" i="1"/>
  <c r="AM111" i="1"/>
  <c r="AN111" i="1" s="1"/>
  <c r="AL111" i="1"/>
  <c r="AJ111" i="1"/>
  <c r="AI111" i="1"/>
  <c r="AG111" i="1"/>
  <c r="AF111" i="1"/>
  <c r="AD111" i="1"/>
  <c r="AC111" i="1"/>
  <c r="AA111" i="1"/>
  <c r="AB111" i="1" s="1"/>
  <c r="Z111" i="1"/>
  <c r="Y111" i="1" s="1"/>
  <c r="X111" i="1"/>
  <c r="W111" i="1"/>
  <c r="U111" i="1"/>
  <c r="V111" i="1" s="1"/>
  <c r="Q111" i="1"/>
  <c r="O111" i="1"/>
  <c r="N111" i="1"/>
  <c r="L111" i="1"/>
  <c r="K111" i="1"/>
  <c r="I111" i="1"/>
  <c r="H111" i="1"/>
  <c r="F111" i="1"/>
  <c r="E111" i="1"/>
  <c r="C111" i="1"/>
  <c r="BQ110" i="1"/>
  <c r="BY110" i="1" s="1"/>
  <c r="BO110" i="1"/>
  <c r="BL110" i="1"/>
  <c r="BI110" i="1"/>
  <c r="BF110" i="1"/>
  <c r="BC110" i="1"/>
  <c r="AZ110" i="1"/>
  <c r="AW110" i="1"/>
  <c r="AT110" i="1"/>
  <c r="AQ110" i="1"/>
  <c r="AN110" i="1"/>
  <c r="AK110" i="1"/>
  <c r="AH110" i="1"/>
  <c r="AE110" i="1"/>
  <c r="AB110" i="1"/>
  <c r="Y110" i="1"/>
  <c r="V110" i="1"/>
  <c r="T110" i="1"/>
  <c r="BS110" i="1" s="1"/>
  <c r="S110" i="1"/>
  <c r="R110" i="1"/>
  <c r="P110" i="1"/>
  <c r="M110" i="1"/>
  <c r="J110" i="1"/>
  <c r="G110" i="1"/>
  <c r="D110" i="1"/>
  <c r="BO109" i="1"/>
  <c r="BL109" i="1"/>
  <c r="BI109" i="1"/>
  <c r="BF109" i="1"/>
  <c r="BC109" i="1"/>
  <c r="AZ109" i="1"/>
  <c r="AW109" i="1"/>
  <c r="AT109" i="1"/>
  <c r="AQ109" i="1"/>
  <c r="AN109" i="1"/>
  <c r="AK109" i="1"/>
  <c r="AH109" i="1"/>
  <c r="AE109" i="1"/>
  <c r="AB109" i="1"/>
  <c r="Y109" i="1"/>
  <c r="V109" i="1"/>
  <c r="T109" i="1"/>
  <c r="BS109" i="1" s="1"/>
  <c r="R109" i="1"/>
  <c r="BQ109" i="1" s="1"/>
  <c r="BY109" i="1" s="1"/>
  <c r="P109" i="1"/>
  <c r="M109" i="1"/>
  <c r="J109" i="1"/>
  <c r="G109" i="1"/>
  <c r="D109" i="1"/>
  <c r="BO108" i="1"/>
  <c r="BL108" i="1"/>
  <c r="BI108" i="1"/>
  <c r="BF108" i="1"/>
  <c r="BC108" i="1"/>
  <c r="AZ108" i="1"/>
  <c r="AW108" i="1"/>
  <c r="AT108" i="1"/>
  <c r="AQ108" i="1"/>
  <c r="AN108" i="1"/>
  <c r="AK108" i="1"/>
  <c r="AH108" i="1"/>
  <c r="AE108" i="1"/>
  <c r="AB108" i="1"/>
  <c r="Y108" i="1"/>
  <c r="V108" i="1"/>
  <c r="T108" i="1"/>
  <c r="BS108" i="1" s="1"/>
  <c r="R108" i="1"/>
  <c r="BQ108" i="1" s="1"/>
  <c r="BY108" i="1" s="1"/>
  <c r="P108" i="1"/>
  <c r="M108" i="1"/>
  <c r="J108" i="1"/>
  <c r="G108" i="1"/>
  <c r="D108" i="1"/>
  <c r="BO107" i="1"/>
  <c r="BL107" i="1"/>
  <c r="BI107" i="1"/>
  <c r="BF107" i="1"/>
  <c r="BC107" i="1"/>
  <c r="AZ107" i="1"/>
  <c r="AW107" i="1"/>
  <c r="AT107" i="1"/>
  <c r="AQ107" i="1"/>
  <c r="AN107" i="1"/>
  <c r="AK107" i="1"/>
  <c r="AH107" i="1"/>
  <c r="AE107" i="1"/>
  <c r="AB107" i="1"/>
  <c r="Y107" i="1"/>
  <c r="V107" i="1"/>
  <c r="T107" i="1"/>
  <c r="R107" i="1"/>
  <c r="BQ107" i="1" s="1"/>
  <c r="BY107" i="1" s="1"/>
  <c r="P107" i="1"/>
  <c r="M107" i="1"/>
  <c r="J107" i="1"/>
  <c r="G107" i="1"/>
  <c r="D107" i="1"/>
  <c r="BO106" i="1"/>
  <c r="BL106" i="1"/>
  <c r="BI106" i="1"/>
  <c r="BF106" i="1"/>
  <c r="BC106" i="1"/>
  <c r="AZ106" i="1"/>
  <c r="AW106" i="1"/>
  <c r="AT106" i="1"/>
  <c r="AQ106" i="1"/>
  <c r="AN106" i="1"/>
  <c r="AK106" i="1"/>
  <c r="AH106" i="1"/>
  <c r="AE106" i="1"/>
  <c r="AB106" i="1"/>
  <c r="Y106" i="1"/>
  <c r="V106" i="1"/>
  <c r="T106" i="1"/>
  <c r="BS106" i="1" s="1"/>
  <c r="R106" i="1"/>
  <c r="BQ106" i="1" s="1"/>
  <c r="BY106" i="1" s="1"/>
  <c r="P106" i="1"/>
  <c r="M106" i="1"/>
  <c r="J106" i="1"/>
  <c r="G106" i="1"/>
  <c r="D106" i="1"/>
  <c r="BX105" i="1"/>
  <c r="BW105" i="1"/>
  <c r="BV105" i="1"/>
  <c r="BP105" i="1"/>
  <c r="BN105" i="1"/>
  <c r="BM105" i="1"/>
  <c r="BK105" i="1"/>
  <c r="BJ105" i="1"/>
  <c r="BH105" i="1"/>
  <c r="BG105" i="1"/>
  <c r="BE105" i="1"/>
  <c r="BD105" i="1"/>
  <c r="BB105" i="1"/>
  <c r="BA105" i="1"/>
  <c r="AY105" i="1"/>
  <c r="AY100" i="1" s="1"/>
  <c r="AX105" i="1"/>
  <c r="AV105" i="1"/>
  <c r="AU105" i="1"/>
  <c r="AS105" i="1"/>
  <c r="AR105" i="1"/>
  <c r="AP105" i="1"/>
  <c r="AO105" i="1"/>
  <c r="AM105" i="1"/>
  <c r="AL105" i="1"/>
  <c r="AJ105" i="1"/>
  <c r="AI105" i="1"/>
  <c r="AG105" i="1"/>
  <c r="AF105" i="1"/>
  <c r="AD105" i="1"/>
  <c r="AC105" i="1"/>
  <c r="AA105" i="1"/>
  <c r="Z105" i="1"/>
  <c r="X105" i="1"/>
  <c r="W105" i="1"/>
  <c r="U105" i="1"/>
  <c r="Q105" i="1"/>
  <c r="P105" i="1" s="1"/>
  <c r="O105" i="1"/>
  <c r="N105" i="1"/>
  <c r="L105" i="1"/>
  <c r="M105" i="1" s="1"/>
  <c r="K105" i="1"/>
  <c r="I105" i="1"/>
  <c r="H105" i="1"/>
  <c r="F105" i="1"/>
  <c r="E105" i="1"/>
  <c r="C105" i="1"/>
  <c r="BO104" i="1"/>
  <c r="BL104" i="1"/>
  <c r="BI104" i="1"/>
  <c r="BF104" i="1"/>
  <c r="BC104" i="1"/>
  <c r="AZ104" i="1"/>
  <c r="AW104" i="1"/>
  <c r="AT104" i="1"/>
  <c r="AQ104" i="1"/>
  <c r="AN104" i="1"/>
  <c r="AK104" i="1"/>
  <c r="AH104" i="1"/>
  <c r="AE104" i="1"/>
  <c r="AB104" i="1"/>
  <c r="Y104" i="1"/>
  <c r="V104" i="1"/>
  <c r="T104" i="1"/>
  <c r="R104" i="1"/>
  <c r="BQ104" i="1" s="1"/>
  <c r="BY104" i="1" s="1"/>
  <c r="P104" i="1"/>
  <c r="M104" i="1"/>
  <c r="J104" i="1"/>
  <c r="G104" i="1"/>
  <c r="D104" i="1"/>
  <c r="BO103" i="1"/>
  <c r="BL103" i="1"/>
  <c r="BI103" i="1"/>
  <c r="BF103" i="1"/>
  <c r="BC103" i="1"/>
  <c r="AZ103" i="1"/>
  <c r="AW103" i="1"/>
  <c r="AT103" i="1"/>
  <c r="AQ103" i="1"/>
  <c r="AN103" i="1"/>
  <c r="AK103" i="1"/>
  <c r="AH103" i="1"/>
  <c r="AE103" i="1"/>
  <c r="AB103" i="1"/>
  <c r="Y103" i="1"/>
  <c r="V103" i="1"/>
  <c r="T103" i="1"/>
  <c r="BS103" i="1" s="1"/>
  <c r="CA103" i="1" s="1"/>
  <c r="R103" i="1"/>
  <c r="P103" i="1"/>
  <c r="M103" i="1"/>
  <c r="J103" i="1"/>
  <c r="G103" i="1"/>
  <c r="D103" i="1"/>
  <c r="BO102" i="1"/>
  <c r="BL102" i="1"/>
  <c r="BI102" i="1"/>
  <c r="BF102" i="1"/>
  <c r="BC102" i="1"/>
  <c r="AZ102" i="1"/>
  <c r="AW102" i="1"/>
  <c r="AT102" i="1"/>
  <c r="AQ102" i="1"/>
  <c r="AN102" i="1"/>
  <c r="AK102" i="1"/>
  <c r="AH102" i="1"/>
  <c r="AE102" i="1"/>
  <c r="AB102" i="1"/>
  <c r="Y102" i="1"/>
  <c r="V102" i="1"/>
  <c r="T102" i="1"/>
  <c r="BS102" i="1" s="1"/>
  <c r="CA102" i="1" s="1"/>
  <c r="R102" i="1"/>
  <c r="BQ102" i="1" s="1"/>
  <c r="BY102" i="1" s="1"/>
  <c r="P102" i="1"/>
  <c r="M102" i="1"/>
  <c r="J102" i="1"/>
  <c r="G102" i="1"/>
  <c r="D102" i="1"/>
  <c r="BX101" i="1"/>
  <c r="BW101" i="1"/>
  <c r="BV101" i="1"/>
  <c r="BP101" i="1"/>
  <c r="BN101" i="1"/>
  <c r="BM101" i="1"/>
  <c r="BK101" i="1"/>
  <c r="BJ101" i="1"/>
  <c r="BH101" i="1"/>
  <c r="BG101" i="1"/>
  <c r="BE101" i="1"/>
  <c r="BD101" i="1"/>
  <c r="BB101" i="1"/>
  <c r="BA101" i="1"/>
  <c r="AY101" i="1"/>
  <c r="AX101" i="1"/>
  <c r="AV101" i="1"/>
  <c r="AV100" i="1" s="1"/>
  <c r="AU101" i="1"/>
  <c r="AS101" i="1"/>
  <c r="AR101" i="1"/>
  <c r="AQ101" i="1" s="1"/>
  <c r="AP101" i="1"/>
  <c r="AO101" i="1"/>
  <c r="AO100" i="1" s="1"/>
  <c r="AM101" i="1"/>
  <c r="AL101" i="1"/>
  <c r="AJ101" i="1"/>
  <c r="AI101" i="1"/>
  <c r="AG101" i="1"/>
  <c r="AF101" i="1"/>
  <c r="AD101" i="1"/>
  <c r="AC101" i="1"/>
  <c r="AA101" i="1"/>
  <c r="Z101" i="1"/>
  <c r="X101" i="1"/>
  <c r="W101" i="1"/>
  <c r="U101" i="1"/>
  <c r="Q101" i="1"/>
  <c r="O101" i="1"/>
  <c r="N101" i="1"/>
  <c r="L101" i="1"/>
  <c r="K101" i="1"/>
  <c r="I101" i="1"/>
  <c r="H101" i="1"/>
  <c r="F101" i="1"/>
  <c r="E101" i="1"/>
  <c r="C101" i="1"/>
  <c r="Q100" i="1"/>
  <c r="BO99" i="1"/>
  <c r="BL99" i="1"/>
  <c r="BI99" i="1"/>
  <c r="BF99" i="1"/>
  <c r="BC99" i="1"/>
  <c r="AZ99" i="1"/>
  <c r="AW99" i="1"/>
  <c r="AT99" i="1"/>
  <c r="AQ99" i="1"/>
  <c r="AN99" i="1"/>
  <c r="AK99" i="1"/>
  <c r="AI99" i="1"/>
  <c r="AI98" i="1" s="1"/>
  <c r="AE99" i="1"/>
  <c r="AB99" i="1"/>
  <c r="Y99" i="1"/>
  <c r="V99" i="1"/>
  <c r="T99" i="1"/>
  <c r="R99" i="1"/>
  <c r="BQ99" i="1" s="1"/>
  <c r="BY99" i="1" s="1"/>
  <c r="P99" i="1"/>
  <c r="M99" i="1"/>
  <c r="J99" i="1"/>
  <c r="G99" i="1"/>
  <c r="D99" i="1"/>
  <c r="BX98" i="1"/>
  <c r="BX85" i="1" s="1"/>
  <c r="BW98" i="1"/>
  <c r="BV98" i="1"/>
  <c r="BP98" i="1"/>
  <c r="BN98" i="1"/>
  <c r="BM98" i="1"/>
  <c r="BK98" i="1"/>
  <c r="BJ98" i="1"/>
  <c r="BI98" i="1" s="1"/>
  <c r="BH98" i="1"/>
  <c r="BG98" i="1"/>
  <c r="BE98" i="1"/>
  <c r="BD98" i="1"/>
  <c r="BB98" i="1"/>
  <c r="BA98" i="1"/>
  <c r="AY98" i="1"/>
  <c r="AX98" i="1"/>
  <c r="AV98" i="1"/>
  <c r="AU98" i="1"/>
  <c r="AS98" i="1"/>
  <c r="AR98" i="1"/>
  <c r="AQ98" i="1" s="1"/>
  <c r="AP98" i="1"/>
  <c r="AO98" i="1"/>
  <c r="AM98" i="1"/>
  <c r="AN98" i="1" s="1"/>
  <c r="AL98" i="1"/>
  <c r="AK98" i="1"/>
  <c r="AJ98" i="1"/>
  <c r="AG98" i="1"/>
  <c r="AF98" i="1"/>
  <c r="AD98" i="1"/>
  <c r="AC98" i="1"/>
  <c r="AA98" i="1"/>
  <c r="Z98" i="1"/>
  <c r="Y98" i="1" s="1"/>
  <c r="X98" i="1"/>
  <c r="W98" i="1"/>
  <c r="V98" i="1" s="1"/>
  <c r="U98" i="1"/>
  <c r="Q98" i="1"/>
  <c r="O98" i="1"/>
  <c r="N98" i="1"/>
  <c r="L98" i="1"/>
  <c r="K98" i="1"/>
  <c r="J98" i="1" s="1"/>
  <c r="I98" i="1"/>
  <c r="H98" i="1"/>
  <c r="G98" i="1" s="1"/>
  <c r="F98" i="1"/>
  <c r="E98" i="1"/>
  <c r="C98" i="1"/>
  <c r="R98" i="1" s="1"/>
  <c r="BO97" i="1"/>
  <c r="BL97" i="1"/>
  <c r="BI97" i="1"/>
  <c r="BF97" i="1"/>
  <c r="BC97" i="1"/>
  <c r="AZ97" i="1"/>
  <c r="AW97" i="1"/>
  <c r="AT97" i="1"/>
  <c r="AQ97" i="1"/>
  <c r="AN97" i="1"/>
  <c r="AK97" i="1"/>
  <c r="AH97" i="1"/>
  <c r="AE97" i="1"/>
  <c r="AB97" i="1"/>
  <c r="Y97" i="1"/>
  <c r="V97" i="1"/>
  <c r="T97" i="1"/>
  <c r="BS97" i="1" s="1"/>
  <c r="R97" i="1"/>
  <c r="BQ97" i="1" s="1"/>
  <c r="BY97" i="1" s="1"/>
  <c r="P97" i="1"/>
  <c r="M97" i="1"/>
  <c r="J97" i="1"/>
  <c r="G97" i="1"/>
  <c r="D97" i="1"/>
  <c r="BX96" i="1"/>
  <c r="BW96" i="1"/>
  <c r="BV96" i="1"/>
  <c r="BP96" i="1"/>
  <c r="BN96" i="1"/>
  <c r="BM96" i="1"/>
  <c r="BK96" i="1"/>
  <c r="BJ96" i="1"/>
  <c r="BH96" i="1"/>
  <c r="BG96" i="1"/>
  <c r="BE96" i="1"/>
  <c r="BD96" i="1"/>
  <c r="BB96" i="1"/>
  <c r="BA96" i="1"/>
  <c r="AY96" i="1"/>
  <c r="AX96" i="1"/>
  <c r="AV96" i="1"/>
  <c r="AW96" i="1" s="1"/>
  <c r="AU96" i="1"/>
  <c r="AS96" i="1"/>
  <c r="AR96" i="1"/>
  <c r="AP96" i="1"/>
  <c r="AO96" i="1"/>
  <c r="AM96" i="1"/>
  <c r="AL96" i="1"/>
  <c r="AK96" i="1" s="1"/>
  <c r="AJ96" i="1"/>
  <c r="AI96" i="1"/>
  <c r="AG96" i="1"/>
  <c r="AF96" i="1"/>
  <c r="AD96" i="1"/>
  <c r="AC96" i="1"/>
  <c r="AB96" i="1" s="1"/>
  <c r="AA96" i="1"/>
  <c r="Z96" i="1"/>
  <c r="X96" i="1"/>
  <c r="W96" i="1"/>
  <c r="U96" i="1"/>
  <c r="T96" i="1"/>
  <c r="R96" i="1"/>
  <c r="Q96" i="1"/>
  <c r="P96" i="1" s="1"/>
  <c r="O96" i="1"/>
  <c r="M96" i="1"/>
  <c r="J96" i="1"/>
  <c r="G96" i="1"/>
  <c r="D96" i="1"/>
  <c r="BO95" i="1"/>
  <c r="BL95" i="1"/>
  <c r="BI95" i="1"/>
  <c r="BF95" i="1"/>
  <c r="BC95" i="1"/>
  <c r="AZ95" i="1"/>
  <c r="AW95" i="1"/>
  <c r="AT95" i="1"/>
  <c r="AQ95" i="1"/>
  <c r="AN95" i="1"/>
  <c r="AK95" i="1"/>
  <c r="AH95" i="1"/>
  <c r="AE95" i="1"/>
  <c r="AB95" i="1"/>
  <c r="Y95" i="1"/>
  <c r="V95" i="1"/>
  <c r="T95" i="1"/>
  <c r="BS95" i="1" s="1"/>
  <c r="CA95" i="1" s="1"/>
  <c r="R95" i="1"/>
  <c r="BQ95" i="1" s="1"/>
  <c r="BY95" i="1" s="1"/>
  <c r="P95" i="1"/>
  <c r="M95" i="1"/>
  <c r="J95" i="1"/>
  <c r="G95" i="1"/>
  <c r="D95" i="1"/>
  <c r="BO94" i="1"/>
  <c r="BL94" i="1"/>
  <c r="BI94" i="1"/>
  <c r="BF94" i="1"/>
  <c r="BC94" i="1"/>
  <c r="AZ94" i="1"/>
  <c r="AW94" i="1"/>
  <c r="AT94" i="1"/>
  <c r="AQ94" i="1"/>
  <c r="AN94" i="1"/>
  <c r="AK94" i="1"/>
  <c r="AH94" i="1"/>
  <c r="AE94" i="1"/>
  <c r="AB94" i="1"/>
  <c r="Y94" i="1"/>
  <c r="V94" i="1"/>
  <c r="T94" i="1"/>
  <c r="R94" i="1"/>
  <c r="BQ94" i="1" s="1"/>
  <c r="BY94" i="1" s="1"/>
  <c r="P94" i="1"/>
  <c r="M94" i="1"/>
  <c r="J94" i="1"/>
  <c r="G94" i="1"/>
  <c r="D94" i="1"/>
  <c r="BS93" i="1"/>
  <c r="BO93" i="1"/>
  <c r="BL93" i="1"/>
  <c r="BI93" i="1"/>
  <c r="BF93" i="1"/>
  <c r="BC93" i="1"/>
  <c r="AZ93" i="1"/>
  <c r="AW93" i="1"/>
  <c r="AT93" i="1"/>
  <c r="AQ93" i="1"/>
  <c r="AN93" i="1"/>
  <c r="AK93" i="1"/>
  <c r="AH93" i="1"/>
  <c r="AE93" i="1"/>
  <c r="AB93" i="1"/>
  <c r="Y93" i="1"/>
  <c r="V93" i="1"/>
  <c r="T93" i="1"/>
  <c r="R93" i="1"/>
  <c r="BQ93" i="1" s="1"/>
  <c r="BY93" i="1" s="1"/>
  <c r="P93" i="1"/>
  <c r="M93" i="1"/>
  <c r="J93" i="1"/>
  <c r="G93" i="1"/>
  <c r="D93" i="1"/>
  <c r="BS92" i="1"/>
  <c r="CA92" i="1" s="1"/>
  <c r="BO92" i="1"/>
  <c r="BL92" i="1"/>
  <c r="BI92" i="1"/>
  <c r="BF92" i="1"/>
  <c r="BC92" i="1"/>
  <c r="AZ92" i="1"/>
  <c r="AW92" i="1"/>
  <c r="AT92" i="1"/>
  <c r="AQ92" i="1"/>
  <c r="AN92" i="1"/>
  <c r="AK92" i="1"/>
  <c r="AH92" i="1"/>
  <c r="AE92" i="1"/>
  <c r="AB92" i="1"/>
  <c r="Y92" i="1"/>
  <c r="V92" i="1"/>
  <c r="T92" i="1"/>
  <c r="R92" i="1"/>
  <c r="BQ92" i="1" s="1"/>
  <c r="BY92" i="1" s="1"/>
  <c r="P92" i="1"/>
  <c r="M92" i="1"/>
  <c r="J92" i="1"/>
  <c r="G92" i="1"/>
  <c r="D92" i="1"/>
  <c r="BO91" i="1"/>
  <c r="BL91" i="1"/>
  <c r="BI91" i="1"/>
  <c r="BF91" i="1"/>
  <c r="BC91" i="1"/>
  <c r="AZ91" i="1"/>
  <c r="AW91" i="1"/>
  <c r="AT91" i="1"/>
  <c r="AQ91" i="1"/>
  <c r="AN91" i="1"/>
  <c r="AK91" i="1"/>
  <c r="AH91" i="1"/>
  <c r="AE91" i="1"/>
  <c r="AB91" i="1"/>
  <c r="Y91" i="1"/>
  <c r="V91" i="1"/>
  <c r="T91" i="1"/>
  <c r="BS91" i="1" s="1"/>
  <c r="CA91" i="1" s="1"/>
  <c r="R91" i="1"/>
  <c r="BQ91" i="1" s="1"/>
  <c r="BY91" i="1" s="1"/>
  <c r="P91" i="1"/>
  <c r="M91" i="1"/>
  <c r="J91" i="1"/>
  <c r="G91" i="1"/>
  <c r="D91" i="1"/>
  <c r="BX90" i="1"/>
  <c r="BW90" i="1"/>
  <c r="BV90" i="1"/>
  <c r="BP90" i="1"/>
  <c r="BN90" i="1"/>
  <c r="BM90" i="1"/>
  <c r="BK90" i="1"/>
  <c r="BJ90" i="1"/>
  <c r="BI90" i="1" s="1"/>
  <c r="BH90" i="1"/>
  <c r="BG90" i="1"/>
  <c r="BF90" i="1" s="1"/>
  <c r="BE90" i="1"/>
  <c r="BD90" i="1"/>
  <c r="BB90" i="1"/>
  <c r="BA90" i="1"/>
  <c r="AY90" i="1"/>
  <c r="AX90" i="1"/>
  <c r="AV90" i="1"/>
  <c r="AU90" i="1"/>
  <c r="AS90" i="1"/>
  <c r="AR90" i="1"/>
  <c r="AQ90" i="1" s="1"/>
  <c r="AP90" i="1"/>
  <c r="AO90" i="1"/>
  <c r="AN90" i="1" s="1"/>
  <c r="AM90" i="1"/>
  <c r="AL90" i="1"/>
  <c r="AJ90" i="1"/>
  <c r="AI90" i="1"/>
  <c r="AI85" i="1" s="1"/>
  <c r="AG90" i="1"/>
  <c r="AF90" i="1"/>
  <c r="AD90" i="1"/>
  <c r="AC90" i="1"/>
  <c r="AA90" i="1"/>
  <c r="Z90" i="1"/>
  <c r="Y90" i="1" s="1"/>
  <c r="X90" i="1"/>
  <c r="W90" i="1"/>
  <c r="V90" i="1" s="1"/>
  <c r="U90" i="1"/>
  <c r="Q90" i="1"/>
  <c r="O90" i="1"/>
  <c r="N90" i="1"/>
  <c r="L90" i="1"/>
  <c r="K90" i="1"/>
  <c r="I90" i="1"/>
  <c r="H90" i="1"/>
  <c r="F90" i="1"/>
  <c r="E90" i="1"/>
  <c r="C90" i="1"/>
  <c r="BS89" i="1"/>
  <c r="BO89" i="1"/>
  <c r="BL89" i="1"/>
  <c r="BI89" i="1"/>
  <c r="BF89" i="1"/>
  <c r="BC89" i="1"/>
  <c r="AZ89" i="1"/>
  <c r="AW89" i="1"/>
  <c r="AT89" i="1"/>
  <c r="AQ89" i="1"/>
  <c r="AN89" i="1"/>
  <c r="AK89" i="1"/>
  <c r="AH89" i="1"/>
  <c r="AE89" i="1"/>
  <c r="AB89" i="1"/>
  <c r="Y89" i="1"/>
  <c r="V89" i="1"/>
  <c r="T89" i="1"/>
  <c r="R89" i="1"/>
  <c r="BQ89" i="1" s="1"/>
  <c r="BY89" i="1" s="1"/>
  <c r="P89" i="1"/>
  <c r="M89" i="1"/>
  <c r="J89" i="1"/>
  <c r="G89" i="1"/>
  <c r="D89" i="1"/>
  <c r="BO88" i="1"/>
  <c r="BL88" i="1"/>
  <c r="BI88" i="1"/>
  <c r="BF88" i="1"/>
  <c r="BC88" i="1"/>
  <c r="AZ88" i="1"/>
  <c r="AW88" i="1"/>
  <c r="AT88" i="1"/>
  <c r="AQ88" i="1"/>
  <c r="AN88" i="1"/>
  <c r="AK88" i="1"/>
  <c r="AH88" i="1"/>
  <c r="AE88" i="1"/>
  <c r="AB88" i="1"/>
  <c r="Y88" i="1"/>
  <c r="V88" i="1"/>
  <c r="T88" i="1"/>
  <c r="BS88" i="1" s="1"/>
  <c r="CA88" i="1" s="1"/>
  <c r="R88" i="1"/>
  <c r="P88" i="1"/>
  <c r="M88" i="1"/>
  <c r="J88" i="1"/>
  <c r="G88" i="1"/>
  <c r="D88" i="1"/>
  <c r="BO87" i="1"/>
  <c r="BL87" i="1"/>
  <c r="BI87" i="1"/>
  <c r="BF87" i="1"/>
  <c r="BC87" i="1"/>
  <c r="AZ87" i="1"/>
  <c r="AW87" i="1"/>
  <c r="AT87" i="1"/>
  <c r="AQ87" i="1"/>
  <c r="AN87" i="1"/>
  <c r="AK87" i="1"/>
  <c r="AH87" i="1"/>
  <c r="AE87" i="1"/>
  <c r="AB87" i="1"/>
  <c r="Y87" i="1"/>
  <c r="V87" i="1"/>
  <c r="T87" i="1"/>
  <c r="BS87" i="1" s="1"/>
  <c r="R87" i="1"/>
  <c r="BQ87" i="1" s="1"/>
  <c r="BY87" i="1" s="1"/>
  <c r="P87" i="1"/>
  <c r="M87" i="1"/>
  <c r="J87" i="1"/>
  <c r="G87" i="1"/>
  <c r="D87" i="1"/>
  <c r="BX86" i="1"/>
  <c r="BW86" i="1"/>
  <c r="BV86" i="1"/>
  <c r="BP86" i="1"/>
  <c r="BN86" i="1"/>
  <c r="BM86" i="1"/>
  <c r="BK86" i="1"/>
  <c r="BK85" i="1" s="1"/>
  <c r="BJ86" i="1"/>
  <c r="BH86" i="1"/>
  <c r="BG86" i="1"/>
  <c r="BE86" i="1"/>
  <c r="BD86" i="1"/>
  <c r="BB86" i="1"/>
  <c r="BA86" i="1"/>
  <c r="AY86" i="1"/>
  <c r="AY85" i="1" s="1"/>
  <c r="AX86" i="1"/>
  <c r="AV86" i="1"/>
  <c r="AU86" i="1"/>
  <c r="AS86" i="1"/>
  <c r="AR86" i="1"/>
  <c r="AP86" i="1"/>
  <c r="AO86" i="1"/>
  <c r="AM86" i="1"/>
  <c r="AL86" i="1"/>
  <c r="AK86" i="1" s="1"/>
  <c r="AJ86" i="1"/>
  <c r="AI86" i="1"/>
  <c r="AG86" i="1"/>
  <c r="AG85" i="1" s="1"/>
  <c r="AF86" i="1"/>
  <c r="AD86" i="1"/>
  <c r="AC86" i="1"/>
  <c r="AA86" i="1"/>
  <c r="AA85" i="1" s="1"/>
  <c r="Z86" i="1"/>
  <c r="X86" i="1"/>
  <c r="W86" i="1"/>
  <c r="U86" i="1"/>
  <c r="U85" i="1" s="1"/>
  <c r="Q86" i="1"/>
  <c r="P86" i="1" s="1"/>
  <c r="O86" i="1"/>
  <c r="N86" i="1"/>
  <c r="L86" i="1"/>
  <c r="K86" i="1"/>
  <c r="I86" i="1"/>
  <c r="H86" i="1"/>
  <c r="T86" i="1" s="1"/>
  <c r="F86" i="1"/>
  <c r="E86" i="1"/>
  <c r="C86" i="1"/>
  <c r="C85" i="1" s="1"/>
  <c r="O85" i="1"/>
  <c r="I85" i="1"/>
  <c r="BO84" i="1"/>
  <c r="BL84" i="1"/>
  <c r="BI84" i="1"/>
  <c r="BF84" i="1"/>
  <c r="BC84" i="1"/>
  <c r="AZ84" i="1"/>
  <c r="AW84" i="1"/>
  <c r="AT84" i="1"/>
  <c r="AQ84" i="1"/>
  <c r="AN84" i="1"/>
  <c r="AK84" i="1"/>
  <c r="AH84" i="1"/>
  <c r="AE84" i="1"/>
  <c r="AB84" i="1"/>
  <c r="Y84" i="1"/>
  <c r="V84" i="1"/>
  <c r="T84" i="1"/>
  <c r="BS84" i="1" s="1"/>
  <c r="CA84" i="1" s="1"/>
  <c r="R84" i="1"/>
  <c r="P84" i="1"/>
  <c r="M84" i="1"/>
  <c r="J84" i="1"/>
  <c r="G84" i="1"/>
  <c r="D84" i="1"/>
  <c r="BX83" i="1"/>
  <c r="BW83" i="1"/>
  <c r="BV83" i="1"/>
  <c r="BP83" i="1"/>
  <c r="BN83" i="1"/>
  <c r="BM83" i="1"/>
  <c r="BK83" i="1"/>
  <c r="BJ83" i="1"/>
  <c r="BH83" i="1"/>
  <c r="BG83" i="1"/>
  <c r="BE83" i="1"/>
  <c r="BD83" i="1"/>
  <c r="BB83" i="1"/>
  <c r="BA83" i="1"/>
  <c r="AY83" i="1"/>
  <c r="AX83" i="1"/>
  <c r="AV83" i="1"/>
  <c r="AU83" i="1"/>
  <c r="AS83" i="1"/>
  <c r="AR83" i="1"/>
  <c r="AP83" i="1"/>
  <c r="AO83" i="1"/>
  <c r="AM83" i="1"/>
  <c r="AL83" i="1"/>
  <c r="AJ83" i="1"/>
  <c r="AI83" i="1"/>
  <c r="AG83" i="1"/>
  <c r="AF83" i="1"/>
  <c r="AD83" i="1"/>
  <c r="AC83" i="1"/>
  <c r="AA83" i="1"/>
  <c r="Z83" i="1"/>
  <c r="X83" i="1"/>
  <c r="W83" i="1"/>
  <c r="U83" i="1"/>
  <c r="Q83" i="1"/>
  <c r="O83" i="1"/>
  <c r="N83" i="1"/>
  <c r="L83" i="1"/>
  <c r="K83" i="1"/>
  <c r="I83" i="1"/>
  <c r="H83" i="1"/>
  <c r="G83" i="1" s="1"/>
  <c r="F83" i="1"/>
  <c r="E83" i="1"/>
  <c r="C83" i="1"/>
  <c r="BO82" i="1"/>
  <c r="BL82" i="1"/>
  <c r="BJ82" i="1"/>
  <c r="BI82" i="1" s="1"/>
  <c r="BF82" i="1"/>
  <c r="BC82" i="1"/>
  <c r="AZ82" i="1"/>
  <c r="AW82" i="1"/>
  <c r="AT82" i="1"/>
  <c r="AQ82" i="1"/>
  <c r="AN82" i="1"/>
  <c r="AK82" i="1"/>
  <c r="AH82" i="1"/>
  <c r="AE82" i="1"/>
  <c r="AB82" i="1"/>
  <c r="Y82" i="1"/>
  <c r="V82" i="1"/>
  <c r="T82" i="1"/>
  <c r="S82" i="1" s="1"/>
  <c r="R82" i="1"/>
  <c r="BQ82" i="1" s="1"/>
  <c r="BY82" i="1" s="1"/>
  <c r="P82" i="1"/>
  <c r="M82" i="1"/>
  <c r="J82" i="1"/>
  <c r="G82" i="1"/>
  <c r="D82" i="1"/>
  <c r="BO81" i="1"/>
  <c r="BL81" i="1"/>
  <c r="BI81" i="1"/>
  <c r="BF81" i="1"/>
  <c r="BC81" i="1"/>
  <c r="AZ81" i="1"/>
  <c r="AW81" i="1"/>
  <c r="AT81" i="1"/>
  <c r="AQ81" i="1"/>
  <c r="AN81" i="1"/>
  <c r="AK81" i="1"/>
  <c r="AH81" i="1"/>
  <c r="AE81" i="1"/>
  <c r="AB81" i="1"/>
  <c r="Y81" i="1"/>
  <c r="V81" i="1"/>
  <c r="T81" i="1"/>
  <c r="S81" i="1" s="1"/>
  <c r="R81" i="1"/>
  <c r="BQ81" i="1" s="1"/>
  <c r="BY81" i="1" s="1"/>
  <c r="P81" i="1"/>
  <c r="M81" i="1"/>
  <c r="J81" i="1"/>
  <c r="G81" i="1"/>
  <c r="D81" i="1"/>
  <c r="BO80" i="1"/>
  <c r="BL80" i="1"/>
  <c r="BJ80" i="1"/>
  <c r="BF80" i="1"/>
  <c r="BC80" i="1"/>
  <c r="AZ80" i="1"/>
  <c r="AW80" i="1"/>
  <c r="AT80" i="1"/>
  <c r="AQ80" i="1"/>
  <c r="AN80" i="1"/>
  <c r="AK80" i="1"/>
  <c r="AH80" i="1"/>
  <c r="AE80" i="1"/>
  <c r="AB80" i="1"/>
  <c r="Y80" i="1"/>
  <c r="V80" i="1"/>
  <c r="T80" i="1"/>
  <c r="R80" i="1"/>
  <c r="BQ80" i="1" s="1"/>
  <c r="BY80" i="1" s="1"/>
  <c r="P80" i="1"/>
  <c r="M80" i="1"/>
  <c r="J80" i="1"/>
  <c r="G80" i="1"/>
  <c r="D80" i="1"/>
  <c r="BO79" i="1"/>
  <c r="BL79" i="1"/>
  <c r="BI79" i="1"/>
  <c r="BF79" i="1"/>
  <c r="BC79" i="1"/>
  <c r="AZ79" i="1"/>
  <c r="AW79" i="1"/>
  <c r="AT79" i="1"/>
  <c r="AQ79" i="1"/>
  <c r="AN79" i="1"/>
  <c r="AK79" i="1"/>
  <c r="AH79" i="1"/>
  <c r="AE79" i="1"/>
  <c r="AB79" i="1"/>
  <c r="Y79" i="1"/>
  <c r="V79" i="1"/>
  <c r="T79" i="1"/>
  <c r="R79" i="1"/>
  <c r="BQ79" i="1" s="1"/>
  <c r="BY79" i="1" s="1"/>
  <c r="P79" i="1"/>
  <c r="M79" i="1"/>
  <c r="J79" i="1"/>
  <c r="G79" i="1"/>
  <c r="D79" i="1"/>
  <c r="BX78" i="1"/>
  <c r="BW78" i="1"/>
  <c r="BV78" i="1"/>
  <c r="BP78" i="1"/>
  <c r="BO78" i="1" s="1"/>
  <c r="BN78" i="1"/>
  <c r="BM78" i="1"/>
  <c r="BK78" i="1"/>
  <c r="BL78" i="1" s="1"/>
  <c r="BH78" i="1"/>
  <c r="BG78" i="1"/>
  <c r="BF78" i="1" s="1"/>
  <c r="BE78" i="1"/>
  <c r="BD78" i="1"/>
  <c r="BB78" i="1"/>
  <c r="BC78" i="1" s="1"/>
  <c r="BA78" i="1"/>
  <c r="AY78" i="1"/>
  <c r="AY74" i="1" s="1"/>
  <c r="AX78" i="1"/>
  <c r="AV78" i="1"/>
  <c r="AW78" i="1" s="1"/>
  <c r="AU78" i="1"/>
  <c r="AS78" i="1"/>
  <c r="AR78" i="1"/>
  <c r="AQ78" i="1" s="1"/>
  <c r="AP78" i="1"/>
  <c r="AO78" i="1"/>
  <c r="AN78" i="1" s="1"/>
  <c r="AM78" i="1"/>
  <c r="AL78" i="1"/>
  <c r="AK78" i="1" s="1"/>
  <c r="AJ78" i="1"/>
  <c r="AI78" i="1"/>
  <c r="AH78" i="1" s="1"/>
  <c r="AG78" i="1"/>
  <c r="AF78" i="1"/>
  <c r="AE78" i="1" s="1"/>
  <c r="AD78" i="1"/>
  <c r="AC78" i="1"/>
  <c r="AB78" i="1"/>
  <c r="AA78" i="1"/>
  <c r="Z78" i="1"/>
  <c r="Y78" i="1"/>
  <c r="X78" i="1"/>
  <c r="W78" i="1"/>
  <c r="U78" i="1"/>
  <c r="U74" i="1" s="1"/>
  <c r="Q78" i="1"/>
  <c r="P78" i="1"/>
  <c r="O78" i="1"/>
  <c r="N78" i="1"/>
  <c r="L78" i="1"/>
  <c r="M78" i="1" s="1"/>
  <c r="K78" i="1"/>
  <c r="I78" i="1"/>
  <c r="J78" i="1" s="1"/>
  <c r="H78" i="1"/>
  <c r="F78" i="1"/>
  <c r="E78" i="1"/>
  <c r="T78" i="1" s="1"/>
  <c r="C78" i="1"/>
  <c r="C74" i="1" s="1"/>
  <c r="BO77" i="1"/>
  <c r="BL77" i="1"/>
  <c r="BI77" i="1"/>
  <c r="BF77" i="1"/>
  <c r="BC77" i="1"/>
  <c r="AZ77" i="1"/>
  <c r="AW77" i="1"/>
  <c r="AT77" i="1"/>
  <c r="AQ77" i="1"/>
  <c r="AN77" i="1"/>
  <c r="AK77" i="1"/>
  <c r="AH77" i="1"/>
  <c r="AE77" i="1"/>
  <c r="AB77" i="1"/>
  <c r="Y77" i="1"/>
  <c r="V77" i="1"/>
  <c r="T77" i="1"/>
  <c r="R77" i="1"/>
  <c r="BQ77" i="1" s="1"/>
  <c r="BY77" i="1" s="1"/>
  <c r="P77" i="1"/>
  <c r="M77" i="1"/>
  <c r="J77" i="1"/>
  <c r="G77" i="1"/>
  <c r="D77" i="1"/>
  <c r="BO76" i="1"/>
  <c r="BL76" i="1"/>
  <c r="BI76" i="1"/>
  <c r="BF76" i="1"/>
  <c r="BC76" i="1"/>
  <c r="AZ76" i="1"/>
  <c r="AW76" i="1"/>
  <c r="AT76" i="1"/>
  <c r="AQ76" i="1"/>
  <c r="AN76" i="1"/>
  <c r="AK76" i="1"/>
  <c r="AH76" i="1"/>
  <c r="AE76" i="1"/>
  <c r="AB76" i="1"/>
  <c r="Y76" i="1"/>
  <c r="V76" i="1"/>
  <c r="T76" i="1"/>
  <c r="R76" i="1"/>
  <c r="BQ76" i="1" s="1"/>
  <c r="BY76" i="1" s="1"/>
  <c r="P76" i="1"/>
  <c r="M76" i="1"/>
  <c r="J76" i="1"/>
  <c r="G76" i="1"/>
  <c r="D76" i="1"/>
  <c r="BX75" i="1"/>
  <c r="BW75" i="1"/>
  <c r="BV75" i="1"/>
  <c r="BP75" i="1"/>
  <c r="BN75" i="1"/>
  <c r="BO75" i="1" s="1"/>
  <c r="BM75" i="1"/>
  <c r="BK75" i="1"/>
  <c r="BJ75" i="1"/>
  <c r="BI75" i="1" s="1"/>
  <c r="BH75" i="1"/>
  <c r="BG75" i="1"/>
  <c r="BF75" i="1" s="1"/>
  <c r="BE75" i="1"/>
  <c r="BD75" i="1"/>
  <c r="BC75" i="1" s="1"/>
  <c r="BB75" i="1"/>
  <c r="BA75" i="1"/>
  <c r="AZ75" i="1" s="1"/>
  <c r="AY75" i="1"/>
  <c r="AX75" i="1"/>
  <c r="AW75" i="1"/>
  <c r="AV75" i="1"/>
  <c r="AU75" i="1"/>
  <c r="AT75" i="1"/>
  <c r="AS75" i="1"/>
  <c r="AS74" i="1" s="1"/>
  <c r="AR75" i="1"/>
  <c r="AQ75" i="1" s="1"/>
  <c r="AP75" i="1"/>
  <c r="AO75" i="1"/>
  <c r="AM75" i="1"/>
  <c r="AM74" i="1" s="1"/>
  <c r="AL75" i="1"/>
  <c r="AJ75" i="1"/>
  <c r="AJ74" i="1" s="1"/>
  <c r="AI75" i="1"/>
  <c r="AG75" i="1"/>
  <c r="AH75" i="1" s="1"/>
  <c r="AF75" i="1"/>
  <c r="AE75" i="1"/>
  <c r="AD75" i="1"/>
  <c r="AC75" i="1"/>
  <c r="AA75" i="1"/>
  <c r="AA74" i="1" s="1"/>
  <c r="Z75" i="1"/>
  <c r="Y75" i="1" s="1"/>
  <c r="X75" i="1"/>
  <c r="X74" i="1" s="1"/>
  <c r="W75" i="1"/>
  <c r="V75" i="1" s="1"/>
  <c r="U75" i="1"/>
  <c r="Q75" i="1"/>
  <c r="P75" i="1" s="1"/>
  <c r="O75" i="1"/>
  <c r="N75" i="1"/>
  <c r="N74" i="1" s="1"/>
  <c r="L75" i="1"/>
  <c r="K75" i="1"/>
  <c r="J75" i="1"/>
  <c r="I75" i="1"/>
  <c r="H75" i="1"/>
  <c r="G75" i="1"/>
  <c r="F75" i="1"/>
  <c r="E75" i="1"/>
  <c r="D75" i="1"/>
  <c r="C75" i="1"/>
  <c r="CA73" i="1"/>
  <c r="BZ73" i="1"/>
  <c r="BY73" i="1"/>
  <c r="BO73" i="1"/>
  <c r="BL73" i="1"/>
  <c r="BI73" i="1"/>
  <c r="BF73" i="1"/>
  <c r="BC73" i="1"/>
  <c r="AZ73" i="1"/>
  <c r="AW73" i="1"/>
  <c r="AT73" i="1"/>
  <c r="AQ73" i="1"/>
  <c r="AN73" i="1"/>
  <c r="AK73" i="1"/>
  <c r="AH73" i="1"/>
  <c r="AE73" i="1"/>
  <c r="AB73" i="1"/>
  <c r="Y73" i="1"/>
  <c r="V73" i="1"/>
  <c r="T73" i="1"/>
  <c r="R73" i="1"/>
  <c r="S73" i="1" s="1"/>
  <c r="P73" i="1"/>
  <c r="M73" i="1"/>
  <c r="J73" i="1"/>
  <c r="G73" i="1"/>
  <c r="D73" i="1"/>
  <c r="BS71" i="1"/>
  <c r="BO71" i="1"/>
  <c r="BL71" i="1"/>
  <c r="BI71" i="1"/>
  <c r="BF71" i="1"/>
  <c r="BC71" i="1"/>
  <c r="AZ71" i="1"/>
  <c r="AW71" i="1"/>
  <c r="AT71" i="1"/>
  <c r="AQ71" i="1"/>
  <c r="AN71" i="1"/>
  <c r="AK71" i="1"/>
  <c r="AH71" i="1"/>
  <c r="AE71" i="1"/>
  <c r="AB71" i="1"/>
  <c r="Y71" i="1"/>
  <c r="V71" i="1"/>
  <c r="T71" i="1"/>
  <c r="R71" i="1"/>
  <c r="BQ71" i="1" s="1"/>
  <c r="BY71" i="1" s="1"/>
  <c r="P71" i="1"/>
  <c r="M71" i="1"/>
  <c r="J71" i="1"/>
  <c r="G71" i="1"/>
  <c r="D71" i="1"/>
  <c r="BX70" i="1"/>
  <c r="BW70" i="1"/>
  <c r="BV70" i="1"/>
  <c r="BP70" i="1"/>
  <c r="BN70" i="1"/>
  <c r="BM70" i="1"/>
  <c r="BK70" i="1"/>
  <c r="BJ70" i="1"/>
  <c r="BH70" i="1"/>
  <c r="BG70" i="1"/>
  <c r="BE70" i="1"/>
  <c r="BD70" i="1"/>
  <c r="BB70" i="1"/>
  <c r="BA70" i="1"/>
  <c r="AY70" i="1"/>
  <c r="AX70" i="1"/>
  <c r="AV70" i="1"/>
  <c r="AU70" i="1"/>
  <c r="AS70" i="1"/>
  <c r="AR70" i="1"/>
  <c r="AP70" i="1"/>
  <c r="AO70" i="1"/>
  <c r="AM70" i="1"/>
  <c r="AL70" i="1"/>
  <c r="AJ70" i="1"/>
  <c r="AI70" i="1"/>
  <c r="AG70" i="1"/>
  <c r="AF70" i="1"/>
  <c r="AD70" i="1"/>
  <c r="AC70" i="1"/>
  <c r="AA70" i="1"/>
  <c r="Z70" i="1"/>
  <c r="X70" i="1"/>
  <c r="W70" i="1"/>
  <c r="U70" i="1"/>
  <c r="Q70" i="1"/>
  <c r="O70" i="1"/>
  <c r="N70" i="1"/>
  <c r="L70" i="1"/>
  <c r="K70" i="1"/>
  <c r="I70" i="1"/>
  <c r="H70" i="1"/>
  <c r="F70" i="1"/>
  <c r="E70" i="1"/>
  <c r="C70" i="1"/>
  <c r="BO69" i="1"/>
  <c r="BL69" i="1"/>
  <c r="BI69" i="1"/>
  <c r="BF69" i="1"/>
  <c r="BC69" i="1"/>
  <c r="AZ69" i="1"/>
  <c r="AW69" i="1"/>
  <c r="AT69" i="1"/>
  <c r="AQ69" i="1"/>
  <c r="AN69" i="1"/>
  <c r="AK69" i="1"/>
  <c r="AH69" i="1"/>
  <c r="AE69" i="1"/>
  <c r="AB69" i="1"/>
  <c r="Y69" i="1"/>
  <c r="V69" i="1"/>
  <c r="T69" i="1"/>
  <c r="BS69" i="1" s="1"/>
  <c r="R69" i="1"/>
  <c r="P69" i="1"/>
  <c r="M69" i="1"/>
  <c r="J69" i="1"/>
  <c r="G69" i="1"/>
  <c r="D69" i="1"/>
  <c r="BX68" i="1"/>
  <c r="BW68" i="1"/>
  <c r="BV68" i="1"/>
  <c r="BP68" i="1"/>
  <c r="BN68" i="1"/>
  <c r="BM68" i="1"/>
  <c r="BL68" i="1" s="1"/>
  <c r="BK68" i="1"/>
  <c r="BJ68" i="1"/>
  <c r="BH68" i="1"/>
  <c r="BG68" i="1"/>
  <c r="BE68" i="1"/>
  <c r="BD68" i="1"/>
  <c r="BB68" i="1"/>
  <c r="BA68" i="1"/>
  <c r="AY68" i="1"/>
  <c r="AX68" i="1"/>
  <c r="AV68" i="1"/>
  <c r="AU68" i="1"/>
  <c r="AT68" i="1" s="1"/>
  <c r="AS68" i="1"/>
  <c r="AR68" i="1"/>
  <c r="AP68" i="1"/>
  <c r="AO68" i="1"/>
  <c r="AN68" i="1"/>
  <c r="AM68" i="1"/>
  <c r="AL68" i="1"/>
  <c r="AJ68" i="1"/>
  <c r="AI68" i="1"/>
  <c r="AG68" i="1"/>
  <c r="AF68" i="1"/>
  <c r="AD68" i="1"/>
  <c r="AC68" i="1"/>
  <c r="AA68" i="1"/>
  <c r="AB68" i="1" s="1"/>
  <c r="Z68" i="1"/>
  <c r="X68" i="1"/>
  <c r="W68" i="1"/>
  <c r="U68" i="1"/>
  <c r="Q68" i="1"/>
  <c r="O68" i="1"/>
  <c r="N68" i="1"/>
  <c r="L68" i="1"/>
  <c r="K68" i="1"/>
  <c r="J68" i="1" s="1"/>
  <c r="I68" i="1"/>
  <c r="H68" i="1"/>
  <c r="F68" i="1"/>
  <c r="E68" i="1"/>
  <c r="C68" i="1"/>
  <c r="BO67" i="1"/>
  <c r="BL67" i="1"/>
  <c r="BI67" i="1"/>
  <c r="BF67" i="1"/>
  <c r="BC67" i="1"/>
  <c r="AZ67" i="1"/>
  <c r="AW67" i="1"/>
  <c r="AT67" i="1"/>
  <c r="AQ67" i="1"/>
  <c r="AN67" i="1"/>
  <c r="AK67" i="1"/>
  <c r="AH67" i="1"/>
  <c r="AE67" i="1"/>
  <c r="AB67" i="1"/>
  <c r="Y67" i="1"/>
  <c r="V67" i="1"/>
  <c r="T67" i="1"/>
  <c r="R67" i="1"/>
  <c r="BQ67" i="1" s="1"/>
  <c r="BY67" i="1" s="1"/>
  <c r="P67" i="1"/>
  <c r="M67" i="1"/>
  <c r="J67" i="1"/>
  <c r="G67" i="1"/>
  <c r="D67" i="1"/>
  <c r="BO66" i="1"/>
  <c r="BL66" i="1"/>
  <c r="BI66" i="1"/>
  <c r="BF66" i="1"/>
  <c r="BC66" i="1"/>
  <c r="AZ66" i="1"/>
  <c r="AW66" i="1"/>
  <c r="AT66" i="1"/>
  <c r="AQ66" i="1"/>
  <c r="AN66" i="1"/>
  <c r="AK66" i="1"/>
  <c r="AH66" i="1"/>
  <c r="AE66" i="1"/>
  <c r="AB66" i="1"/>
  <c r="Y66" i="1"/>
  <c r="V66" i="1"/>
  <c r="T66" i="1"/>
  <c r="R66" i="1"/>
  <c r="BQ66" i="1" s="1"/>
  <c r="BY66" i="1" s="1"/>
  <c r="P66" i="1"/>
  <c r="M66" i="1"/>
  <c r="J66" i="1"/>
  <c r="G66" i="1"/>
  <c r="D66" i="1"/>
  <c r="BO65" i="1"/>
  <c r="BM65" i="1"/>
  <c r="BL65" i="1" s="1"/>
  <c r="BI65" i="1"/>
  <c r="BF65" i="1"/>
  <c r="BC65" i="1"/>
  <c r="AZ65" i="1"/>
  <c r="AW65" i="1"/>
  <c r="AT65" i="1"/>
  <c r="AQ65" i="1"/>
  <c r="AN65" i="1"/>
  <c r="AK65" i="1"/>
  <c r="AH65" i="1"/>
  <c r="AE65" i="1"/>
  <c r="AB65" i="1"/>
  <c r="Y65" i="1"/>
  <c r="V65" i="1"/>
  <c r="T65" i="1"/>
  <c r="R65" i="1"/>
  <c r="S65" i="1" s="1"/>
  <c r="P65" i="1"/>
  <c r="M65" i="1"/>
  <c r="J65" i="1"/>
  <c r="G65" i="1"/>
  <c r="D65" i="1"/>
  <c r="BO64" i="1"/>
  <c r="BL64" i="1"/>
  <c r="BI64" i="1"/>
  <c r="BF64" i="1"/>
  <c r="BC64" i="1"/>
  <c r="AZ64" i="1"/>
  <c r="AW64" i="1"/>
  <c r="AT64" i="1"/>
  <c r="AQ64" i="1"/>
  <c r="AN64" i="1"/>
  <c r="AK64" i="1"/>
  <c r="AH64" i="1"/>
  <c r="AE64" i="1"/>
  <c r="AB64" i="1"/>
  <c r="Y64" i="1"/>
  <c r="V64" i="1"/>
  <c r="T64" i="1"/>
  <c r="BS64" i="1" s="1"/>
  <c r="R64" i="1"/>
  <c r="BQ64" i="1" s="1"/>
  <c r="BY64" i="1" s="1"/>
  <c r="P64" i="1"/>
  <c r="M64" i="1"/>
  <c r="J64" i="1"/>
  <c r="G64" i="1"/>
  <c r="D64" i="1"/>
  <c r="BX63" i="1"/>
  <c r="BW63" i="1"/>
  <c r="BV63" i="1"/>
  <c r="BP63" i="1"/>
  <c r="BN63" i="1"/>
  <c r="BK63" i="1"/>
  <c r="BJ63" i="1"/>
  <c r="BH63" i="1"/>
  <c r="BG63" i="1"/>
  <c r="BE63" i="1"/>
  <c r="BF63" i="1" s="1"/>
  <c r="BD63" i="1"/>
  <c r="BB63" i="1"/>
  <c r="BA63" i="1"/>
  <c r="AY63" i="1"/>
  <c r="AX63" i="1"/>
  <c r="AV63" i="1"/>
  <c r="AU63" i="1"/>
  <c r="AS63" i="1"/>
  <c r="AR63" i="1"/>
  <c r="AP63" i="1"/>
  <c r="AO63" i="1"/>
  <c r="AM63" i="1"/>
  <c r="AN63" i="1" s="1"/>
  <c r="AL63" i="1"/>
  <c r="AJ63" i="1"/>
  <c r="AI63" i="1"/>
  <c r="AG63" i="1"/>
  <c r="AF63" i="1"/>
  <c r="AD63" i="1"/>
  <c r="AC63" i="1"/>
  <c r="AA63" i="1"/>
  <c r="Z63" i="1"/>
  <c r="X63" i="1"/>
  <c r="W63" i="1"/>
  <c r="U63" i="1"/>
  <c r="V63" i="1" s="1"/>
  <c r="Q63" i="1"/>
  <c r="O63" i="1"/>
  <c r="N63" i="1"/>
  <c r="L63" i="1"/>
  <c r="K63" i="1"/>
  <c r="I63" i="1"/>
  <c r="J63" i="1" s="1"/>
  <c r="H63" i="1"/>
  <c r="F63" i="1"/>
  <c r="E63" i="1"/>
  <c r="C63" i="1"/>
  <c r="D63" i="1" s="1"/>
  <c r="BO62" i="1"/>
  <c r="BL62" i="1"/>
  <c r="BI62" i="1"/>
  <c r="BF62" i="1"/>
  <c r="BC62" i="1"/>
  <c r="AZ62" i="1"/>
  <c r="AW62" i="1"/>
  <c r="AT62" i="1"/>
  <c r="AQ62" i="1"/>
  <c r="AN62" i="1"/>
  <c r="AK62" i="1"/>
  <c r="AH62" i="1"/>
  <c r="AE62" i="1"/>
  <c r="AB62" i="1"/>
  <c r="Y62" i="1"/>
  <c r="V62" i="1"/>
  <c r="T62" i="1"/>
  <c r="BS62" i="1" s="1"/>
  <c r="CA62" i="1" s="1"/>
  <c r="R62" i="1"/>
  <c r="P62" i="1"/>
  <c r="M62" i="1"/>
  <c r="J62" i="1"/>
  <c r="G62" i="1"/>
  <c r="D62" i="1"/>
  <c r="BX61" i="1"/>
  <c r="BW61" i="1"/>
  <c r="BV61" i="1"/>
  <c r="BP61" i="1"/>
  <c r="BN61" i="1"/>
  <c r="BM61" i="1"/>
  <c r="BK61" i="1"/>
  <c r="BJ61" i="1"/>
  <c r="BH61" i="1"/>
  <c r="BI61" i="1" s="1"/>
  <c r="BG61" i="1"/>
  <c r="BE61" i="1"/>
  <c r="BD61" i="1"/>
  <c r="BB61" i="1"/>
  <c r="BA61" i="1"/>
  <c r="AY61" i="1"/>
  <c r="AX61" i="1"/>
  <c r="AV61" i="1"/>
  <c r="AU61" i="1"/>
  <c r="AS61" i="1"/>
  <c r="AR61" i="1"/>
  <c r="AP61" i="1"/>
  <c r="AQ61" i="1" s="1"/>
  <c r="AO61" i="1"/>
  <c r="AM61" i="1"/>
  <c r="AL61" i="1"/>
  <c r="AJ61" i="1"/>
  <c r="AI61" i="1"/>
  <c r="AG61" i="1"/>
  <c r="AF61" i="1"/>
  <c r="AD61" i="1"/>
  <c r="AC61" i="1"/>
  <c r="AA61" i="1"/>
  <c r="Z61" i="1"/>
  <c r="X61" i="1"/>
  <c r="Y61" i="1" s="1"/>
  <c r="W61" i="1"/>
  <c r="U61" i="1"/>
  <c r="Q61" i="1"/>
  <c r="O61" i="1"/>
  <c r="N61" i="1"/>
  <c r="L61" i="1"/>
  <c r="M61" i="1" s="1"/>
  <c r="K61" i="1"/>
  <c r="J61" i="1" s="1"/>
  <c r="I61" i="1"/>
  <c r="H61" i="1"/>
  <c r="F61" i="1"/>
  <c r="E61" i="1"/>
  <c r="C61" i="1"/>
  <c r="BO60" i="1"/>
  <c r="BL60" i="1"/>
  <c r="BI60" i="1"/>
  <c r="BF60" i="1"/>
  <c r="BC60" i="1"/>
  <c r="AZ60" i="1"/>
  <c r="AW60" i="1"/>
  <c r="AT60" i="1"/>
  <c r="AQ60" i="1"/>
  <c r="AN60" i="1"/>
  <c r="AK60" i="1"/>
  <c r="AH60" i="1"/>
  <c r="AE60" i="1"/>
  <c r="AB60" i="1"/>
  <c r="Y60" i="1"/>
  <c r="V60" i="1"/>
  <c r="T60" i="1"/>
  <c r="R60" i="1"/>
  <c r="BQ60" i="1" s="1"/>
  <c r="BY60" i="1" s="1"/>
  <c r="P60" i="1"/>
  <c r="M60" i="1"/>
  <c r="J60" i="1"/>
  <c r="G60" i="1"/>
  <c r="D60" i="1"/>
  <c r="BX59" i="1"/>
  <c r="BW59" i="1"/>
  <c r="BV59" i="1"/>
  <c r="BP59" i="1"/>
  <c r="BN59" i="1"/>
  <c r="BM59" i="1"/>
  <c r="BK59" i="1"/>
  <c r="BL59" i="1" s="1"/>
  <c r="BJ59" i="1"/>
  <c r="BH59" i="1"/>
  <c r="BG59" i="1"/>
  <c r="BE59" i="1"/>
  <c r="BD59" i="1"/>
  <c r="BB59" i="1"/>
  <c r="BA59" i="1"/>
  <c r="AZ59" i="1" s="1"/>
  <c r="AY59" i="1"/>
  <c r="AX59" i="1"/>
  <c r="AV59" i="1"/>
  <c r="AU59" i="1"/>
  <c r="AS59" i="1"/>
  <c r="AR59" i="1"/>
  <c r="AP59" i="1"/>
  <c r="AO59" i="1"/>
  <c r="AM59" i="1"/>
  <c r="AL59" i="1"/>
  <c r="AJ59" i="1"/>
  <c r="AI59" i="1"/>
  <c r="AG59" i="1"/>
  <c r="AF59" i="1"/>
  <c r="AD59" i="1"/>
  <c r="AC59" i="1"/>
  <c r="AA59" i="1"/>
  <c r="Z59" i="1"/>
  <c r="X59" i="1"/>
  <c r="W59" i="1"/>
  <c r="U59" i="1"/>
  <c r="Q59" i="1"/>
  <c r="O59" i="1"/>
  <c r="N59" i="1"/>
  <c r="L59" i="1"/>
  <c r="K59" i="1"/>
  <c r="I59" i="1"/>
  <c r="H59" i="1"/>
  <c r="F59" i="1"/>
  <c r="E59" i="1"/>
  <c r="C59" i="1"/>
  <c r="BO58" i="1"/>
  <c r="BL58" i="1"/>
  <c r="BI58" i="1"/>
  <c r="BF58" i="1"/>
  <c r="BC58" i="1"/>
  <c r="AZ58" i="1"/>
  <c r="AW58" i="1"/>
  <c r="AT58" i="1"/>
  <c r="AQ58" i="1"/>
  <c r="AN58" i="1"/>
  <c r="AK58" i="1"/>
  <c r="AH58" i="1"/>
  <c r="AE58" i="1"/>
  <c r="AB58" i="1"/>
  <c r="Y58" i="1"/>
  <c r="V58" i="1"/>
  <c r="T58" i="1"/>
  <c r="BS58" i="1" s="1"/>
  <c r="CA58" i="1" s="1"/>
  <c r="R58" i="1"/>
  <c r="BQ58" i="1" s="1"/>
  <c r="BY58" i="1" s="1"/>
  <c r="P58" i="1"/>
  <c r="M58" i="1"/>
  <c r="J58" i="1"/>
  <c r="G58" i="1"/>
  <c r="D58" i="1"/>
  <c r="BX57" i="1"/>
  <c r="BW57" i="1"/>
  <c r="BV57" i="1"/>
  <c r="BP57" i="1"/>
  <c r="BN57" i="1"/>
  <c r="BM57" i="1"/>
  <c r="BK57" i="1"/>
  <c r="BJ57" i="1"/>
  <c r="BH57" i="1"/>
  <c r="BG57" i="1"/>
  <c r="BE57" i="1"/>
  <c r="BD57" i="1"/>
  <c r="BB57" i="1"/>
  <c r="BA57" i="1"/>
  <c r="AY57" i="1"/>
  <c r="AX57" i="1"/>
  <c r="AW57" i="1" s="1"/>
  <c r="AV57" i="1"/>
  <c r="AU57" i="1"/>
  <c r="AS57" i="1"/>
  <c r="AR57" i="1"/>
  <c r="AP57" i="1"/>
  <c r="AO57" i="1"/>
  <c r="AM57" i="1"/>
  <c r="AL57" i="1"/>
  <c r="AJ57" i="1"/>
  <c r="AK57" i="1" s="1"/>
  <c r="AI57" i="1"/>
  <c r="AG57" i="1"/>
  <c r="AF57" i="1"/>
  <c r="AD57" i="1"/>
  <c r="AC57" i="1"/>
  <c r="AA57" i="1"/>
  <c r="Z57" i="1"/>
  <c r="X57" i="1"/>
  <c r="W57" i="1"/>
  <c r="V57" i="1" s="1"/>
  <c r="U57" i="1"/>
  <c r="Q57" i="1"/>
  <c r="O57" i="1"/>
  <c r="N57" i="1"/>
  <c r="M57" i="1"/>
  <c r="L57" i="1"/>
  <c r="K57" i="1"/>
  <c r="I57" i="1"/>
  <c r="H57" i="1"/>
  <c r="G57" i="1" s="1"/>
  <c r="F57" i="1"/>
  <c r="E57" i="1"/>
  <c r="C57" i="1"/>
  <c r="BO56" i="1"/>
  <c r="BL56" i="1"/>
  <c r="BI56" i="1"/>
  <c r="BF56" i="1"/>
  <c r="BC56" i="1"/>
  <c r="AZ56" i="1"/>
  <c r="AW56" i="1"/>
  <c r="AT56" i="1"/>
  <c r="AQ56" i="1"/>
  <c r="AN56" i="1"/>
  <c r="AK56" i="1"/>
  <c r="AH56" i="1"/>
  <c r="AE56" i="1"/>
  <c r="AB56" i="1"/>
  <c r="Y56" i="1"/>
  <c r="V56" i="1"/>
  <c r="T56" i="1"/>
  <c r="BS56" i="1" s="1"/>
  <c r="R56" i="1"/>
  <c r="P56" i="1"/>
  <c r="M56" i="1"/>
  <c r="J56" i="1"/>
  <c r="G56" i="1"/>
  <c r="D56" i="1"/>
  <c r="BS55" i="1"/>
  <c r="BQ55" i="1"/>
  <c r="BY55" i="1" s="1"/>
  <c r="BO55" i="1"/>
  <c r="BL55" i="1"/>
  <c r="BI55" i="1"/>
  <c r="BF55" i="1"/>
  <c r="BC55" i="1"/>
  <c r="AZ55" i="1"/>
  <c r="AW55" i="1"/>
  <c r="AT55" i="1"/>
  <c r="AQ55" i="1"/>
  <c r="AN55" i="1"/>
  <c r="AK55" i="1"/>
  <c r="AH55" i="1"/>
  <c r="AE55" i="1"/>
  <c r="AB55" i="1"/>
  <c r="Y55" i="1"/>
  <c r="V55" i="1"/>
  <c r="S55" i="1"/>
  <c r="P55" i="1"/>
  <c r="M55" i="1"/>
  <c r="J55" i="1"/>
  <c r="G55" i="1"/>
  <c r="D55" i="1"/>
  <c r="BX54" i="1"/>
  <c r="BW54" i="1"/>
  <c r="BV54" i="1"/>
  <c r="BP54" i="1"/>
  <c r="BN54" i="1"/>
  <c r="BM54" i="1"/>
  <c r="BL54" i="1" s="1"/>
  <c r="BK54" i="1"/>
  <c r="BJ54" i="1"/>
  <c r="BH54" i="1"/>
  <c r="BG54" i="1"/>
  <c r="BE54" i="1"/>
  <c r="BD54" i="1"/>
  <c r="BB54" i="1"/>
  <c r="BA54" i="1"/>
  <c r="AY54" i="1"/>
  <c r="AZ54" i="1" s="1"/>
  <c r="AX54" i="1"/>
  <c r="AV54" i="1"/>
  <c r="AU54" i="1"/>
  <c r="AS54" i="1"/>
  <c r="AR54" i="1"/>
  <c r="AP54" i="1"/>
  <c r="AO54" i="1"/>
  <c r="AN54" i="1" s="1"/>
  <c r="AM54" i="1"/>
  <c r="AL54" i="1"/>
  <c r="AJ54" i="1"/>
  <c r="AI54" i="1"/>
  <c r="AG54" i="1"/>
  <c r="AH54" i="1" s="1"/>
  <c r="AF54" i="1"/>
  <c r="AE54" i="1" s="1"/>
  <c r="AD54" i="1"/>
  <c r="AC54" i="1"/>
  <c r="AB54" i="1" s="1"/>
  <c r="AA54" i="1"/>
  <c r="Z54" i="1"/>
  <c r="X54" i="1"/>
  <c r="W54" i="1"/>
  <c r="U54" i="1"/>
  <c r="Q54" i="1"/>
  <c r="O54" i="1"/>
  <c r="P54" i="1" s="1"/>
  <c r="N54" i="1"/>
  <c r="L54" i="1"/>
  <c r="K54" i="1"/>
  <c r="I54" i="1"/>
  <c r="H54" i="1"/>
  <c r="F54" i="1"/>
  <c r="E54" i="1"/>
  <c r="C54" i="1"/>
  <c r="BO53" i="1"/>
  <c r="BL53" i="1"/>
  <c r="BI53" i="1"/>
  <c r="BF53" i="1"/>
  <c r="BC53" i="1"/>
  <c r="AZ53" i="1"/>
  <c r="AW53" i="1"/>
  <c r="AT53" i="1"/>
  <c r="AQ53" i="1"/>
  <c r="AN53" i="1"/>
  <c r="AK53" i="1"/>
  <c r="AH53" i="1"/>
  <c r="AE53" i="1"/>
  <c r="AB53" i="1"/>
  <c r="Y53" i="1"/>
  <c r="V53" i="1"/>
  <c r="R53" i="1"/>
  <c r="BQ53" i="1" s="1"/>
  <c r="BY53" i="1" s="1"/>
  <c r="P53" i="1"/>
  <c r="M53" i="1"/>
  <c r="J53" i="1"/>
  <c r="G53" i="1"/>
  <c r="E53" i="1"/>
  <c r="T53" i="1" s="1"/>
  <c r="D53" i="1"/>
  <c r="BO52" i="1"/>
  <c r="BL52" i="1"/>
  <c r="BI52" i="1"/>
  <c r="BF52" i="1"/>
  <c r="BC52" i="1"/>
  <c r="AZ52" i="1"/>
  <c r="AW52" i="1"/>
  <c r="AT52" i="1"/>
  <c r="AQ52" i="1"/>
  <c r="AN52" i="1"/>
  <c r="AK52" i="1"/>
  <c r="AH52" i="1"/>
  <c r="AE52" i="1"/>
  <c r="AB52" i="1"/>
  <c r="Y52" i="1"/>
  <c r="V52" i="1"/>
  <c r="T52" i="1"/>
  <c r="R52" i="1"/>
  <c r="BQ52" i="1" s="1"/>
  <c r="BY52" i="1" s="1"/>
  <c r="P52" i="1"/>
  <c r="M52" i="1"/>
  <c r="J52" i="1"/>
  <c r="G52" i="1"/>
  <c r="D52" i="1"/>
  <c r="BO51" i="1"/>
  <c r="BL51" i="1"/>
  <c r="BI51" i="1"/>
  <c r="BF51" i="1"/>
  <c r="BC51" i="1"/>
  <c r="AZ51" i="1"/>
  <c r="AW51" i="1"/>
  <c r="AT51" i="1"/>
  <c r="AQ51" i="1"/>
  <c r="AN51" i="1"/>
  <c r="AK51" i="1"/>
  <c r="AH51" i="1"/>
  <c r="AE51" i="1"/>
  <c r="AB51" i="1"/>
  <c r="Z51" i="1"/>
  <c r="Y51" i="1" s="1"/>
  <c r="W51" i="1"/>
  <c r="T51" i="1"/>
  <c r="R51" i="1"/>
  <c r="BQ51" i="1" s="1"/>
  <c r="BY51" i="1" s="1"/>
  <c r="P51" i="1"/>
  <c r="M51" i="1"/>
  <c r="J51" i="1"/>
  <c r="G51" i="1"/>
  <c r="D51" i="1"/>
  <c r="BO50" i="1"/>
  <c r="BL50" i="1"/>
  <c r="BI50" i="1"/>
  <c r="BG50" i="1"/>
  <c r="BG48" i="1" s="1"/>
  <c r="BC50" i="1"/>
  <c r="AZ50" i="1"/>
  <c r="AW50" i="1"/>
  <c r="AT50" i="1"/>
  <c r="AQ50" i="1"/>
  <c r="AO50" i="1"/>
  <c r="AN50" i="1" s="1"/>
  <c r="AK50" i="1"/>
  <c r="AH50" i="1"/>
  <c r="AE50" i="1"/>
  <c r="AB50" i="1"/>
  <c r="Y50" i="1"/>
  <c r="V50" i="1"/>
  <c r="T50" i="1"/>
  <c r="R50" i="1"/>
  <c r="BQ50" i="1" s="1"/>
  <c r="BY50" i="1" s="1"/>
  <c r="P50" i="1"/>
  <c r="M50" i="1"/>
  <c r="J50" i="1"/>
  <c r="G50" i="1"/>
  <c r="D50" i="1"/>
  <c r="BP49" i="1"/>
  <c r="BO49" i="1" s="1"/>
  <c r="BL49" i="1"/>
  <c r="BJ49" i="1"/>
  <c r="BI49" i="1" s="1"/>
  <c r="BF49" i="1"/>
  <c r="BC49" i="1"/>
  <c r="BA49" i="1"/>
  <c r="AX49" i="1"/>
  <c r="AX48" i="1" s="1"/>
  <c r="AU49" i="1"/>
  <c r="AT49" i="1" s="1"/>
  <c r="AQ49" i="1"/>
  <c r="AO49" i="1"/>
  <c r="AN49" i="1" s="1"/>
  <c r="AK49" i="1"/>
  <c r="AH49" i="1"/>
  <c r="AE49" i="1"/>
  <c r="AB49" i="1"/>
  <c r="Z49" i="1"/>
  <c r="V49" i="1"/>
  <c r="T49" i="1"/>
  <c r="S49" i="1"/>
  <c r="R49" i="1"/>
  <c r="BQ49" i="1" s="1"/>
  <c r="BY49" i="1" s="1"/>
  <c r="P49" i="1"/>
  <c r="M49" i="1"/>
  <c r="J49" i="1"/>
  <c r="G49" i="1"/>
  <c r="D49" i="1"/>
  <c r="BX48" i="1"/>
  <c r="BW48" i="1"/>
  <c r="BV48" i="1"/>
  <c r="BP48" i="1"/>
  <c r="BN48" i="1"/>
  <c r="BM48" i="1"/>
  <c r="BL48" i="1" s="1"/>
  <c r="BK48" i="1"/>
  <c r="BJ48" i="1"/>
  <c r="BH48" i="1"/>
  <c r="BE48" i="1"/>
  <c r="BD48" i="1"/>
  <c r="BD43" i="1" s="1"/>
  <c r="BB48" i="1"/>
  <c r="AY48" i="1"/>
  <c r="AV48" i="1"/>
  <c r="AS48" i="1"/>
  <c r="AR48" i="1"/>
  <c r="AQ48" i="1" s="1"/>
  <c r="AP48" i="1"/>
  <c r="AM48" i="1"/>
  <c r="AL48" i="1"/>
  <c r="AK48" i="1" s="1"/>
  <c r="AJ48" i="1"/>
  <c r="AI48" i="1"/>
  <c r="AH48" i="1" s="1"/>
  <c r="AG48" i="1"/>
  <c r="AF48" i="1"/>
  <c r="AD48" i="1"/>
  <c r="AA48" i="1"/>
  <c r="X48" i="1"/>
  <c r="U48" i="1"/>
  <c r="Q48" i="1"/>
  <c r="O48" i="1"/>
  <c r="N48" i="1"/>
  <c r="L48" i="1"/>
  <c r="K48" i="1"/>
  <c r="I48" i="1"/>
  <c r="H48" i="1"/>
  <c r="F48" i="1"/>
  <c r="E48" i="1"/>
  <c r="C48" i="1"/>
  <c r="BO47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AB47" i="1"/>
  <c r="Y47" i="1"/>
  <c r="V47" i="1"/>
  <c r="T47" i="1"/>
  <c r="R47" i="1"/>
  <c r="BQ47" i="1" s="1"/>
  <c r="BY47" i="1" s="1"/>
  <c r="P47" i="1"/>
  <c r="M47" i="1"/>
  <c r="J47" i="1"/>
  <c r="G47" i="1"/>
  <c r="D47" i="1"/>
  <c r="BO46" i="1"/>
  <c r="BL46" i="1"/>
  <c r="BI46" i="1"/>
  <c r="BF46" i="1"/>
  <c r="BC46" i="1"/>
  <c r="AZ46" i="1"/>
  <c r="AW46" i="1"/>
  <c r="AT46" i="1"/>
  <c r="AQ46" i="1"/>
  <c r="AN46" i="1"/>
  <c r="AK46" i="1"/>
  <c r="AH46" i="1"/>
  <c r="AE46" i="1"/>
  <c r="AB46" i="1"/>
  <c r="Y46" i="1"/>
  <c r="V46" i="1"/>
  <c r="T46" i="1"/>
  <c r="BS46" i="1" s="1"/>
  <c r="R46" i="1"/>
  <c r="BQ46" i="1" s="1"/>
  <c r="BY46" i="1" s="1"/>
  <c r="P46" i="1"/>
  <c r="M46" i="1"/>
  <c r="J46" i="1"/>
  <c r="G46" i="1"/>
  <c r="D46" i="1"/>
  <c r="BO45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AB45" i="1"/>
  <c r="Y45" i="1"/>
  <c r="V45" i="1"/>
  <c r="T45" i="1"/>
  <c r="R45" i="1"/>
  <c r="BQ45" i="1" s="1"/>
  <c r="BY45" i="1" s="1"/>
  <c r="P45" i="1"/>
  <c r="M45" i="1"/>
  <c r="J45" i="1"/>
  <c r="G45" i="1"/>
  <c r="D45" i="1"/>
  <c r="BX44" i="1"/>
  <c r="BW44" i="1"/>
  <c r="BV44" i="1"/>
  <c r="BP44" i="1"/>
  <c r="BO44" i="1"/>
  <c r="BN44" i="1"/>
  <c r="BM44" i="1"/>
  <c r="BK44" i="1"/>
  <c r="BK43" i="1" s="1"/>
  <c r="BK41" i="1" s="1"/>
  <c r="BJ44" i="1"/>
  <c r="BI44" i="1"/>
  <c r="BH44" i="1"/>
  <c r="BG44" i="1"/>
  <c r="BE44" i="1"/>
  <c r="BD44" i="1"/>
  <c r="BB44" i="1"/>
  <c r="BA44" i="1"/>
  <c r="AZ44" i="1"/>
  <c r="AY44" i="1"/>
  <c r="AX44" i="1"/>
  <c r="AV44" i="1"/>
  <c r="AW44" i="1" s="1"/>
  <c r="AU44" i="1"/>
  <c r="AS44" i="1"/>
  <c r="AR44" i="1"/>
  <c r="AP44" i="1"/>
  <c r="AO44" i="1"/>
  <c r="AM44" i="1"/>
  <c r="AL44" i="1"/>
  <c r="AJ44" i="1"/>
  <c r="AI44" i="1"/>
  <c r="AH44" i="1" s="1"/>
  <c r="AG44" i="1"/>
  <c r="AF44" i="1"/>
  <c r="AE44" i="1"/>
  <c r="AD44" i="1"/>
  <c r="AC44" i="1"/>
  <c r="AB44" i="1" s="1"/>
  <c r="AA44" i="1"/>
  <c r="Z44" i="1"/>
  <c r="X44" i="1"/>
  <c r="W44" i="1"/>
  <c r="U44" i="1"/>
  <c r="Q44" i="1"/>
  <c r="Q43" i="1" s="1"/>
  <c r="O44" i="1"/>
  <c r="N44" i="1"/>
  <c r="L44" i="1"/>
  <c r="M44" i="1" s="1"/>
  <c r="K44" i="1"/>
  <c r="I44" i="1"/>
  <c r="H44" i="1"/>
  <c r="F44" i="1"/>
  <c r="G44" i="1" s="1"/>
  <c r="E44" i="1"/>
  <c r="C44" i="1"/>
  <c r="CA42" i="1"/>
  <c r="BZ42" i="1"/>
  <c r="BY42" i="1"/>
  <c r="BO42" i="1"/>
  <c r="BL42" i="1"/>
  <c r="BI42" i="1"/>
  <c r="BF42" i="1"/>
  <c r="BC42" i="1"/>
  <c r="AZ42" i="1"/>
  <c r="AW42" i="1"/>
  <c r="AT42" i="1"/>
  <c r="AQ42" i="1"/>
  <c r="AN42" i="1"/>
  <c r="AK42" i="1"/>
  <c r="AH42" i="1"/>
  <c r="AE42" i="1"/>
  <c r="AB42" i="1"/>
  <c r="Y42" i="1"/>
  <c r="V42" i="1"/>
  <c r="T42" i="1"/>
  <c r="R42" i="1"/>
  <c r="P42" i="1"/>
  <c r="M42" i="1"/>
  <c r="J42" i="1"/>
  <c r="G42" i="1"/>
  <c r="D42" i="1"/>
  <c r="BS40" i="1"/>
  <c r="CA40" i="1" s="1"/>
  <c r="BQ40" i="1"/>
  <c r="BY40" i="1" s="1"/>
  <c r="BO40" i="1"/>
  <c r="BL40" i="1"/>
  <c r="BI40" i="1"/>
  <c r="BF40" i="1"/>
  <c r="BC40" i="1"/>
  <c r="AZ40" i="1"/>
  <c r="AW40" i="1"/>
  <c r="AT40" i="1"/>
  <c r="AQ40" i="1"/>
  <c r="AN40" i="1"/>
  <c r="AK40" i="1"/>
  <c r="AH40" i="1"/>
  <c r="AE40" i="1"/>
  <c r="AB40" i="1"/>
  <c r="Y40" i="1"/>
  <c r="V40" i="1"/>
  <c r="S40" i="1"/>
  <c r="P40" i="1"/>
  <c r="M40" i="1"/>
  <c r="J40" i="1"/>
  <c r="G40" i="1"/>
  <c r="D40" i="1"/>
  <c r="BQ39" i="1"/>
  <c r="BY39" i="1" s="1"/>
  <c r="BO39" i="1"/>
  <c r="BL39" i="1"/>
  <c r="BI39" i="1"/>
  <c r="BF39" i="1"/>
  <c r="BC39" i="1"/>
  <c r="AZ39" i="1"/>
  <c r="AW39" i="1"/>
  <c r="AT39" i="1"/>
  <c r="AQ39" i="1"/>
  <c r="AN39" i="1"/>
  <c r="AK39" i="1"/>
  <c r="AH39" i="1"/>
  <c r="AE39" i="1"/>
  <c r="AB39" i="1"/>
  <c r="Z39" i="1"/>
  <c r="X39" i="1"/>
  <c r="V39" i="1"/>
  <c r="S39" i="1"/>
  <c r="P39" i="1"/>
  <c r="M39" i="1"/>
  <c r="J39" i="1"/>
  <c r="G39" i="1"/>
  <c r="D39" i="1"/>
  <c r="BY38" i="1"/>
  <c r="BS38" i="1"/>
  <c r="CA38" i="1" s="1"/>
  <c r="BQ38" i="1"/>
  <c r="BO38" i="1"/>
  <c r="BL38" i="1"/>
  <c r="BI38" i="1"/>
  <c r="BF38" i="1"/>
  <c r="BC38" i="1"/>
  <c r="AZ38" i="1"/>
  <c r="AW38" i="1"/>
  <c r="AT38" i="1"/>
  <c r="AQ38" i="1"/>
  <c r="AN38" i="1"/>
  <c r="AK38" i="1"/>
  <c r="AH38" i="1"/>
  <c r="AE38" i="1"/>
  <c r="AB38" i="1"/>
  <c r="Y38" i="1"/>
  <c r="V38" i="1"/>
  <c r="S38" i="1"/>
  <c r="P38" i="1"/>
  <c r="M38" i="1"/>
  <c r="J38" i="1"/>
  <c r="G38" i="1"/>
  <c r="D38" i="1"/>
  <c r="BO37" i="1"/>
  <c r="BL37" i="1"/>
  <c r="BI37" i="1"/>
  <c r="BF37" i="1"/>
  <c r="BC37" i="1"/>
  <c r="AZ37" i="1"/>
  <c r="AW37" i="1"/>
  <c r="AT37" i="1"/>
  <c r="AQ37" i="1"/>
  <c r="AN37" i="1"/>
  <c r="AK37" i="1"/>
  <c r="AH37" i="1"/>
  <c r="AE37" i="1"/>
  <c r="AB37" i="1"/>
  <c r="Y37" i="1"/>
  <c r="V37" i="1"/>
  <c r="T37" i="1"/>
  <c r="R37" i="1"/>
  <c r="BQ37" i="1" s="1"/>
  <c r="BY37" i="1" s="1"/>
  <c r="P37" i="1"/>
  <c r="M37" i="1"/>
  <c r="J37" i="1"/>
  <c r="G37" i="1"/>
  <c r="D37" i="1"/>
  <c r="BX36" i="1"/>
  <c r="BX35" i="1" s="1"/>
  <c r="BX33" i="1" s="1"/>
  <c r="BW36" i="1"/>
  <c r="BW35" i="1" s="1"/>
  <c r="BW33" i="1" s="1"/>
  <c r="BV36" i="1"/>
  <c r="BV35" i="1" s="1"/>
  <c r="BV33" i="1" s="1"/>
  <c r="BP36" i="1"/>
  <c r="BN36" i="1"/>
  <c r="BN35" i="1" s="1"/>
  <c r="BN33" i="1" s="1"/>
  <c r="BM36" i="1"/>
  <c r="BM35" i="1" s="1"/>
  <c r="BM33" i="1" s="1"/>
  <c r="BK36" i="1"/>
  <c r="BK35" i="1" s="1"/>
  <c r="BJ36" i="1"/>
  <c r="BJ35" i="1" s="1"/>
  <c r="BH36" i="1"/>
  <c r="BH35" i="1" s="1"/>
  <c r="BH33" i="1" s="1"/>
  <c r="BG36" i="1"/>
  <c r="BF36" i="1" s="1"/>
  <c r="BE36" i="1"/>
  <c r="BD36" i="1"/>
  <c r="BB36" i="1"/>
  <c r="BB35" i="1" s="1"/>
  <c r="BB33" i="1" s="1"/>
  <c r="BA36" i="1"/>
  <c r="AY36" i="1"/>
  <c r="AX36" i="1"/>
  <c r="AX35" i="1" s="1"/>
  <c r="AV36" i="1"/>
  <c r="AV35" i="1" s="1"/>
  <c r="AV33" i="1" s="1"/>
  <c r="AU36" i="1"/>
  <c r="AT36" i="1" s="1"/>
  <c r="AS36" i="1"/>
  <c r="AR36" i="1"/>
  <c r="AP36" i="1"/>
  <c r="AP35" i="1" s="1"/>
  <c r="AP33" i="1" s="1"/>
  <c r="AO36" i="1"/>
  <c r="AO35" i="1" s="1"/>
  <c r="AO33" i="1" s="1"/>
  <c r="AM36" i="1"/>
  <c r="AL36" i="1"/>
  <c r="AL35" i="1" s="1"/>
  <c r="AJ36" i="1"/>
  <c r="AJ35" i="1" s="1"/>
  <c r="AJ33" i="1" s="1"/>
  <c r="AI36" i="1"/>
  <c r="AG36" i="1"/>
  <c r="AG35" i="1" s="1"/>
  <c r="AG33" i="1" s="1"/>
  <c r="AF36" i="1"/>
  <c r="AD36" i="1"/>
  <c r="AD35" i="1" s="1"/>
  <c r="AD33" i="1" s="1"/>
  <c r="AC36" i="1"/>
  <c r="AA36" i="1"/>
  <c r="Z36" i="1"/>
  <c r="X36" i="1"/>
  <c r="X35" i="1" s="1"/>
  <c r="X33" i="1" s="1"/>
  <c r="W36" i="1"/>
  <c r="U36" i="1"/>
  <c r="U35" i="1" s="1"/>
  <c r="U33" i="1" s="1"/>
  <c r="Q36" i="1"/>
  <c r="P36" i="1" s="1"/>
  <c r="O36" i="1"/>
  <c r="O35" i="1" s="1"/>
  <c r="O33" i="1" s="1"/>
  <c r="N36" i="1"/>
  <c r="N35" i="1" s="1"/>
  <c r="L36" i="1"/>
  <c r="L35" i="1" s="1"/>
  <c r="L33" i="1" s="1"/>
  <c r="K36" i="1"/>
  <c r="K35" i="1" s="1"/>
  <c r="I36" i="1"/>
  <c r="I35" i="1" s="1"/>
  <c r="I33" i="1" s="1"/>
  <c r="H36" i="1"/>
  <c r="F36" i="1"/>
  <c r="E36" i="1"/>
  <c r="D36" i="1"/>
  <c r="C36" i="1"/>
  <c r="BG35" i="1"/>
  <c r="BF35" i="1" s="1"/>
  <c r="BE35" i="1"/>
  <c r="BE33" i="1" s="1"/>
  <c r="AY35" i="1"/>
  <c r="AY33" i="1" s="1"/>
  <c r="AU35" i="1"/>
  <c r="AT35" i="1" s="1"/>
  <c r="AS35" i="1"/>
  <c r="AS33" i="1" s="1"/>
  <c r="AM35" i="1"/>
  <c r="AM33" i="1" s="1"/>
  <c r="AC35" i="1"/>
  <c r="AC33" i="1" s="1"/>
  <c r="AA35" i="1"/>
  <c r="AA33" i="1" s="1"/>
  <c r="E35" i="1"/>
  <c r="E33" i="1" s="1"/>
  <c r="C35" i="1"/>
  <c r="C33" i="1" s="1"/>
  <c r="CA34" i="1"/>
  <c r="BZ34" i="1"/>
  <c r="BY34" i="1"/>
  <c r="BO34" i="1"/>
  <c r="BL34" i="1"/>
  <c r="BI34" i="1"/>
  <c r="BF34" i="1"/>
  <c r="BC34" i="1"/>
  <c r="AZ34" i="1"/>
  <c r="AW34" i="1"/>
  <c r="AT34" i="1"/>
  <c r="AQ34" i="1"/>
  <c r="AN34" i="1"/>
  <c r="AK34" i="1"/>
  <c r="AH34" i="1"/>
  <c r="AE34" i="1"/>
  <c r="AB34" i="1"/>
  <c r="Y34" i="1"/>
  <c r="V34" i="1"/>
  <c r="T34" i="1"/>
  <c r="R34" i="1"/>
  <c r="P34" i="1"/>
  <c r="M34" i="1"/>
  <c r="J34" i="1"/>
  <c r="G34" i="1"/>
  <c r="D34" i="1"/>
  <c r="BO32" i="1"/>
  <c r="BL32" i="1"/>
  <c r="BI32" i="1"/>
  <c r="BF32" i="1"/>
  <c r="BC32" i="1"/>
  <c r="AZ32" i="1"/>
  <c r="AW32" i="1"/>
  <c r="AT32" i="1"/>
  <c r="AQ32" i="1"/>
  <c r="AN32" i="1"/>
  <c r="AK32" i="1"/>
  <c r="AH32" i="1"/>
  <c r="AE32" i="1"/>
  <c r="AB32" i="1"/>
  <c r="Y32" i="1"/>
  <c r="V32" i="1"/>
  <c r="T32" i="1"/>
  <c r="BS32" i="1" s="1"/>
  <c r="CA32" i="1" s="1"/>
  <c r="R32" i="1"/>
  <c r="BQ32" i="1" s="1"/>
  <c r="BY32" i="1" s="1"/>
  <c r="P32" i="1"/>
  <c r="M32" i="1"/>
  <c r="J32" i="1"/>
  <c r="G32" i="1"/>
  <c r="D32" i="1"/>
  <c r="BX31" i="1"/>
  <c r="BX30" i="1" s="1"/>
  <c r="BX28" i="1" s="1"/>
  <c r="BW31" i="1"/>
  <c r="BV31" i="1"/>
  <c r="BV30" i="1" s="1"/>
  <c r="BV28" i="1" s="1"/>
  <c r="BP31" i="1"/>
  <c r="BP30" i="1" s="1"/>
  <c r="BN31" i="1"/>
  <c r="BN30" i="1" s="1"/>
  <c r="BN28" i="1" s="1"/>
  <c r="BM31" i="1"/>
  <c r="BM30" i="1" s="1"/>
  <c r="BM28" i="1" s="1"/>
  <c r="BK31" i="1"/>
  <c r="BJ31" i="1"/>
  <c r="BH31" i="1"/>
  <c r="BH30" i="1" s="1"/>
  <c r="BH28" i="1" s="1"/>
  <c r="BG31" i="1"/>
  <c r="BE31" i="1"/>
  <c r="BE30" i="1" s="1"/>
  <c r="BE28" i="1" s="1"/>
  <c r="BD31" i="1"/>
  <c r="BD30" i="1" s="1"/>
  <c r="BB31" i="1"/>
  <c r="BB30" i="1" s="1"/>
  <c r="BB28" i="1" s="1"/>
  <c r="BA31" i="1"/>
  <c r="AZ31" i="1" s="1"/>
  <c r="AY31" i="1"/>
  <c r="AX31" i="1"/>
  <c r="AV31" i="1"/>
  <c r="AV30" i="1" s="1"/>
  <c r="AV28" i="1" s="1"/>
  <c r="AU31" i="1"/>
  <c r="AS31" i="1"/>
  <c r="AR31" i="1"/>
  <c r="AR30" i="1" s="1"/>
  <c r="AP31" i="1"/>
  <c r="AP30" i="1" s="1"/>
  <c r="AP28" i="1" s="1"/>
  <c r="AO31" i="1"/>
  <c r="AO30" i="1" s="1"/>
  <c r="AN31" i="1"/>
  <c r="AM31" i="1"/>
  <c r="AL31" i="1"/>
  <c r="AJ31" i="1"/>
  <c r="AJ30" i="1" s="1"/>
  <c r="AJ28" i="1" s="1"/>
  <c r="AI31" i="1"/>
  <c r="AG31" i="1"/>
  <c r="AF31" i="1"/>
  <c r="AF30" i="1" s="1"/>
  <c r="AD31" i="1"/>
  <c r="AD30" i="1" s="1"/>
  <c r="AD28" i="1" s="1"/>
  <c r="AC31" i="1"/>
  <c r="AA31" i="1"/>
  <c r="AA30" i="1" s="1"/>
  <c r="AA28" i="1" s="1"/>
  <c r="Z31" i="1"/>
  <c r="X31" i="1"/>
  <c r="X30" i="1" s="1"/>
  <c r="X28" i="1" s="1"/>
  <c r="W31" i="1"/>
  <c r="W30" i="1" s="1"/>
  <c r="U31" i="1"/>
  <c r="Q31" i="1"/>
  <c r="P31" i="1" s="1"/>
  <c r="O31" i="1"/>
  <c r="N31" i="1"/>
  <c r="L31" i="1"/>
  <c r="L30" i="1" s="1"/>
  <c r="L28" i="1" s="1"/>
  <c r="K31" i="1"/>
  <c r="K30" i="1" s="1"/>
  <c r="K28" i="1" s="1"/>
  <c r="I31" i="1"/>
  <c r="I30" i="1" s="1"/>
  <c r="I28" i="1" s="1"/>
  <c r="H31" i="1"/>
  <c r="H30" i="1" s="1"/>
  <c r="F31" i="1"/>
  <c r="E31" i="1"/>
  <c r="D31" i="1" s="1"/>
  <c r="C31" i="1"/>
  <c r="C30" i="1" s="1"/>
  <c r="C28" i="1" s="1"/>
  <c r="BW30" i="1"/>
  <c r="BW28" i="1" s="1"/>
  <c r="AY30" i="1"/>
  <c r="AY28" i="1" s="1"/>
  <c r="AU30" i="1"/>
  <c r="AU28" i="1" s="1"/>
  <c r="AS30" i="1"/>
  <c r="AS28" i="1" s="1"/>
  <c r="AM30" i="1"/>
  <c r="AM28" i="1" s="1"/>
  <c r="AG30" i="1"/>
  <c r="U30" i="1"/>
  <c r="U28" i="1" s="1"/>
  <c r="Q30" i="1"/>
  <c r="O30" i="1"/>
  <c r="O28" i="1" s="1"/>
  <c r="CA29" i="1"/>
  <c r="BZ29" i="1"/>
  <c r="BY29" i="1"/>
  <c r="BO29" i="1"/>
  <c r="BL29" i="1"/>
  <c r="BI29" i="1"/>
  <c r="BF29" i="1"/>
  <c r="BC29" i="1"/>
  <c r="AZ29" i="1"/>
  <c r="AW29" i="1"/>
  <c r="AT29" i="1"/>
  <c r="AQ29" i="1"/>
  <c r="AN29" i="1"/>
  <c r="AK29" i="1"/>
  <c r="AH29" i="1"/>
  <c r="AE29" i="1"/>
  <c r="AB29" i="1"/>
  <c r="Y29" i="1"/>
  <c r="V29" i="1"/>
  <c r="T29" i="1"/>
  <c r="R29" i="1"/>
  <c r="P29" i="1"/>
  <c r="M29" i="1"/>
  <c r="J29" i="1"/>
  <c r="G29" i="1"/>
  <c r="D29" i="1"/>
  <c r="AG28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T27" i="1"/>
  <c r="R27" i="1"/>
  <c r="BQ27" i="1" s="1"/>
  <c r="BY27" i="1" s="1"/>
  <c r="P27" i="1"/>
  <c r="M27" i="1"/>
  <c r="J27" i="1"/>
  <c r="G27" i="1"/>
  <c r="D27" i="1"/>
  <c r="BX26" i="1"/>
  <c r="BX25" i="1" s="1"/>
  <c r="BX23" i="1" s="1"/>
  <c r="BW26" i="1"/>
  <c r="BW25" i="1" s="1"/>
  <c r="BW23" i="1" s="1"/>
  <c r="BV26" i="1"/>
  <c r="BV25" i="1" s="1"/>
  <c r="BV23" i="1" s="1"/>
  <c r="BP26" i="1"/>
  <c r="BO26" i="1" s="1"/>
  <c r="BN26" i="1"/>
  <c r="BN25" i="1" s="1"/>
  <c r="BN23" i="1" s="1"/>
  <c r="BM26" i="1"/>
  <c r="BK26" i="1"/>
  <c r="BJ26" i="1"/>
  <c r="BJ25" i="1" s="1"/>
  <c r="BH26" i="1"/>
  <c r="BH25" i="1" s="1"/>
  <c r="BH23" i="1" s="1"/>
  <c r="BG26" i="1"/>
  <c r="BG25" i="1" s="1"/>
  <c r="BE26" i="1"/>
  <c r="BD26" i="1"/>
  <c r="BB26" i="1"/>
  <c r="BB25" i="1" s="1"/>
  <c r="BB23" i="1" s="1"/>
  <c r="BA26" i="1"/>
  <c r="AY26" i="1"/>
  <c r="AX26" i="1"/>
  <c r="AX25" i="1" s="1"/>
  <c r="AV26" i="1"/>
  <c r="AV25" i="1" s="1"/>
  <c r="AV23" i="1" s="1"/>
  <c r="AU26" i="1"/>
  <c r="AU25" i="1" s="1"/>
  <c r="AS26" i="1"/>
  <c r="AR26" i="1"/>
  <c r="AP26" i="1"/>
  <c r="AP25" i="1" s="1"/>
  <c r="AP23" i="1" s="1"/>
  <c r="AO26" i="1"/>
  <c r="AM26" i="1"/>
  <c r="AL26" i="1"/>
  <c r="AL25" i="1" s="1"/>
  <c r="AJ26" i="1"/>
  <c r="AJ25" i="1" s="1"/>
  <c r="AJ23" i="1" s="1"/>
  <c r="AI26" i="1"/>
  <c r="AI25" i="1" s="1"/>
  <c r="AG26" i="1"/>
  <c r="AF26" i="1"/>
  <c r="AE26" i="1" s="1"/>
  <c r="AD26" i="1"/>
  <c r="AD25" i="1" s="1"/>
  <c r="AD23" i="1" s="1"/>
  <c r="AC26" i="1"/>
  <c r="AC25" i="1" s="1"/>
  <c r="AC23" i="1" s="1"/>
  <c r="AA26" i="1"/>
  <c r="Z26" i="1"/>
  <c r="Z25" i="1" s="1"/>
  <c r="X26" i="1"/>
  <c r="X25" i="1" s="1"/>
  <c r="X23" i="1" s="1"/>
  <c r="W26" i="1"/>
  <c r="W25" i="1" s="1"/>
  <c r="W23" i="1" s="1"/>
  <c r="V23" i="1" s="1"/>
  <c r="U26" i="1"/>
  <c r="U25" i="1" s="1"/>
  <c r="U23" i="1" s="1"/>
  <c r="Q26" i="1"/>
  <c r="Q25" i="1" s="1"/>
  <c r="Q23" i="1" s="1"/>
  <c r="O26" i="1"/>
  <c r="O25" i="1" s="1"/>
  <c r="O23" i="1" s="1"/>
  <c r="N26" i="1"/>
  <c r="N25" i="1" s="1"/>
  <c r="L26" i="1"/>
  <c r="L25" i="1" s="1"/>
  <c r="L23" i="1" s="1"/>
  <c r="K26" i="1"/>
  <c r="J26" i="1" s="1"/>
  <c r="I26" i="1"/>
  <c r="I25" i="1" s="1"/>
  <c r="I23" i="1" s="1"/>
  <c r="H26" i="1"/>
  <c r="F26" i="1"/>
  <c r="E26" i="1"/>
  <c r="C26" i="1"/>
  <c r="C25" i="1" s="1"/>
  <c r="C23" i="1" s="1"/>
  <c r="BK25" i="1"/>
  <c r="BK23" i="1" s="1"/>
  <c r="BE25" i="1"/>
  <c r="BE23" i="1" s="1"/>
  <c r="AY25" i="1"/>
  <c r="AY23" i="1" s="1"/>
  <c r="AS25" i="1"/>
  <c r="AS23" i="1" s="1"/>
  <c r="AM25" i="1"/>
  <c r="AM23" i="1" s="1"/>
  <c r="AG25" i="1"/>
  <c r="AG23" i="1" s="1"/>
  <c r="AA25" i="1"/>
  <c r="AA23" i="1" s="1"/>
  <c r="CA24" i="1"/>
  <c r="BZ24" i="1"/>
  <c r="BY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T24" i="1"/>
  <c r="R24" i="1"/>
  <c r="P24" i="1"/>
  <c r="M24" i="1"/>
  <c r="J24" i="1"/>
  <c r="G24" i="1"/>
  <c r="D24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T22" i="1"/>
  <c r="S22" i="1" s="1"/>
  <c r="R22" i="1"/>
  <c r="BQ22" i="1" s="1"/>
  <c r="BY22" i="1" s="1"/>
  <c r="P22" i="1"/>
  <c r="M22" i="1"/>
  <c r="J22" i="1"/>
  <c r="G22" i="1"/>
  <c r="D22" i="1"/>
  <c r="BX21" i="1"/>
  <c r="BW21" i="1"/>
  <c r="BV21" i="1"/>
  <c r="BP21" i="1"/>
  <c r="BN21" i="1"/>
  <c r="BM21" i="1"/>
  <c r="BL21" i="1" s="1"/>
  <c r="BK21" i="1"/>
  <c r="BJ21" i="1"/>
  <c r="BH21" i="1"/>
  <c r="BG21" i="1"/>
  <c r="BF21" i="1"/>
  <c r="BE21" i="1"/>
  <c r="BD21" i="1"/>
  <c r="BB21" i="1"/>
  <c r="BA21" i="1"/>
  <c r="AZ21" i="1" s="1"/>
  <c r="AY21" i="1"/>
  <c r="AX21" i="1"/>
  <c r="AW21" i="1" s="1"/>
  <c r="AV21" i="1"/>
  <c r="AU21" i="1"/>
  <c r="AS21" i="1"/>
  <c r="AR21" i="1"/>
  <c r="AP21" i="1"/>
  <c r="AO21" i="1"/>
  <c r="AM21" i="1"/>
  <c r="AL21" i="1"/>
  <c r="AJ21" i="1"/>
  <c r="AI21" i="1"/>
  <c r="AG21" i="1"/>
  <c r="AF21" i="1"/>
  <c r="AD21" i="1"/>
  <c r="AC21" i="1"/>
  <c r="AA21" i="1"/>
  <c r="Z21" i="1"/>
  <c r="X21" i="1"/>
  <c r="W21" i="1"/>
  <c r="U21" i="1"/>
  <c r="Q21" i="1"/>
  <c r="O21" i="1"/>
  <c r="N21" i="1"/>
  <c r="L21" i="1"/>
  <c r="K21" i="1"/>
  <c r="J21" i="1" s="1"/>
  <c r="I21" i="1"/>
  <c r="H21" i="1"/>
  <c r="F21" i="1"/>
  <c r="E21" i="1"/>
  <c r="D21" i="1" s="1"/>
  <c r="C21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T20" i="1"/>
  <c r="R20" i="1"/>
  <c r="BQ20" i="1" s="1"/>
  <c r="BY20" i="1" s="1"/>
  <c r="P20" i="1"/>
  <c r="M20" i="1"/>
  <c r="J20" i="1"/>
  <c r="G20" i="1"/>
  <c r="D20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T19" i="1"/>
  <c r="BS19" i="1" s="1"/>
  <c r="R19" i="1"/>
  <c r="BQ19" i="1" s="1"/>
  <c r="BY19" i="1" s="1"/>
  <c r="P19" i="1"/>
  <c r="M19" i="1"/>
  <c r="J19" i="1"/>
  <c r="G19" i="1"/>
  <c r="D19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T18" i="1"/>
  <c r="R18" i="1"/>
  <c r="BQ18" i="1" s="1"/>
  <c r="BY18" i="1" s="1"/>
  <c r="P18" i="1"/>
  <c r="M18" i="1"/>
  <c r="J18" i="1"/>
  <c r="G18" i="1"/>
  <c r="D18" i="1"/>
  <c r="BX17" i="1"/>
  <c r="BW17" i="1"/>
  <c r="BV17" i="1"/>
  <c r="BP17" i="1"/>
  <c r="BN17" i="1"/>
  <c r="BM17" i="1"/>
  <c r="BK17" i="1"/>
  <c r="BJ17" i="1"/>
  <c r="BH17" i="1"/>
  <c r="BG17" i="1"/>
  <c r="BE17" i="1"/>
  <c r="BD17" i="1"/>
  <c r="BB17" i="1"/>
  <c r="BA17" i="1"/>
  <c r="AY17" i="1"/>
  <c r="AX17" i="1"/>
  <c r="AW17" i="1"/>
  <c r="AV17" i="1"/>
  <c r="AU17" i="1"/>
  <c r="AS17" i="1"/>
  <c r="AR17" i="1"/>
  <c r="AQ17" i="1" s="1"/>
  <c r="AP17" i="1"/>
  <c r="AO17" i="1"/>
  <c r="AM17" i="1"/>
  <c r="AN17" i="1" s="1"/>
  <c r="AL17" i="1"/>
  <c r="AJ17" i="1"/>
  <c r="AI17" i="1"/>
  <c r="AG17" i="1"/>
  <c r="AF17" i="1"/>
  <c r="AD17" i="1"/>
  <c r="AC17" i="1"/>
  <c r="AA17" i="1"/>
  <c r="Z17" i="1"/>
  <c r="X17" i="1"/>
  <c r="W17" i="1"/>
  <c r="U17" i="1"/>
  <c r="Q17" i="1"/>
  <c r="O17" i="1"/>
  <c r="N17" i="1"/>
  <c r="M17" i="1"/>
  <c r="L17" i="1"/>
  <c r="K17" i="1"/>
  <c r="I17" i="1"/>
  <c r="H17" i="1"/>
  <c r="G17" i="1" s="1"/>
  <c r="F17" i="1"/>
  <c r="E17" i="1"/>
  <c r="D17" i="1" s="1"/>
  <c r="C17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T16" i="1"/>
  <c r="R16" i="1"/>
  <c r="BQ16" i="1" s="1"/>
  <c r="BY16" i="1" s="1"/>
  <c r="P16" i="1"/>
  <c r="M16" i="1"/>
  <c r="J16" i="1"/>
  <c r="G16" i="1"/>
  <c r="D16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T15" i="1"/>
  <c r="R15" i="1"/>
  <c r="BQ15" i="1" s="1"/>
  <c r="BY15" i="1" s="1"/>
  <c r="P15" i="1"/>
  <c r="M15" i="1"/>
  <c r="J15" i="1"/>
  <c r="G15" i="1"/>
  <c r="D15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Z14" i="1"/>
  <c r="Y14" i="1" s="1"/>
  <c r="V14" i="1"/>
  <c r="P14" i="1"/>
  <c r="M14" i="1"/>
  <c r="J14" i="1"/>
  <c r="G14" i="1"/>
  <c r="E14" i="1"/>
  <c r="T14" i="1" s="1"/>
  <c r="C14" i="1"/>
  <c r="R14" i="1" s="1"/>
  <c r="BQ14" i="1" s="1"/>
  <c r="BY14" i="1" s="1"/>
  <c r="BX13" i="1"/>
  <c r="BW13" i="1"/>
  <c r="BW12" i="1" s="1"/>
  <c r="BW10" i="1" s="1"/>
  <c r="BV13" i="1"/>
  <c r="BV12" i="1" s="1"/>
  <c r="BV10" i="1" s="1"/>
  <c r="BP13" i="1"/>
  <c r="BP12" i="1" s="1"/>
  <c r="BP10" i="1" s="1"/>
  <c r="BN13" i="1"/>
  <c r="BM13" i="1"/>
  <c r="BK13" i="1"/>
  <c r="BJ13" i="1"/>
  <c r="BH13" i="1"/>
  <c r="BG13" i="1"/>
  <c r="BE13" i="1"/>
  <c r="BD13" i="1"/>
  <c r="BC13" i="1" s="1"/>
  <c r="BB13" i="1"/>
  <c r="BA13" i="1"/>
  <c r="AZ13" i="1" s="1"/>
  <c r="AY13" i="1"/>
  <c r="AX13" i="1"/>
  <c r="AX12" i="1" s="1"/>
  <c r="AV13" i="1"/>
  <c r="AV12" i="1" s="1"/>
  <c r="AV10" i="1" s="1"/>
  <c r="AU13" i="1"/>
  <c r="AS13" i="1"/>
  <c r="AR13" i="1"/>
  <c r="AP13" i="1"/>
  <c r="AO13" i="1"/>
  <c r="AM13" i="1"/>
  <c r="AL13" i="1"/>
  <c r="AK13" i="1" s="1"/>
  <c r="AJ13" i="1"/>
  <c r="AJ12" i="1" s="1"/>
  <c r="AJ10" i="1" s="1"/>
  <c r="AI13" i="1"/>
  <c r="AG13" i="1"/>
  <c r="AG12" i="1" s="1"/>
  <c r="AG10" i="1" s="1"/>
  <c r="AF13" i="1"/>
  <c r="AE13" i="1" s="1"/>
  <c r="AD13" i="1"/>
  <c r="AC13" i="1"/>
  <c r="AA13" i="1"/>
  <c r="X13" i="1"/>
  <c r="W13" i="1"/>
  <c r="U13" i="1"/>
  <c r="Q13" i="1"/>
  <c r="Q12" i="1" s="1"/>
  <c r="O13" i="1"/>
  <c r="N13" i="1"/>
  <c r="L13" i="1"/>
  <c r="K13" i="1"/>
  <c r="I13" i="1"/>
  <c r="H13" i="1"/>
  <c r="F13" i="1"/>
  <c r="BJ12" i="1"/>
  <c r="BJ10" i="1" s="1"/>
  <c r="AL12" i="1"/>
  <c r="AL10" i="1" s="1"/>
  <c r="T11" i="1"/>
  <c r="S11" i="1"/>
  <c r="R11" i="1"/>
  <c r="T9" i="1"/>
  <c r="S9" i="1"/>
  <c r="R9" i="1"/>
  <c r="T8" i="1"/>
  <c r="S8" i="1"/>
  <c r="R8" i="1"/>
  <c r="T7" i="1"/>
  <c r="S7" i="1"/>
  <c r="R7" i="1"/>
  <c r="AB17" i="1" l="1"/>
  <c r="BI17" i="1"/>
  <c r="AZ26" i="1"/>
  <c r="BF31" i="1"/>
  <c r="AZ36" i="1"/>
  <c r="P48" i="1"/>
  <c r="AW49" i="1"/>
  <c r="M54" i="1"/>
  <c r="G78" i="1"/>
  <c r="M83" i="1"/>
  <c r="Y86" i="1"/>
  <c r="BI86" i="1"/>
  <c r="AB90" i="1"/>
  <c r="AT90" i="1"/>
  <c r="BL90" i="1"/>
  <c r="AN96" i="1"/>
  <c r="S102" i="1"/>
  <c r="S104" i="1"/>
  <c r="J105" i="1"/>
  <c r="Y115" i="1"/>
  <c r="AQ115" i="1"/>
  <c r="BI115" i="1"/>
  <c r="J118" i="1"/>
  <c r="AB120" i="1"/>
  <c r="BI120" i="1"/>
  <c r="AY126" i="1"/>
  <c r="BN126" i="1"/>
  <c r="AZ130" i="1"/>
  <c r="Y149" i="1"/>
  <c r="AQ149" i="1"/>
  <c r="AT153" i="1"/>
  <c r="S154" i="1"/>
  <c r="AE155" i="1"/>
  <c r="BO155" i="1"/>
  <c r="AH164" i="1"/>
  <c r="AK181" i="1"/>
  <c r="AB271" i="1"/>
  <c r="BS296" i="1"/>
  <c r="S296" i="1"/>
  <c r="BE12" i="1"/>
  <c r="BE10" i="1" s="1"/>
  <c r="AJ43" i="1"/>
  <c r="AJ41" i="1" s="1"/>
  <c r="G59" i="1"/>
  <c r="AE68" i="1"/>
  <c r="AK75" i="1"/>
  <c r="AX74" i="1"/>
  <c r="BK74" i="1"/>
  <c r="AZ78" i="1"/>
  <c r="AK83" i="1"/>
  <c r="BC83" i="1"/>
  <c r="AB86" i="1"/>
  <c r="AT86" i="1"/>
  <c r="BL86" i="1"/>
  <c r="J90" i="1"/>
  <c r="AE90" i="1"/>
  <c r="AW90" i="1"/>
  <c r="BO90" i="1"/>
  <c r="Y96" i="1"/>
  <c r="AE101" i="1"/>
  <c r="BO101" i="1"/>
  <c r="M118" i="1"/>
  <c r="AE118" i="1"/>
  <c r="AE120" i="1"/>
  <c r="BL120" i="1"/>
  <c r="U126" i="1"/>
  <c r="BD126" i="1"/>
  <c r="BW126" i="1"/>
  <c r="H138" i="1"/>
  <c r="M155" i="1"/>
  <c r="AZ155" i="1"/>
  <c r="V157" i="1"/>
  <c r="AZ169" i="1"/>
  <c r="L213" i="1"/>
  <c r="BX395" i="1"/>
  <c r="BX393" i="1" s="1"/>
  <c r="V13" i="1"/>
  <c r="AB31" i="1"/>
  <c r="U43" i="1"/>
  <c r="U41" i="1" s="1"/>
  <c r="X12" i="1"/>
  <c r="X10" i="1" s="1"/>
  <c r="AP12" i="1"/>
  <c r="AP10" i="1" s="1"/>
  <c r="BH12" i="1"/>
  <c r="BH10" i="1" s="1"/>
  <c r="AE17" i="1"/>
  <c r="BL17" i="1"/>
  <c r="M21" i="1"/>
  <c r="AH21" i="1"/>
  <c r="BF26" i="1"/>
  <c r="AT31" i="1"/>
  <c r="BL31" i="1"/>
  <c r="V36" i="1"/>
  <c r="AN36" i="1"/>
  <c r="BC44" i="1"/>
  <c r="AU48" i="1"/>
  <c r="AT48" i="1" s="1"/>
  <c r="BF48" i="1"/>
  <c r="Y57" i="1"/>
  <c r="AQ57" i="1"/>
  <c r="I74" i="1"/>
  <c r="AL74" i="1"/>
  <c r="BL75" i="1"/>
  <c r="AV85" i="1"/>
  <c r="BN85" i="1"/>
  <c r="AT96" i="1"/>
  <c r="BI96" i="1"/>
  <c r="AB98" i="1"/>
  <c r="AZ101" i="1"/>
  <c r="AH118" i="1"/>
  <c r="BL118" i="1"/>
  <c r="S119" i="1"/>
  <c r="AW120" i="1"/>
  <c r="M122" i="1"/>
  <c r="AT122" i="1"/>
  <c r="BI122" i="1"/>
  <c r="V127" i="1"/>
  <c r="BC127" i="1"/>
  <c r="CA131" i="1"/>
  <c r="V134" i="1"/>
  <c r="AH139" i="1"/>
  <c r="BC155" i="1"/>
  <c r="Y157" i="1"/>
  <c r="BF157" i="1"/>
  <c r="AT159" i="1"/>
  <c r="BC164" i="1"/>
  <c r="AU168" i="1"/>
  <c r="P169" i="1"/>
  <c r="G173" i="1"/>
  <c r="AA168" i="1"/>
  <c r="AH324" i="1"/>
  <c r="AI319" i="1"/>
  <c r="BI31" i="1"/>
  <c r="AD43" i="1"/>
  <c r="AD41" i="1" s="1"/>
  <c r="Z74" i="1"/>
  <c r="Z85" i="1"/>
  <c r="Y85" i="1" s="1"/>
  <c r="BX126" i="1"/>
  <c r="BX138" i="1"/>
  <c r="R179" i="1"/>
  <c r="AN238" i="1"/>
  <c r="AO237" i="1"/>
  <c r="BF13" i="1"/>
  <c r="E13" i="1"/>
  <c r="BK12" i="1"/>
  <c r="BK10" i="1" s="1"/>
  <c r="S15" i="1"/>
  <c r="AK21" i="1"/>
  <c r="E43" i="1"/>
  <c r="Y44" i="1"/>
  <c r="AN44" i="1"/>
  <c r="AE48" i="1"/>
  <c r="AG74" i="1"/>
  <c r="AN75" i="1"/>
  <c r="M86" i="1"/>
  <c r="BV85" i="1"/>
  <c r="BL96" i="1"/>
  <c r="AW98" i="1"/>
  <c r="BO98" i="1"/>
  <c r="BO118" i="1"/>
  <c r="AW122" i="1"/>
  <c r="BL122" i="1"/>
  <c r="BE126" i="1"/>
  <c r="AP126" i="1"/>
  <c r="AQ134" i="1"/>
  <c r="BD138" i="1"/>
  <c r="AQ143" i="1"/>
  <c r="AW149" i="1"/>
  <c r="AQ157" i="1"/>
  <c r="J159" i="1"/>
  <c r="BO159" i="1"/>
  <c r="BG168" i="1"/>
  <c r="D179" i="1"/>
  <c r="BS289" i="1"/>
  <c r="CA289" i="1" s="1"/>
  <c r="S289" i="1"/>
  <c r="AZ291" i="1"/>
  <c r="J320" i="1"/>
  <c r="K319" i="1"/>
  <c r="BS387" i="1"/>
  <c r="S387" i="1"/>
  <c r="AS12" i="1"/>
  <c r="AS10" i="1" s="1"/>
  <c r="BC21" i="1"/>
  <c r="BS22" i="1"/>
  <c r="CA22" i="1" s="1"/>
  <c r="D26" i="1"/>
  <c r="BG30" i="1"/>
  <c r="BG28" i="1" s="1"/>
  <c r="AH31" i="1"/>
  <c r="D54" i="1"/>
  <c r="Y54" i="1"/>
  <c r="BI54" i="1"/>
  <c r="AH59" i="1"/>
  <c r="BV43" i="1"/>
  <c r="BV41" i="1" s="1"/>
  <c r="AB63" i="1"/>
  <c r="AT63" i="1"/>
  <c r="AK68" i="1"/>
  <c r="L74" i="1"/>
  <c r="AB75" i="1"/>
  <c r="AE96" i="1"/>
  <c r="M98" i="1"/>
  <c r="AL100" i="1"/>
  <c r="BC101" i="1"/>
  <c r="BS104" i="1"/>
  <c r="CA104" i="1" s="1"/>
  <c r="S112" i="1"/>
  <c r="P120" i="1"/>
  <c r="AH122" i="1"/>
  <c r="BF127" i="1"/>
  <c r="AQ130" i="1"/>
  <c r="G134" i="1"/>
  <c r="AM138" i="1"/>
  <c r="BE138" i="1"/>
  <c r="S144" i="1"/>
  <c r="S146" i="1"/>
  <c r="M149" i="1"/>
  <c r="AH149" i="1"/>
  <c r="AZ149" i="1"/>
  <c r="P153" i="1"/>
  <c r="R155" i="1"/>
  <c r="M159" i="1"/>
  <c r="AZ159" i="1"/>
  <c r="BC185" i="1"/>
  <c r="AK196" i="1"/>
  <c r="BS211" i="1"/>
  <c r="S211" i="1"/>
  <c r="BN317" i="1"/>
  <c r="J31" i="1"/>
  <c r="BC36" i="1"/>
  <c r="Q35" i="1"/>
  <c r="Q33" i="1" s="1"/>
  <c r="P33" i="1" s="1"/>
  <c r="F12" i="1"/>
  <c r="F10" i="1" s="1"/>
  <c r="AK17" i="1"/>
  <c r="AZ17" i="1"/>
  <c r="V21" i="1"/>
  <c r="AN21" i="1"/>
  <c r="AB36" i="1"/>
  <c r="AQ44" i="1"/>
  <c r="R48" i="1"/>
  <c r="BC48" i="1"/>
  <c r="AT54" i="1"/>
  <c r="AE57" i="1"/>
  <c r="BO57" i="1"/>
  <c r="AJ85" i="1"/>
  <c r="BB85" i="1"/>
  <c r="AH96" i="1"/>
  <c r="Y105" i="1"/>
  <c r="AQ105" i="1"/>
  <c r="BI105" i="1"/>
  <c r="AZ122" i="1"/>
  <c r="BL134" i="1"/>
  <c r="P149" i="1"/>
  <c r="BW183" i="1"/>
  <c r="AN185" i="1"/>
  <c r="BS190" i="1"/>
  <c r="S190" i="1"/>
  <c r="O74" i="1"/>
  <c r="I126" i="1"/>
  <c r="V17" i="1"/>
  <c r="AQ21" i="1"/>
  <c r="P30" i="1"/>
  <c r="V31" i="1"/>
  <c r="BC31" i="1"/>
  <c r="AT44" i="1"/>
  <c r="V59" i="1"/>
  <c r="AN59" i="1"/>
  <c r="G70" i="1"/>
  <c r="AB70" i="1"/>
  <c r="AT70" i="1"/>
  <c r="BL70" i="1"/>
  <c r="D78" i="1"/>
  <c r="AT78" i="1"/>
  <c r="AM85" i="1"/>
  <c r="BE85" i="1"/>
  <c r="R90" i="1"/>
  <c r="BC98" i="1"/>
  <c r="G105" i="1"/>
  <c r="AN118" i="1"/>
  <c r="BC118" i="1"/>
  <c r="D120" i="1"/>
  <c r="AN120" i="1"/>
  <c r="J127" i="1"/>
  <c r="J134" i="1"/>
  <c r="V149" i="1"/>
  <c r="AN149" i="1"/>
  <c r="BC159" i="1"/>
  <c r="AE166" i="1"/>
  <c r="AB169" i="1"/>
  <c r="S171" i="1"/>
  <c r="BC173" i="1"/>
  <c r="AK183" i="1"/>
  <c r="AW188" i="1"/>
  <c r="P258" i="1"/>
  <c r="Q255" i="1"/>
  <c r="N287" i="1"/>
  <c r="N268" i="1" s="1"/>
  <c r="BW100" i="1"/>
  <c r="AY138" i="1"/>
  <c r="AZ256" i="1"/>
  <c r="BA255" i="1"/>
  <c r="O12" i="1"/>
  <c r="O10" i="1" s="1"/>
  <c r="BX12" i="1"/>
  <c r="BX10" i="1" s="1"/>
  <c r="Y17" i="1"/>
  <c r="AB21" i="1"/>
  <c r="S29" i="1"/>
  <c r="R31" i="1"/>
  <c r="BQ31" i="1" s="1"/>
  <c r="BY31" i="1" s="1"/>
  <c r="AH36" i="1"/>
  <c r="BL44" i="1"/>
  <c r="R59" i="1"/>
  <c r="BF59" i="1"/>
  <c r="AQ68" i="1"/>
  <c r="BI68" i="1"/>
  <c r="AE70" i="1"/>
  <c r="AW70" i="1"/>
  <c r="BO70" i="1"/>
  <c r="BH74" i="1"/>
  <c r="V78" i="1"/>
  <c r="X85" i="1"/>
  <c r="AP85" i="1"/>
  <c r="BH85" i="1"/>
  <c r="S92" i="1"/>
  <c r="S93" i="1"/>
  <c r="BF98" i="1"/>
  <c r="BB100" i="1"/>
  <c r="AQ118" i="1"/>
  <c r="BF118" i="1"/>
  <c r="G120" i="1"/>
  <c r="AQ120" i="1"/>
  <c r="Y122" i="1"/>
  <c r="AH134" i="1"/>
  <c r="BQ147" i="1"/>
  <c r="R149" i="1"/>
  <c r="AA138" i="1"/>
  <c r="W159" i="1"/>
  <c r="AW164" i="1"/>
  <c r="AH166" i="1"/>
  <c r="AZ166" i="1"/>
  <c r="J169" i="1"/>
  <c r="AZ181" i="1"/>
  <c r="AZ329" i="1"/>
  <c r="BA319" i="1"/>
  <c r="BF181" i="1"/>
  <c r="AQ183" i="1"/>
  <c r="BF183" i="1"/>
  <c r="J185" i="1"/>
  <c r="AT185" i="1"/>
  <c r="BI185" i="1"/>
  <c r="G188" i="1"/>
  <c r="AT188" i="1"/>
  <c r="BL188" i="1"/>
  <c r="AZ191" i="1"/>
  <c r="BC196" i="1"/>
  <c r="S207" i="1"/>
  <c r="M209" i="1"/>
  <c r="AW209" i="1"/>
  <c r="M218" i="1"/>
  <c r="AN224" i="1"/>
  <c r="AB226" i="1"/>
  <c r="X237" i="1"/>
  <c r="AP237" i="1"/>
  <c r="AB242" i="1"/>
  <c r="M248" i="1"/>
  <c r="V250" i="1"/>
  <c r="AN250" i="1"/>
  <c r="G252" i="1"/>
  <c r="C255" i="1"/>
  <c r="U255" i="1"/>
  <c r="R261" i="1"/>
  <c r="J274" i="1"/>
  <c r="M280" i="1"/>
  <c r="AN284" i="1"/>
  <c r="AG287" i="1"/>
  <c r="BO288" i="1"/>
  <c r="AH297" i="1"/>
  <c r="AZ297" i="1"/>
  <c r="AB301" i="1"/>
  <c r="AT304" i="1"/>
  <c r="J306" i="1"/>
  <c r="AE306" i="1"/>
  <c r="AY319" i="1"/>
  <c r="AM331" i="1"/>
  <c r="BE331" i="1"/>
  <c r="Q331" i="1"/>
  <c r="BF358" i="1"/>
  <c r="M378" i="1"/>
  <c r="J396" i="1"/>
  <c r="AF395" i="1"/>
  <c r="AW396" i="1"/>
  <c r="V399" i="1"/>
  <c r="O408" i="1"/>
  <c r="AK412" i="1"/>
  <c r="Y417" i="1"/>
  <c r="BQ449" i="1"/>
  <c r="BY449" i="1" s="1"/>
  <c r="J496" i="1"/>
  <c r="AT496" i="1"/>
  <c r="BO496" i="1"/>
  <c r="BC527" i="1"/>
  <c r="V196" i="1"/>
  <c r="AK199" i="1"/>
  <c r="T214" i="1"/>
  <c r="AD213" i="1"/>
  <c r="AV213" i="1"/>
  <c r="BQ219" i="1"/>
  <c r="BY219" i="1" s="1"/>
  <c r="AK228" i="1"/>
  <c r="T228" i="1"/>
  <c r="T258" i="1"/>
  <c r="AM255" i="1"/>
  <c r="P263" i="1"/>
  <c r="S276" i="1"/>
  <c r="S278" i="1"/>
  <c r="AY287" i="1"/>
  <c r="BR219" i="1"/>
  <c r="BZ219" i="1" s="1"/>
  <c r="AS237" i="1"/>
  <c r="T284" i="1"/>
  <c r="P297" i="1"/>
  <c r="AK297" i="1"/>
  <c r="BC297" i="1"/>
  <c r="BL301" i="1"/>
  <c r="S303" i="1"/>
  <c r="AE304" i="1"/>
  <c r="AW304" i="1"/>
  <c r="BL304" i="1"/>
  <c r="S305" i="1"/>
  <c r="M306" i="1"/>
  <c r="AH306" i="1"/>
  <c r="O319" i="1"/>
  <c r="BO324" i="1"/>
  <c r="BF341" i="1"/>
  <c r="BS391" i="1"/>
  <c r="BF399" i="1"/>
  <c r="M409" i="1"/>
  <c r="S418" i="1"/>
  <c r="BO420" i="1"/>
  <c r="P429" i="1"/>
  <c r="AH429" i="1"/>
  <c r="BC429" i="1"/>
  <c r="BR483" i="1"/>
  <c r="BZ483" i="1" s="1"/>
  <c r="BR484" i="1"/>
  <c r="BZ484" i="1" s="1"/>
  <c r="BA493" i="1"/>
  <c r="M555" i="1"/>
  <c r="AB203" i="1"/>
  <c r="AT203" i="1"/>
  <c r="BL203" i="1"/>
  <c r="S204" i="1"/>
  <c r="BQ211" i="1"/>
  <c r="BY211" i="1" s="1"/>
  <c r="BP232" i="1"/>
  <c r="BO232" i="1" s="1"/>
  <c r="AK235" i="1"/>
  <c r="BC235" i="1"/>
  <c r="G238" i="1"/>
  <c r="AN256" i="1"/>
  <c r="Y258" i="1"/>
  <c r="AT261" i="1"/>
  <c r="Z270" i="1"/>
  <c r="BN270" i="1"/>
  <c r="M274" i="1"/>
  <c r="BO274" i="1"/>
  <c r="P280" i="1"/>
  <c r="BC280" i="1"/>
  <c r="AQ284" i="1"/>
  <c r="AX287" i="1"/>
  <c r="AX268" i="1" s="1"/>
  <c r="AJ287" i="1"/>
  <c r="AM287" i="1"/>
  <c r="BS295" i="1"/>
  <c r="Y299" i="1"/>
  <c r="AQ299" i="1"/>
  <c r="BI299" i="1"/>
  <c r="AW301" i="1"/>
  <c r="R324" i="1"/>
  <c r="BS328" i="1"/>
  <c r="CA328" i="1" s="1"/>
  <c r="M336" i="1"/>
  <c r="BS350" i="1"/>
  <c r="BR350" i="1" s="1"/>
  <c r="BZ350" i="1" s="1"/>
  <c r="AQ365" i="1"/>
  <c r="BL365" i="1"/>
  <c r="Y372" i="1"/>
  <c r="AE404" i="1"/>
  <c r="N408" i="1"/>
  <c r="V412" i="1"/>
  <c r="AE471" i="1"/>
  <c r="S490" i="1"/>
  <c r="AK490" i="1"/>
  <c r="Y513" i="1"/>
  <c r="BI513" i="1"/>
  <c r="AB541" i="1"/>
  <c r="BL541" i="1"/>
  <c r="S177" i="1"/>
  <c r="K168" i="1"/>
  <c r="BI179" i="1"/>
  <c r="S182" i="1"/>
  <c r="AE183" i="1"/>
  <c r="BL183" i="1"/>
  <c r="P185" i="1"/>
  <c r="BF191" i="1"/>
  <c r="Y196" i="1"/>
  <c r="AK209" i="1"/>
  <c r="BC209" i="1"/>
  <c r="AH214" i="1"/>
  <c r="BF218" i="1"/>
  <c r="G224" i="1"/>
  <c r="AB224" i="1"/>
  <c r="BL224" i="1"/>
  <c r="AZ226" i="1"/>
  <c r="BF228" i="1"/>
  <c r="H237" i="1"/>
  <c r="I237" i="1"/>
  <c r="AV237" i="1"/>
  <c r="P242" i="1"/>
  <c r="AH242" i="1"/>
  <c r="V248" i="1"/>
  <c r="AN248" i="1"/>
  <c r="BF248" i="1"/>
  <c r="G250" i="1"/>
  <c r="BI252" i="1"/>
  <c r="X255" i="1"/>
  <c r="AP255" i="1"/>
  <c r="AQ258" i="1"/>
  <c r="J261" i="1"/>
  <c r="BP270" i="1"/>
  <c r="BH270" i="1"/>
  <c r="BC288" i="1"/>
  <c r="AN291" i="1"/>
  <c r="V297" i="1"/>
  <c r="AN297" i="1"/>
  <c r="BF297" i="1"/>
  <c r="M301" i="1"/>
  <c r="AH304" i="1"/>
  <c r="AZ304" i="1"/>
  <c r="BO304" i="1"/>
  <c r="P306" i="1"/>
  <c r="AK306" i="1"/>
  <c r="BS313" i="1"/>
  <c r="Y324" i="1"/>
  <c r="BC324" i="1"/>
  <c r="AS331" i="1"/>
  <c r="BK331" i="1"/>
  <c r="S334" i="1"/>
  <c r="AQ341" i="1"/>
  <c r="BI341" i="1"/>
  <c r="AW360" i="1"/>
  <c r="AZ363" i="1"/>
  <c r="G382" i="1"/>
  <c r="AB382" i="1"/>
  <c r="P390" i="1"/>
  <c r="Q395" i="1"/>
  <c r="S403" i="1"/>
  <c r="P409" i="1"/>
  <c r="BA408" i="1"/>
  <c r="BW408" i="1"/>
  <c r="BW406" i="1" s="1"/>
  <c r="BR426" i="1"/>
  <c r="BZ426" i="1" s="1"/>
  <c r="P442" i="1"/>
  <c r="BC471" i="1"/>
  <c r="BL513" i="1"/>
  <c r="R218" i="1"/>
  <c r="X213" i="1"/>
  <c r="AP213" i="1"/>
  <c r="BH213" i="1"/>
  <c r="Z255" i="1"/>
  <c r="AS255" i="1"/>
  <c r="AI270" i="1"/>
  <c r="AO270" i="1"/>
  <c r="BM343" i="1"/>
  <c r="H367" i="1"/>
  <c r="H365" i="1" s="1"/>
  <c r="Q408" i="1"/>
  <c r="Q406" i="1" s="1"/>
  <c r="BL179" i="1"/>
  <c r="AH183" i="1"/>
  <c r="V185" i="1"/>
  <c r="P188" i="1"/>
  <c r="T199" i="1"/>
  <c r="Z198" i="1"/>
  <c r="BI199" i="1"/>
  <c r="M203" i="1"/>
  <c r="BV198" i="1"/>
  <c r="AK211" i="1"/>
  <c r="T218" i="1"/>
  <c r="J224" i="1"/>
  <c r="AE224" i="1"/>
  <c r="AW224" i="1"/>
  <c r="P226" i="1"/>
  <c r="BC226" i="1"/>
  <c r="M232" i="1"/>
  <c r="AH232" i="1"/>
  <c r="AG237" i="1"/>
  <c r="AK242" i="1"/>
  <c r="AT258" i="1"/>
  <c r="S269" i="1"/>
  <c r="Q270" i="1"/>
  <c r="AK271" i="1"/>
  <c r="BA270" i="1"/>
  <c r="BW270" i="1"/>
  <c r="V274" i="1"/>
  <c r="BI280" i="1"/>
  <c r="AT282" i="1"/>
  <c r="BL282" i="1"/>
  <c r="X287" i="1"/>
  <c r="Y297" i="1"/>
  <c r="AQ297" i="1"/>
  <c r="AK301" i="1"/>
  <c r="P304" i="1"/>
  <c r="AK304" i="1"/>
  <c r="AN306" i="1"/>
  <c r="L319" i="1"/>
  <c r="L317" i="1" s="1"/>
  <c r="T320" i="1"/>
  <c r="G324" i="1"/>
  <c r="AQ324" i="1"/>
  <c r="I331" i="1"/>
  <c r="AT341" i="1"/>
  <c r="S342" i="1"/>
  <c r="AE358" i="1"/>
  <c r="Y378" i="1"/>
  <c r="BF396" i="1"/>
  <c r="AK404" i="1"/>
  <c r="BC404" i="1"/>
  <c r="U408" i="1"/>
  <c r="U406" i="1" s="1"/>
  <c r="AH417" i="1"/>
  <c r="AY445" i="1"/>
  <c r="BQ445" i="1" s="1"/>
  <c r="BY445" i="1" s="1"/>
  <c r="BR460" i="1"/>
  <c r="BZ460" i="1" s="1"/>
  <c r="AK471" i="1"/>
  <c r="Y490" i="1"/>
  <c r="AQ527" i="1"/>
  <c r="AW541" i="1"/>
  <c r="BO541" i="1"/>
  <c r="BV237" i="1"/>
  <c r="Z287" i="1"/>
  <c r="F317" i="1"/>
  <c r="AV317" i="1"/>
  <c r="V188" i="1"/>
  <c r="BF188" i="1"/>
  <c r="G191" i="1"/>
  <c r="AB191" i="1"/>
  <c r="BO196" i="1"/>
  <c r="BF214" i="1"/>
  <c r="G218" i="1"/>
  <c r="AB218" i="1"/>
  <c r="V226" i="1"/>
  <c r="BF226" i="1"/>
  <c r="G228" i="1"/>
  <c r="BB237" i="1"/>
  <c r="BW237" i="1"/>
  <c r="D242" i="1"/>
  <c r="AC237" i="1"/>
  <c r="BL248" i="1"/>
  <c r="S249" i="1"/>
  <c r="M250" i="1"/>
  <c r="AH258" i="1"/>
  <c r="AW258" i="1"/>
  <c r="BD270" i="1"/>
  <c r="R280" i="1"/>
  <c r="AB291" i="1"/>
  <c r="G297" i="1"/>
  <c r="V304" i="1"/>
  <c r="Y306" i="1"/>
  <c r="AQ306" i="1"/>
  <c r="BF306" i="1"/>
  <c r="S311" i="1"/>
  <c r="AP319" i="1"/>
  <c r="BF320" i="1"/>
  <c r="AE324" i="1"/>
  <c r="AG331" i="1"/>
  <c r="J341" i="1"/>
  <c r="AE341" i="1"/>
  <c r="AW341" i="1"/>
  <c r="BC360" i="1"/>
  <c r="G378" i="1"/>
  <c r="S379" i="1"/>
  <c r="M382" i="1"/>
  <c r="AH382" i="1"/>
  <c r="AH388" i="1"/>
  <c r="E395" i="1"/>
  <c r="E393" i="1" s="1"/>
  <c r="Y396" i="1"/>
  <c r="BJ395" i="1"/>
  <c r="BJ393" i="1" s="1"/>
  <c r="BE395" i="1"/>
  <c r="BE393" i="1" s="1"/>
  <c r="AB455" i="1"/>
  <c r="BI471" i="1"/>
  <c r="BA474" i="1"/>
  <c r="AZ474" i="1" s="1"/>
  <c r="AZ487" i="1"/>
  <c r="AT490" i="1"/>
  <c r="BO490" i="1"/>
  <c r="V496" i="1"/>
  <c r="M513" i="1"/>
  <c r="AE513" i="1"/>
  <c r="AZ521" i="1"/>
  <c r="R252" i="1"/>
  <c r="AS287" i="1"/>
  <c r="X377" i="1"/>
  <c r="X375" i="1" s="1"/>
  <c r="AX408" i="1"/>
  <c r="AY473" i="1"/>
  <c r="AY472" i="1" s="1"/>
  <c r="AY471" i="1" s="1"/>
  <c r="AM168" i="1"/>
  <c r="BO173" i="1"/>
  <c r="BQ177" i="1"/>
  <c r="BY177" i="1" s="1"/>
  <c r="AK179" i="1"/>
  <c r="V181" i="1"/>
  <c r="AE191" i="1"/>
  <c r="M196" i="1"/>
  <c r="AW199" i="1"/>
  <c r="AT209" i="1"/>
  <c r="AQ214" i="1"/>
  <c r="P224" i="1"/>
  <c r="D226" i="1"/>
  <c r="AQ226" i="1"/>
  <c r="AE228" i="1"/>
  <c r="AW228" i="1"/>
  <c r="BL228" i="1"/>
  <c r="AE235" i="1"/>
  <c r="BP237" i="1"/>
  <c r="U237" i="1"/>
  <c r="AQ242" i="1"/>
  <c r="AW248" i="1"/>
  <c r="BO248" i="1"/>
  <c r="BV255" i="1"/>
  <c r="BG270" i="1"/>
  <c r="AA270" i="1"/>
  <c r="BI274" i="1"/>
  <c r="BO280" i="1"/>
  <c r="AH282" i="1"/>
  <c r="BX270" i="1"/>
  <c r="BS285" i="1"/>
  <c r="AE288" i="1"/>
  <c r="AU287" i="1"/>
  <c r="AU268" i="1" s="1"/>
  <c r="AT268" i="1" s="1"/>
  <c r="S292" i="1"/>
  <c r="J297" i="1"/>
  <c r="AK299" i="1"/>
  <c r="Y304" i="1"/>
  <c r="AQ304" i="1"/>
  <c r="AB306" i="1"/>
  <c r="AB320" i="1"/>
  <c r="BI320" i="1"/>
  <c r="O331" i="1"/>
  <c r="AH341" i="1"/>
  <c r="BA331" i="1"/>
  <c r="BA317" i="1" s="1"/>
  <c r="BW331" i="1"/>
  <c r="BP357" i="1"/>
  <c r="BP355" i="1" s="1"/>
  <c r="AK360" i="1"/>
  <c r="BA362" i="1"/>
  <c r="J378" i="1"/>
  <c r="P382" i="1"/>
  <c r="F377" i="1"/>
  <c r="F375" i="1" s="1"/>
  <c r="AU395" i="1"/>
  <c r="AU393" i="1" s="1"/>
  <c r="BS401" i="1"/>
  <c r="Y404" i="1"/>
  <c r="AQ404" i="1"/>
  <c r="BI409" i="1"/>
  <c r="AH412" i="1"/>
  <c r="AZ412" i="1"/>
  <c r="J429" i="1"/>
  <c r="G442" i="1"/>
  <c r="AW455" i="1"/>
  <c r="AQ471" i="1"/>
  <c r="BL471" i="1"/>
  <c r="D541" i="1"/>
  <c r="AK541" i="1"/>
  <c r="AF237" i="1"/>
  <c r="AE218" i="1"/>
  <c r="BS348" i="1"/>
  <c r="CA348" i="1" s="1"/>
  <c r="BM198" i="1"/>
  <c r="P191" i="1"/>
  <c r="T191" i="1"/>
  <c r="BJ85" i="1"/>
  <c r="BI85" i="1" s="1"/>
  <c r="M362" i="1"/>
  <c r="N360" i="1"/>
  <c r="P408" i="1"/>
  <c r="O406" i="1"/>
  <c r="P406" i="1" s="1"/>
  <c r="J13" i="1"/>
  <c r="BL13" i="1"/>
  <c r="AT26" i="1"/>
  <c r="BF54" i="1"/>
  <c r="AB164" i="1"/>
  <c r="P196" i="1"/>
  <c r="J209" i="1"/>
  <c r="M226" i="1"/>
  <c r="Y261" i="1"/>
  <c r="AN280" i="1"/>
  <c r="P341" i="1"/>
  <c r="V358" i="1"/>
  <c r="AW365" i="1"/>
  <c r="K395" i="1"/>
  <c r="K393" i="1" s="1"/>
  <c r="BI399" i="1"/>
  <c r="BE416" i="1"/>
  <c r="BE414" i="1" s="1"/>
  <c r="AH496" i="1"/>
  <c r="AN513" i="1"/>
  <c r="BR554" i="1"/>
  <c r="BZ554" i="1" s="1"/>
  <c r="AE98" i="1"/>
  <c r="T164" i="1"/>
  <c r="BA198" i="1"/>
  <c r="I395" i="1"/>
  <c r="I393" i="1" s="1"/>
  <c r="M13" i="1"/>
  <c r="BO13" i="1"/>
  <c r="BB12" i="1"/>
  <c r="BL26" i="1"/>
  <c r="S32" i="1"/>
  <c r="BA35" i="1"/>
  <c r="BA33" i="1" s="1"/>
  <c r="AW36" i="1"/>
  <c r="T59" i="1"/>
  <c r="BQ65" i="1"/>
  <c r="BY65" i="1" s="1"/>
  <c r="S71" i="1"/>
  <c r="AN134" i="1"/>
  <c r="Y280" i="1"/>
  <c r="V299" i="1"/>
  <c r="V341" i="1"/>
  <c r="BO378" i="1"/>
  <c r="Z395" i="1"/>
  <c r="AT396" i="1"/>
  <c r="J399" i="1"/>
  <c r="M412" i="1"/>
  <c r="AK417" i="1"/>
  <c r="AK420" i="1"/>
  <c r="BI429" i="1"/>
  <c r="AT442" i="1"/>
  <c r="BO442" i="1"/>
  <c r="BR448" i="1"/>
  <c r="BZ448" i="1" s="1"/>
  <c r="AT455" i="1"/>
  <c r="BR469" i="1"/>
  <c r="BZ469" i="1" s="1"/>
  <c r="BL490" i="1"/>
  <c r="BR523" i="1"/>
  <c r="BZ523" i="1" s="1"/>
  <c r="BA25" i="1"/>
  <c r="BA23" i="1" s="1"/>
  <c r="AH26" i="1"/>
  <c r="BI57" i="1"/>
  <c r="AT59" i="1"/>
  <c r="BA100" i="1"/>
  <c r="AI138" i="1"/>
  <c r="M166" i="1"/>
  <c r="D196" i="1"/>
  <c r="V228" i="1"/>
  <c r="T248" i="1"/>
  <c r="BC250" i="1"/>
  <c r="AB256" i="1"/>
  <c r="H255" i="1"/>
  <c r="T280" i="1"/>
  <c r="T304" i="1"/>
  <c r="AE442" i="1"/>
  <c r="M455" i="1"/>
  <c r="BO455" i="1"/>
  <c r="AE490" i="1"/>
  <c r="AQ513" i="1"/>
  <c r="BR569" i="1"/>
  <c r="BZ569" i="1" s="1"/>
  <c r="BD12" i="1"/>
  <c r="BD10" i="1" s="1"/>
  <c r="AT21" i="1"/>
  <c r="P26" i="1"/>
  <c r="BO96" i="1"/>
  <c r="P98" i="1"/>
  <c r="AZ98" i="1"/>
  <c r="AT111" i="1"/>
  <c r="BL111" i="1"/>
  <c r="R228" i="1"/>
  <c r="BL263" i="1"/>
  <c r="G390" i="1"/>
  <c r="L395" i="1"/>
  <c r="D406" i="1"/>
  <c r="AG408" i="1"/>
  <c r="AG406" i="1" s="1"/>
  <c r="P412" i="1"/>
  <c r="BR439" i="1"/>
  <c r="BZ439" i="1" s="1"/>
  <c r="BR450" i="1"/>
  <c r="BZ450" i="1" s="1"/>
  <c r="S471" i="1"/>
  <c r="CA484" i="1"/>
  <c r="BR488" i="1"/>
  <c r="BZ488" i="1" s="1"/>
  <c r="P490" i="1"/>
  <c r="AW490" i="1"/>
  <c r="S52" i="1"/>
  <c r="S56" i="1"/>
  <c r="S60" i="1"/>
  <c r="AZ164" i="1"/>
  <c r="AK166" i="1"/>
  <c r="W198" i="1"/>
  <c r="AN228" i="1"/>
  <c r="AZ248" i="1"/>
  <c r="K255" i="1"/>
  <c r="J255" i="1" s="1"/>
  <c r="J282" i="1"/>
  <c r="AE282" i="1"/>
  <c r="AL319" i="1"/>
  <c r="AK319" i="1" s="1"/>
  <c r="E367" i="1"/>
  <c r="M372" i="1"/>
  <c r="AH372" i="1"/>
  <c r="BR374" i="1"/>
  <c r="BZ374" i="1" s="1"/>
  <c r="BP377" i="1"/>
  <c r="BO377" i="1" s="1"/>
  <c r="D382" i="1"/>
  <c r="AB390" i="1"/>
  <c r="N395" i="1"/>
  <c r="N393" i="1" s="1"/>
  <c r="BM395" i="1"/>
  <c r="BM393" i="1" s="1"/>
  <c r="AH399" i="1"/>
  <c r="BO399" i="1"/>
  <c r="BJ408" i="1"/>
  <c r="AQ420" i="1"/>
  <c r="BR453" i="1"/>
  <c r="BZ453" i="1" s="1"/>
  <c r="D496" i="1"/>
  <c r="BR525" i="1"/>
  <c r="BZ525" i="1" s="1"/>
  <c r="AD12" i="1"/>
  <c r="AD10" i="1" s="1"/>
  <c r="AK61" i="1"/>
  <c r="BC61" i="1"/>
  <c r="V96" i="1"/>
  <c r="AZ96" i="1"/>
  <c r="V118" i="1"/>
  <c r="AT134" i="1"/>
  <c r="P164" i="1"/>
  <c r="AB196" i="1"/>
  <c r="D224" i="1"/>
  <c r="AK248" i="1"/>
  <c r="P255" i="1"/>
  <c r="AU255" i="1"/>
  <c r="AT255" i="1" s="1"/>
  <c r="BL256" i="1"/>
  <c r="M261" i="1"/>
  <c r="AE280" i="1"/>
  <c r="AW280" i="1"/>
  <c r="AB341" i="1"/>
  <c r="J358" i="1"/>
  <c r="U377" i="1"/>
  <c r="U375" i="1" s="1"/>
  <c r="AK378" i="1"/>
  <c r="BC378" i="1"/>
  <c r="AE390" i="1"/>
  <c r="AX395" i="1"/>
  <c r="AX393" i="1" s="1"/>
  <c r="BN395" i="1"/>
  <c r="BN393" i="1" s="1"/>
  <c r="AK399" i="1"/>
  <c r="AK409" i="1"/>
  <c r="G420" i="1"/>
  <c r="AK442" i="1"/>
  <c r="Y496" i="1"/>
  <c r="BR71" i="1"/>
  <c r="BZ71" i="1" s="1"/>
  <c r="T341" i="1"/>
  <c r="L377" i="1"/>
  <c r="L375" i="1" s="1"/>
  <c r="BB408" i="1"/>
  <c r="BB406" i="1" s="1"/>
  <c r="AI416" i="1"/>
  <c r="AQ13" i="1"/>
  <c r="L12" i="1"/>
  <c r="L10" i="1" s="1"/>
  <c r="AN26" i="1"/>
  <c r="BC26" i="1"/>
  <c r="S64" i="1"/>
  <c r="S67" i="1"/>
  <c r="BC96" i="1"/>
  <c r="AH111" i="1"/>
  <c r="AZ111" i="1"/>
  <c r="G118" i="1"/>
  <c r="P256" i="1"/>
  <c r="AI255" i="1"/>
  <c r="AE297" i="1"/>
  <c r="H319" i="1"/>
  <c r="M357" i="1"/>
  <c r="I367" i="1"/>
  <c r="I365" i="1" s="1"/>
  <c r="U395" i="1"/>
  <c r="U393" i="1" s="1"/>
  <c r="AL395" i="1"/>
  <c r="AL393" i="1" s="1"/>
  <c r="BA395" i="1"/>
  <c r="BA393" i="1" s="1"/>
  <c r="BC399" i="1"/>
  <c r="BG395" i="1"/>
  <c r="BG393" i="1" s="1"/>
  <c r="AM408" i="1"/>
  <c r="AM406" i="1" s="1"/>
  <c r="AN406" i="1" s="1"/>
  <c r="D412" i="1"/>
  <c r="AN412" i="1"/>
  <c r="AT417" i="1"/>
  <c r="BI417" i="1"/>
  <c r="J420" i="1"/>
  <c r="BF442" i="1"/>
  <c r="AK455" i="1"/>
  <c r="G471" i="1"/>
  <c r="AH513" i="1"/>
  <c r="BR561" i="1"/>
  <c r="BZ561" i="1" s="1"/>
  <c r="S18" i="1"/>
  <c r="P59" i="1"/>
  <c r="S66" i="1"/>
  <c r="BF96" i="1"/>
  <c r="BF164" i="1"/>
  <c r="AQ235" i="1"/>
  <c r="AT250" i="1"/>
  <c r="BC261" i="1"/>
  <c r="AB265" i="1"/>
  <c r="BL265" i="1"/>
  <c r="H287" i="1"/>
  <c r="AD367" i="1"/>
  <c r="AD365" i="1" s="1"/>
  <c r="T378" i="1"/>
  <c r="V396" i="1"/>
  <c r="BB395" i="1"/>
  <c r="BB393" i="1" s="1"/>
  <c r="AN399" i="1"/>
  <c r="AE429" i="1"/>
  <c r="AN442" i="1"/>
  <c r="V455" i="1"/>
  <c r="G490" i="1"/>
  <c r="AB496" i="1"/>
  <c r="BR546" i="1"/>
  <c r="BZ546" i="1" s="1"/>
  <c r="G13" i="1"/>
  <c r="BN12" i="1"/>
  <c r="BN10" i="1" s="1"/>
  <c r="P21" i="1"/>
  <c r="AB26" i="1"/>
  <c r="AT30" i="1"/>
  <c r="T36" i="1"/>
  <c r="P111" i="1"/>
  <c r="AE226" i="1"/>
  <c r="L367" i="1"/>
  <c r="L365" i="1" s="1"/>
  <c r="AA377" i="1"/>
  <c r="AF377" i="1"/>
  <c r="G409" i="1"/>
  <c r="AQ412" i="1"/>
  <c r="BF412" i="1"/>
  <c r="M420" i="1"/>
  <c r="Y442" i="1"/>
  <c r="J28" i="1"/>
  <c r="BG33" i="1"/>
  <c r="BF33" i="1" s="1"/>
  <c r="BS52" i="1"/>
  <c r="CA52" i="1" s="1"/>
  <c r="AQ96" i="1"/>
  <c r="AS85" i="1"/>
  <c r="V282" i="1"/>
  <c r="W287" i="1"/>
  <c r="AG367" i="1"/>
  <c r="AG365" i="1" s="1"/>
  <c r="R412" i="1"/>
  <c r="BR464" i="1"/>
  <c r="BZ464" i="1" s="1"/>
  <c r="AQ490" i="1"/>
  <c r="AW496" i="1"/>
  <c r="BR533" i="1"/>
  <c r="BZ533" i="1" s="1"/>
  <c r="AH101" i="1"/>
  <c r="BB10" i="1"/>
  <c r="AH25" i="1"/>
  <c r="AI23" i="1"/>
  <c r="AH23" i="1" s="1"/>
  <c r="W28" i="1"/>
  <c r="V28" i="1" s="1"/>
  <c r="V30" i="1"/>
  <c r="BK72" i="1"/>
  <c r="AN30" i="1"/>
  <c r="AO28" i="1"/>
  <c r="AN28" i="1" s="1"/>
  <c r="AT25" i="1"/>
  <c r="AU23" i="1"/>
  <c r="AT23" i="1" s="1"/>
  <c r="BD41" i="1"/>
  <c r="AW12" i="1"/>
  <c r="AX10" i="1"/>
  <c r="J35" i="1"/>
  <c r="K33" i="1"/>
  <c r="J33" i="1" s="1"/>
  <c r="BK33" i="1"/>
  <c r="BL35" i="1"/>
  <c r="AK36" i="1"/>
  <c r="BF139" i="1"/>
  <c r="S148" i="1"/>
  <c r="AL168" i="1"/>
  <c r="AK173" i="1"/>
  <c r="AH13" i="1"/>
  <c r="J17" i="1"/>
  <c r="AZ33" i="1"/>
  <c r="J36" i="1"/>
  <c r="AK44" i="1"/>
  <c r="BO48" i="1"/>
  <c r="BO54" i="1"/>
  <c r="J57" i="1"/>
  <c r="AH68" i="1"/>
  <c r="AE83" i="1"/>
  <c r="AW83" i="1"/>
  <c r="BO83" i="1"/>
  <c r="V86" i="1"/>
  <c r="AN86" i="1"/>
  <c r="BF86" i="1"/>
  <c r="D90" i="1"/>
  <c r="AT98" i="1"/>
  <c r="BS107" i="1"/>
  <c r="S107" i="1"/>
  <c r="S108" i="1"/>
  <c r="AS126" i="1"/>
  <c r="BS128" i="1"/>
  <c r="CA128" i="1" s="1"/>
  <c r="S128" i="1"/>
  <c r="S151" i="1"/>
  <c r="BS191" i="1"/>
  <c r="AV43" i="1"/>
  <c r="AV41" i="1" s="1"/>
  <c r="AE21" i="1"/>
  <c r="G31" i="1"/>
  <c r="V44" i="1"/>
  <c r="AH70" i="1"/>
  <c r="Y36" i="1"/>
  <c r="BL36" i="1"/>
  <c r="AR12" i="1"/>
  <c r="AR10" i="1" s="1"/>
  <c r="C13" i="1"/>
  <c r="C12" i="1" s="1"/>
  <c r="C10" i="1" s="1"/>
  <c r="U12" i="1"/>
  <c r="U10" i="1" s="1"/>
  <c r="AW13" i="1"/>
  <c r="BI21" i="1"/>
  <c r="BM25" i="1"/>
  <c r="BM23" i="1" s="1"/>
  <c r="BL23" i="1" s="1"/>
  <c r="BA30" i="1"/>
  <c r="Y31" i="1"/>
  <c r="AB35" i="1"/>
  <c r="L43" i="1"/>
  <c r="L41" i="1" s="1"/>
  <c r="AY43" i="1"/>
  <c r="AY41" i="1" s="1"/>
  <c r="S47" i="1"/>
  <c r="M48" i="1"/>
  <c r="V54" i="1"/>
  <c r="AK54" i="1"/>
  <c r="BC59" i="1"/>
  <c r="P61" i="1"/>
  <c r="BS65" i="1"/>
  <c r="P68" i="1"/>
  <c r="AZ68" i="1"/>
  <c r="P70" i="1"/>
  <c r="AK70" i="1"/>
  <c r="BC70" i="1"/>
  <c r="BE74" i="1"/>
  <c r="M75" i="1"/>
  <c r="BS81" i="1"/>
  <c r="CA81" i="1" s="1"/>
  <c r="D86" i="1"/>
  <c r="BS96" i="1"/>
  <c r="S96" i="1"/>
  <c r="BQ98" i="1"/>
  <c r="BY98" i="1" s="1"/>
  <c r="BL98" i="1"/>
  <c r="AC100" i="1"/>
  <c r="BS146" i="1"/>
  <c r="V146" i="1"/>
  <c r="CA163" i="1"/>
  <c r="BR163" i="1"/>
  <c r="BZ163" i="1" s="1"/>
  <c r="AH188" i="1"/>
  <c r="BI13" i="1"/>
  <c r="BC17" i="1"/>
  <c r="BS14" i="1"/>
  <c r="CA14" i="1" s="1"/>
  <c r="AM43" i="1"/>
  <c r="AM41" i="1" s="1"/>
  <c r="BS66" i="1"/>
  <c r="CA66" i="1" s="1"/>
  <c r="BS67" i="1"/>
  <c r="CA67" i="1" s="1"/>
  <c r="M74" i="1"/>
  <c r="AH85" i="1"/>
  <c r="R86" i="1"/>
  <c r="T90" i="1"/>
  <c r="S103" i="1"/>
  <c r="BQ103" i="1"/>
  <c r="BY103" i="1" s="1"/>
  <c r="W35" i="1"/>
  <c r="BF57" i="1"/>
  <c r="AB33" i="1"/>
  <c r="AY12" i="1"/>
  <c r="AY10" i="1" s="1"/>
  <c r="BF17" i="1"/>
  <c r="E25" i="1"/>
  <c r="D25" i="1" s="1"/>
  <c r="BI26" i="1"/>
  <c r="Q28" i="1"/>
  <c r="P28" i="1" s="1"/>
  <c r="AC30" i="1"/>
  <c r="BF28" i="1"/>
  <c r="BO31" i="1"/>
  <c r="D35" i="1"/>
  <c r="M36" i="1"/>
  <c r="BO36" i="1"/>
  <c r="J44" i="1"/>
  <c r="AA43" i="1"/>
  <c r="AA41" i="1" s="1"/>
  <c r="S45" i="1"/>
  <c r="BX43" i="1"/>
  <c r="BX41" i="1" s="1"/>
  <c r="BF50" i="1"/>
  <c r="BC54" i="1"/>
  <c r="BR55" i="1"/>
  <c r="BZ55" i="1" s="1"/>
  <c r="S58" i="1"/>
  <c r="J59" i="1"/>
  <c r="AB59" i="1"/>
  <c r="AQ59" i="1"/>
  <c r="BS60" i="1"/>
  <c r="V61" i="1"/>
  <c r="AN61" i="1"/>
  <c r="BF61" i="1"/>
  <c r="BM63" i="1"/>
  <c r="BM43" i="1" s="1"/>
  <c r="V68" i="1"/>
  <c r="BC68" i="1"/>
  <c r="V70" i="1"/>
  <c r="AN70" i="1"/>
  <c r="BF70" i="1"/>
  <c r="AD74" i="1"/>
  <c r="AP74" i="1"/>
  <c r="BB74" i="1"/>
  <c r="BB72" i="1" s="1"/>
  <c r="BN74" i="1"/>
  <c r="AL85" i="1"/>
  <c r="AK85" i="1" s="1"/>
  <c r="G86" i="1"/>
  <c r="S88" i="1"/>
  <c r="AX100" i="1"/>
  <c r="R115" i="1"/>
  <c r="AN127" i="1"/>
  <c r="AZ126" i="1"/>
  <c r="BC130" i="1"/>
  <c r="BP143" i="1"/>
  <c r="BO143" i="1" s="1"/>
  <c r="BO144" i="1"/>
  <c r="BI196" i="1"/>
  <c r="BO68" i="1"/>
  <c r="AM12" i="1"/>
  <c r="AM10" i="1" s="1"/>
  <c r="BS15" i="1"/>
  <c r="CA15" i="1" s="1"/>
  <c r="R21" i="1"/>
  <c r="BQ21" i="1" s="1"/>
  <c r="BY21" i="1" s="1"/>
  <c r="AO25" i="1"/>
  <c r="BK30" i="1"/>
  <c r="BK28" i="1" s="1"/>
  <c r="BL28" i="1" s="1"/>
  <c r="AI35" i="1"/>
  <c r="AR43" i="1"/>
  <c r="AR41" i="1" s="1"/>
  <c r="BR58" i="1"/>
  <c r="BZ58" i="1" s="1"/>
  <c r="R61" i="1"/>
  <c r="BQ61" i="1" s="1"/>
  <c r="BY61" i="1" s="1"/>
  <c r="T68" i="1"/>
  <c r="R70" i="1"/>
  <c r="BQ70" i="1" s="1"/>
  <c r="BY70" i="1" s="1"/>
  <c r="AT28" i="1"/>
  <c r="AZ35" i="1"/>
  <c r="J48" i="1"/>
  <c r="AZ70" i="1"/>
  <c r="D14" i="1"/>
  <c r="AK31" i="1"/>
  <c r="Z13" i="1"/>
  <c r="AN13" i="1"/>
  <c r="R17" i="1"/>
  <c r="BQ17" i="1" s="1"/>
  <c r="BY17" i="1" s="1"/>
  <c r="P17" i="1"/>
  <c r="AT17" i="1"/>
  <c r="H12" i="1"/>
  <c r="K25" i="1"/>
  <c r="R26" i="1"/>
  <c r="V26" i="1"/>
  <c r="M31" i="1"/>
  <c r="AQ31" i="1"/>
  <c r="BL33" i="1"/>
  <c r="AQ36" i="1"/>
  <c r="S42" i="1"/>
  <c r="T54" i="1"/>
  <c r="BQ56" i="1"/>
  <c r="BY56" i="1" s="1"/>
  <c r="AH57" i="1"/>
  <c r="AW63" i="1"/>
  <c r="R68" i="1"/>
  <c r="BQ68" i="1" s="1"/>
  <c r="BY68" i="1" s="1"/>
  <c r="Y68" i="1"/>
  <c r="BF68" i="1"/>
  <c r="D70" i="1"/>
  <c r="Y70" i="1"/>
  <c r="AQ70" i="1"/>
  <c r="BI70" i="1"/>
  <c r="AF74" i="1"/>
  <c r="AE74" i="1" s="1"/>
  <c r="AR74" i="1"/>
  <c r="BD74" i="1"/>
  <c r="BP74" i="1"/>
  <c r="BS82" i="1"/>
  <c r="J86" i="1"/>
  <c r="AD85" i="1"/>
  <c r="D98" i="1"/>
  <c r="AN130" i="1"/>
  <c r="AO126" i="1"/>
  <c r="AN126" i="1" s="1"/>
  <c r="BO17" i="1"/>
  <c r="BF25" i="1"/>
  <c r="BN43" i="1"/>
  <c r="BN41" i="1" s="1"/>
  <c r="M68" i="1"/>
  <c r="BM12" i="1"/>
  <c r="N12" i="1"/>
  <c r="I12" i="1"/>
  <c r="I10" i="1" s="1"/>
  <c r="AA12" i="1"/>
  <c r="AA10" i="1" s="1"/>
  <c r="AH17" i="1"/>
  <c r="Y21" i="1"/>
  <c r="BO21" i="1"/>
  <c r="E30" i="1"/>
  <c r="E28" i="1" s="1"/>
  <c r="D28" i="1" s="1"/>
  <c r="AI30" i="1"/>
  <c r="AE31" i="1"/>
  <c r="S34" i="1"/>
  <c r="AN35" i="1"/>
  <c r="AE36" i="1"/>
  <c r="X43" i="1"/>
  <c r="X41" i="1" s="1"/>
  <c r="BH43" i="1"/>
  <c r="BH41" i="1" s="1"/>
  <c r="J54" i="1"/>
  <c r="AQ54" i="1"/>
  <c r="AE59" i="1"/>
  <c r="G61" i="1"/>
  <c r="S62" i="1"/>
  <c r="AH63" i="1"/>
  <c r="AZ63" i="1"/>
  <c r="G68" i="1"/>
  <c r="F74" i="1"/>
  <c r="BV74" i="1"/>
  <c r="S80" i="1"/>
  <c r="H85" i="1"/>
  <c r="AX85" i="1"/>
  <c r="AW85" i="1" s="1"/>
  <c r="L85" i="1"/>
  <c r="AW86" i="1"/>
  <c r="M90" i="1"/>
  <c r="AH90" i="1"/>
  <c r="AZ90" i="1"/>
  <c r="G126" i="1"/>
  <c r="AQ126" i="1"/>
  <c r="AQ153" i="1"/>
  <c r="W168" i="1"/>
  <c r="BS195" i="1"/>
  <c r="S195" i="1"/>
  <c r="AX43" i="1"/>
  <c r="AX41" i="1" s="1"/>
  <c r="AW41" i="1" s="1"/>
  <c r="S152" i="1"/>
  <c r="BS152" i="1"/>
  <c r="BR152" i="1" s="1"/>
  <c r="BZ152" i="1" s="1"/>
  <c r="M26" i="1"/>
  <c r="AW31" i="1"/>
  <c r="M70" i="1"/>
  <c r="AQ26" i="1"/>
  <c r="AN33" i="1"/>
  <c r="O43" i="1"/>
  <c r="O41" i="1" s="1"/>
  <c r="BE43" i="1"/>
  <c r="BE41" i="1" s="1"/>
  <c r="BW43" i="1"/>
  <c r="BW41" i="1" s="1"/>
  <c r="R57" i="1"/>
  <c r="BQ57" i="1" s="1"/>
  <c r="BY57" i="1" s="1"/>
  <c r="BR93" i="1"/>
  <c r="BZ93" i="1" s="1"/>
  <c r="CA93" i="1"/>
  <c r="CA172" i="1"/>
  <c r="AT13" i="1"/>
  <c r="AK59" i="1"/>
  <c r="AC12" i="1"/>
  <c r="S14" i="1"/>
  <c r="P23" i="1"/>
  <c r="BI12" i="1"/>
  <c r="S20" i="1"/>
  <c r="AZ25" i="1"/>
  <c r="Y26" i="1"/>
  <c r="AU33" i="1"/>
  <c r="AT33" i="1" s="1"/>
  <c r="P35" i="1"/>
  <c r="C43" i="1"/>
  <c r="P44" i="1"/>
  <c r="AS43" i="1"/>
  <c r="AS41" i="1" s="1"/>
  <c r="BF44" i="1"/>
  <c r="AC48" i="1"/>
  <c r="AB48" i="1" s="1"/>
  <c r="BC57" i="1"/>
  <c r="AE61" i="1"/>
  <c r="AW61" i="1"/>
  <c r="BO61" i="1"/>
  <c r="P63" i="1"/>
  <c r="BB43" i="1"/>
  <c r="BB41" i="1" s="1"/>
  <c r="T75" i="1"/>
  <c r="BS75" i="1" s="1"/>
  <c r="BX74" i="1"/>
  <c r="Y83" i="1"/>
  <c r="AQ83" i="1"/>
  <c r="BI83" i="1"/>
  <c r="N85" i="1"/>
  <c r="AH86" i="1"/>
  <c r="AZ86" i="1"/>
  <c r="P90" i="1"/>
  <c r="AK90" i="1"/>
  <c r="BC90" i="1"/>
  <c r="V101" i="1"/>
  <c r="AN101" i="1"/>
  <c r="BF101" i="1"/>
  <c r="F100" i="1"/>
  <c r="AB130" i="1"/>
  <c r="AA126" i="1"/>
  <c r="O138" i="1"/>
  <c r="G149" i="1"/>
  <c r="AB153" i="1"/>
  <c r="BS158" i="1"/>
  <c r="S158" i="1"/>
  <c r="R164" i="1"/>
  <c r="F138" i="1"/>
  <c r="T169" i="1"/>
  <c r="AK12" i="1"/>
  <c r="AB23" i="1"/>
  <c r="BQ59" i="1"/>
  <c r="BY59" i="1" s="1"/>
  <c r="AW68" i="1"/>
  <c r="BG23" i="1"/>
  <c r="BF23" i="1" s="1"/>
  <c r="V25" i="1"/>
  <c r="AZ23" i="1"/>
  <c r="BR32" i="1"/>
  <c r="BZ32" i="1" s="1"/>
  <c r="R36" i="1"/>
  <c r="BQ36" i="1" s="1"/>
  <c r="BY36" i="1" s="1"/>
  <c r="BI36" i="1"/>
  <c r="D44" i="1"/>
  <c r="AG43" i="1"/>
  <c r="AG41" i="1" s="1"/>
  <c r="BS50" i="1"/>
  <c r="F43" i="1"/>
  <c r="F41" i="1" s="1"/>
  <c r="AV74" i="1"/>
  <c r="R78" i="1"/>
  <c r="BQ78" i="1" s="1"/>
  <c r="BY78" i="1" s="1"/>
  <c r="R83" i="1"/>
  <c r="BQ83" i="1" s="1"/>
  <c r="BY83" i="1" s="1"/>
  <c r="BM100" i="1"/>
  <c r="R105" i="1"/>
  <c r="C100" i="1"/>
  <c r="M199" i="1"/>
  <c r="L198" i="1"/>
  <c r="M198" i="1" s="1"/>
  <c r="P101" i="1"/>
  <c r="AJ100" i="1"/>
  <c r="BX100" i="1"/>
  <c r="AB105" i="1"/>
  <c r="AT105" i="1"/>
  <c r="BL105" i="1"/>
  <c r="S106" i="1"/>
  <c r="BY114" i="1"/>
  <c r="AN115" i="1"/>
  <c r="T122" i="1"/>
  <c r="AJ126" i="1"/>
  <c r="P143" i="1"/>
  <c r="AL138" i="1"/>
  <c r="BC143" i="1"/>
  <c r="BQ154" i="1"/>
  <c r="M157" i="1"/>
  <c r="AE157" i="1"/>
  <c r="AB159" i="1"/>
  <c r="AQ159" i="1"/>
  <c r="D164" i="1"/>
  <c r="AK164" i="1"/>
  <c r="Q173" i="1"/>
  <c r="P173" i="1" s="1"/>
  <c r="T178" i="1"/>
  <c r="T179" i="1"/>
  <c r="BS179" i="1" s="1"/>
  <c r="AE188" i="1"/>
  <c r="BI188" i="1"/>
  <c r="R191" i="1"/>
  <c r="T193" i="1"/>
  <c r="S193" i="1" s="1"/>
  <c r="BF196" i="1"/>
  <c r="CA211" i="1"/>
  <c r="BR211" i="1"/>
  <c r="BZ211" i="1" s="1"/>
  <c r="S212" i="1"/>
  <c r="BS212" i="1"/>
  <c r="AE105" i="1"/>
  <c r="AW105" i="1"/>
  <c r="D111" i="1"/>
  <c r="AP100" i="1"/>
  <c r="T118" i="1"/>
  <c r="BS118" i="1" s="1"/>
  <c r="BR133" i="1"/>
  <c r="BZ133" i="1" s="1"/>
  <c r="BQ140" i="1"/>
  <c r="BY140" i="1" s="1"/>
  <c r="BF143" i="1"/>
  <c r="AK149" i="1"/>
  <c r="G153" i="1"/>
  <c r="AW157" i="1"/>
  <c r="AN164" i="1"/>
  <c r="U168" i="1"/>
  <c r="AZ173" i="1"/>
  <c r="BI183" i="1"/>
  <c r="M188" i="1"/>
  <c r="AN191" i="1"/>
  <c r="AQ196" i="1"/>
  <c r="E213" i="1"/>
  <c r="S216" i="1"/>
  <c r="BQ216" i="1"/>
  <c r="T242" i="1"/>
  <c r="G242" i="1"/>
  <c r="P252" i="1"/>
  <c r="Q237" i="1"/>
  <c r="P237" i="1" s="1"/>
  <c r="BS258" i="1"/>
  <c r="BR467" i="1"/>
  <c r="BZ467" i="1" s="1"/>
  <c r="BY467" i="1"/>
  <c r="P157" i="1"/>
  <c r="BO157" i="1"/>
  <c r="AE159" i="1"/>
  <c r="S161" i="1"/>
  <c r="Y164" i="1"/>
  <c r="AP138" i="1"/>
  <c r="E173" i="1"/>
  <c r="BX168" i="1"/>
  <c r="M179" i="1"/>
  <c r="BF179" i="1"/>
  <c r="AN181" i="1"/>
  <c r="BW181" i="1"/>
  <c r="M183" i="1"/>
  <c r="S184" i="1"/>
  <c r="AQ185" i="1"/>
  <c r="S189" i="1"/>
  <c r="AT196" i="1"/>
  <c r="S202" i="1"/>
  <c r="BS202" i="1"/>
  <c r="C237" i="1"/>
  <c r="D237" i="1" s="1"/>
  <c r="T98" i="1"/>
  <c r="BW85" i="1"/>
  <c r="X100" i="1"/>
  <c r="X72" i="1" s="1"/>
  <c r="BH100" i="1"/>
  <c r="AH105" i="1"/>
  <c r="AZ105" i="1"/>
  <c r="S109" i="1"/>
  <c r="T111" i="1"/>
  <c r="G115" i="1"/>
  <c r="AB115" i="1"/>
  <c r="BL115" i="1"/>
  <c r="S116" i="1"/>
  <c r="BQ120" i="1"/>
  <c r="BY120" i="1" s="1"/>
  <c r="R139" i="1"/>
  <c r="AR138" i="1"/>
  <c r="BS148" i="1"/>
  <c r="AB149" i="1"/>
  <c r="BI153" i="1"/>
  <c r="AN155" i="1"/>
  <c r="BS156" i="1"/>
  <c r="CA156" i="1" s="1"/>
  <c r="AK157" i="1"/>
  <c r="AZ157" i="1"/>
  <c r="S163" i="1"/>
  <c r="D166" i="1"/>
  <c r="R169" i="1"/>
  <c r="BQ169" i="1" s="1"/>
  <c r="BY169" i="1" s="1"/>
  <c r="T181" i="1"/>
  <c r="BS181" i="1" s="1"/>
  <c r="BR204" i="1"/>
  <c r="BZ204" i="1" s="1"/>
  <c r="CA204" i="1"/>
  <c r="G282" i="1"/>
  <c r="H270" i="1"/>
  <c r="BQ299" i="1"/>
  <c r="BY299" i="1" s="1"/>
  <c r="S94" i="1"/>
  <c r="AH98" i="1"/>
  <c r="Z100" i="1"/>
  <c r="BJ100" i="1"/>
  <c r="AK105" i="1"/>
  <c r="BC105" i="1"/>
  <c r="J111" i="1"/>
  <c r="AD100" i="1"/>
  <c r="T117" i="1"/>
  <c r="S117" i="1" s="1"/>
  <c r="AB127" i="1"/>
  <c r="M130" i="1"/>
  <c r="P134" i="1"/>
  <c r="AS138" i="1"/>
  <c r="AE153" i="1"/>
  <c r="BF155" i="1"/>
  <c r="BW138" i="1"/>
  <c r="P159" i="1"/>
  <c r="Y166" i="1"/>
  <c r="AN166" i="1"/>
  <c r="BS167" i="1"/>
  <c r="D169" i="1"/>
  <c r="V169" i="1"/>
  <c r="Z168" i="1"/>
  <c r="AQ173" i="1"/>
  <c r="BF173" i="1"/>
  <c r="R188" i="1"/>
  <c r="BL196" i="1"/>
  <c r="P203" i="1"/>
  <c r="BC203" i="1"/>
  <c r="CA219" i="1"/>
  <c r="AB270" i="1"/>
  <c r="AQ274" i="1"/>
  <c r="AR270" i="1"/>
  <c r="AQ270" i="1" s="1"/>
  <c r="AB101" i="1"/>
  <c r="AT101" i="1"/>
  <c r="T120" i="1"/>
  <c r="BC126" i="1"/>
  <c r="I168" i="1"/>
  <c r="BQ179" i="1"/>
  <c r="BY179" i="1" s="1"/>
  <c r="D188" i="1"/>
  <c r="AT191" i="1"/>
  <c r="BI191" i="1"/>
  <c r="AH196" i="1"/>
  <c r="AI198" i="1"/>
  <c r="AH199" i="1"/>
  <c r="BS281" i="1"/>
  <c r="S281" i="1"/>
  <c r="BQ96" i="1"/>
  <c r="BY96" i="1" s="1"/>
  <c r="T101" i="1"/>
  <c r="BS101" i="1" s="1"/>
  <c r="AM100" i="1"/>
  <c r="BF113" i="1"/>
  <c r="L126" i="1"/>
  <c r="AG126" i="1"/>
  <c r="AW134" i="1"/>
  <c r="BS142" i="1"/>
  <c r="J143" i="1"/>
  <c r="BR150" i="1"/>
  <c r="BZ150" i="1" s="1"/>
  <c r="AW153" i="1"/>
  <c r="AB155" i="1"/>
  <c r="AN157" i="1"/>
  <c r="AQ166" i="1"/>
  <c r="AN169" i="1"/>
  <c r="AB173" i="1"/>
  <c r="AS168" i="1"/>
  <c r="AT168" i="1" s="1"/>
  <c r="AH179" i="1"/>
  <c r="AD237" i="1"/>
  <c r="AE237" i="1" s="1"/>
  <c r="AE238" i="1"/>
  <c r="AQ288" i="1"/>
  <c r="AR287" i="1"/>
  <c r="AQ287" i="1" s="1"/>
  <c r="BY294" i="1"/>
  <c r="BR294" i="1"/>
  <c r="BZ294" i="1" s="1"/>
  <c r="O100" i="1"/>
  <c r="P100" i="1" s="1"/>
  <c r="J101" i="1"/>
  <c r="V105" i="1"/>
  <c r="BF105" i="1"/>
  <c r="M111" i="1"/>
  <c r="M115" i="1"/>
  <c r="AZ115" i="1"/>
  <c r="S125" i="1"/>
  <c r="AW130" i="1"/>
  <c r="AZ134" i="1"/>
  <c r="S135" i="1"/>
  <c r="I138" i="1"/>
  <c r="BS144" i="1"/>
  <c r="CA144" i="1" s="1"/>
  <c r="AH153" i="1"/>
  <c r="J155" i="1"/>
  <c r="AT155" i="1"/>
  <c r="BI155" i="1"/>
  <c r="G157" i="1"/>
  <c r="V159" i="1"/>
  <c r="M164" i="1"/>
  <c r="AB166" i="1"/>
  <c r="AE173" i="1"/>
  <c r="BJ168" i="1"/>
  <c r="S180" i="1"/>
  <c r="J181" i="1"/>
  <c r="AT181" i="1"/>
  <c r="BI181" i="1"/>
  <c r="R183" i="1"/>
  <c r="BC183" i="1"/>
  <c r="Y188" i="1"/>
  <c r="AN188" i="1"/>
  <c r="AW191" i="1"/>
  <c r="BK168" i="1"/>
  <c r="AZ196" i="1"/>
  <c r="D199" i="1"/>
  <c r="V199" i="1"/>
  <c r="BX198" i="1"/>
  <c r="CA201" i="1"/>
  <c r="AQ209" i="1"/>
  <c r="X406" i="1"/>
  <c r="X407" i="1"/>
  <c r="BR116" i="1"/>
  <c r="BZ116" i="1" s="1"/>
  <c r="S137" i="1"/>
  <c r="AF138" i="1"/>
  <c r="J139" i="1"/>
  <c r="BO139" i="1"/>
  <c r="BS140" i="1"/>
  <c r="AH143" i="1"/>
  <c r="AX138" i="1"/>
  <c r="BI149" i="1"/>
  <c r="T176" i="1"/>
  <c r="T188" i="1"/>
  <c r="BS188" i="1" s="1"/>
  <c r="CA188" i="1" s="1"/>
  <c r="V198" i="1"/>
  <c r="AY237" i="1"/>
  <c r="AZ237" i="1" s="1"/>
  <c r="AJ268" i="1"/>
  <c r="BS272" i="1"/>
  <c r="S272" i="1"/>
  <c r="BQ273" i="1"/>
  <c r="BY273" i="1" s="1"/>
  <c r="S273" i="1"/>
  <c r="I287" i="1"/>
  <c r="BS94" i="1"/>
  <c r="CA94" i="1" s="1"/>
  <c r="AA100" i="1"/>
  <c r="L100" i="1"/>
  <c r="BV100" i="1"/>
  <c r="T105" i="1"/>
  <c r="AK111" i="1"/>
  <c r="BC111" i="1"/>
  <c r="P115" i="1"/>
  <c r="AK115" i="1"/>
  <c r="BC115" i="1"/>
  <c r="CA116" i="1"/>
  <c r="R122" i="1"/>
  <c r="BQ122" i="1" s="1"/>
  <c r="BY122" i="1" s="1"/>
  <c r="BV138" i="1"/>
  <c r="W143" i="1"/>
  <c r="BL149" i="1"/>
  <c r="AK153" i="1"/>
  <c r="AB157" i="1"/>
  <c r="BI157" i="1"/>
  <c r="BS161" i="1"/>
  <c r="BQ172" i="1"/>
  <c r="BY172" i="1" s="1"/>
  <c r="N168" i="1"/>
  <c r="AG168" i="1"/>
  <c r="AH168" i="1" s="1"/>
  <c r="BL173" i="1"/>
  <c r="BR182" i="1"/>
  <c r="BZ182" i="1" s="1"/>
  <c r="G183" i="1"/>
  <c r="Y183" i="1"/>
  <c r="D185" i="1"/>
  <c r="BO185" i="1"/>
  <c r="S192" i="1"/>
  <c r="T196" i="1"/>
  <c r="BE198" i="1"/>
  <c r="BR206" i="1"/>
  <c r="BZ206" i="1" s="1"/>
  <c r="CA206" i="1"/>
  <c r="AO213" i="1"/>
  <c r="AQ248" i="1"/>
  <c r="AR237" i="1"/>
  <c r="AQ237" i="1" s="1"/>
  <c r="CA296" i="1"/>
  <c r="BR296" i="1"/>
  <c r="BZ296" i="1" s="1"/>
  <c r="BI336" i="1"/>
  <c r="BJ331" i="1"/>
  <c r="N100" i="1"/>
  <c r="R118" i="1"/>
  <c r="T130" i="1"/>
  <c r="S131" i="1"/>
  <c r="T134" i="1"/>
  <c r="Y134" i="1"/>
  <c r="AU138" i="1"/>
  <c r="AT138" i="1" s="1"/>
  <c r="AW155" i="1"/>
  <c r="T159" i="1"/>
  <c r="BL166" i="1"/>
  <c r="AX168" i="1"/>
  <c r="G179" i="1"/>
  <c r="AH181" i="1"/>
  <c r="T183" i="1"/>
  <c r="BS183" i="1" s="1"/>
  <c r="CA183" i="1" s="1"/>
  <c r="T185" i="1"/>
  <c r="BS185" i="1" s="1"/>
  <c r="G196" i="1"/>
  <c r="AN196" i="1"/>
  <c r="Y199" i="1"/>
  <c r="BG198" i="1"/>
  <c r="BF199" i="1"/>
  <c r="S253" i="1"/>
  <c r="BS253" i="1"/>
  <c r="CA253" i="1" s="1"/>
  <c r="AX198" i="1"/>
  <c r="AW198" i="1" s="1"/>
  <c r="BL211" i="1"/>
  <c r="J214" i="1"/>
  <c r="AQ218" i="1"/>
  <c r="BR222" i="1"/>
  <c r="BZ222" i="1" s="1"/>
  <c r="AZ232" i="1"/>
  <c r="J235" i="1"/>
  <c r="AT235" i="1"/>
  <c r="BD237" i="1"/>
  <c r="J238" i="1"/>
  <c r="AT238" i="1"/>
  <c r="AB248" i="1"/>
  <c r="AB250" i="1"/>
  <c r="BF250" i="1"/>
  <c r="D252" i="1"/>
  <c r="AG255" i="1"/>
  <c r="AH255" i="1" s="1"/>
  <c r="V258" i="1"/>
  <c r="S259" i="1"/>
  <c r="C265" i="1"/>
  <c r="C263" i="1" s="1"/>
  <c r="R263" i="1" s="1"/>
  <c r="BS280" i="1"/>
  <c r="V280" i="1"/>
  <c r="J288" i="1"/>
  <c r="BI288" i="1"/>
  <c r="AK291" i="1"/>
  <c r="BV287" i="1"/>
  <c r="BV268" i="1" s="1"/>
  <c r="L287" i="1"/>
  <c r="M287" i="1" s="1"/>
  <c r="S300" i="1"/>
  <c r="J301" i="1"/>
  <c r="BC304" i="1"/>
  <c r="AB409" i="1"/>
  <c r="Y412" i="1"/>
  <c r="S415" i="1"/>
  <c r="AQ417" i="1"/>
  <c r="AR416" i="1"/>
  <c r="D527" i="1"/>
  <c r="BI527" i="1"/>
  <c r="P199" i="1"/>
  <c r="AG198" i="1"/>
  <c r="AB214" i="1"/>
  <c r="T224" i="1"/>
  <c r="BO224" i="1"/>
  <c r="AT226" i="1"/>
  <c r="BI226" i="1"/>
  <c r="BL235" i="1"/>
  <c r="BL238" i="1"/>
  <c r="J242" i="1"/>
  <c r="S243" i="1"/>
  <c r="AT248" i="1"/>
  <c r="BI248" i="1"/>
  <c r="AJ237" i="1"/>
  <c r="AN261" i="1"/>
  <c r="U270" i="1"/>
  <c r="BQ280" i="1"/>
  <c r="BY280" i="1" s="1"/>
  <c r="H268" i="1"/>
  <c r="BK287" i="1"/>
  <c r="V291" i="1"/>
  <c r="S293" i="1"/>
  <c r="S294" i="1"/>
  <c r="S397" i="1"/>
  <c r="BS397" i="1"/>
  <c r="CA397" i="1" s="1"/>
  <c r="BQ412" i="1"/>
  <c r="BY412" i="1" s="1"/>
  <c r="BQ549" i="1"/>
  <c r="BY549" i="1" s="1"/>
  <c r="AY544" i="1"/>
  <c r="AZ572" i="1"/>
  <c r="BS572" i="1"/>
  <c r="R203" i="1"/>
  <c r="P209" i="1"/>
  <c r="BX213" i="1"/>
  <c r="I213" i="1"/>
  <c r="AK224" i="1"/>
  <c r="V232" i="1"/>
  <c r="BC232" i="1"/>
  <c r="M235" i="1"/>
  <c r="AW235" i="1"/>
  <c r="BN237" i="1"/>
  <c r="S240" i="1"/>
  <c r="AE248" i="1"/>
  <c r="AE250" i="1"/>
  <c r="BI250" i="1"/>
  <c r="V252" i="1"/>
  <c r="AK252" i="1"/>
  <c r="AZ252" i="1"/>
  <c r="AX255" i="1"/>
  <c r="S257" i="1"/>
  <c r="J258" i="1"/>
  <c r="S260" i="1"/>
  <c r="AQ261" i="1"/>
  <c r="AS270" i="1"/>
  <c r="AS268" i="1" s="1"/>
  <c r="W270" i="1"/>
  <c r="W268" i="1" s="1"/>
  <c r="BK270" i="1"/>
  <c r="L270" i="1"/>
  <c r="BF284" i="1"/>
  <c r="M288" i="1"/>
  <c r="AV287" i="1"/>
  <c r="AW287" i="1" s="1"/>
  <c r="BX287" i="1"/>
  <c r="BX268" i="1" s="1"/>
  <c r="BI297" i="1"/>
  <c r="T299" i="1"/>
  <c r="BS299" i="1" s="1"/>
  <c r="AZ299" i="1"/>
  <c r="BO299" i="1"/>
  <c r="AN304" i="1"/>
  <c r="P320" i="1"/>
  <c r="V324" i="1"/>
  <c r="S348" i="1"/>
  <c r="BI368" i="1"/>
  <c r="BH367" i="1"/>
  <c r="BH365" i="1" s="1"/>
  <c r="BF378" i="1"/>
  <c r="AD377" i="1"/>
  <c r="M390" i="1"/>
  <c r="AH396" i="1"/>
  <c r="AI395" i="1"/>
  <c r="AI393" i="1" s="1"/>
  <c r="AH393" i="1" s="1"/>
  <c r="J412" i="1"/>
  <c r="AZ549" i="1"/>
  <c r="BA544" i="1"/>
  <c r="S200" i="1"/>
  <c r="S201" i="1"/>
  <c r="BC214" i="1"/>
  <c r="BN213" i="1"/>
  <c r="AO232" i="1"/>
  <c r="T271" i="1"/>
  <c r="BS271" i="1" s="1"/>
  <c r="CA271" i="1" s="1"/>
  <c r="K287" i="1"/>
  <c r="T291" i="1"/>
  <c r="BQ324" i="1"/>
  <c r="BY324" i="1" s="1"/>
  <c r="U319" i="1"/>
  <c r="BE319" i="1"/>
  <c r="BE317" i="1" s="1"/>
  <c r="AE368" i="1"/>
  <c r="AF367" i="1"/>
  <c r="AF365" i="1" s="1"/>
  <c r="AE365" i="1" s="1"/>
  <c r="J382" i="1"/>
  <c r="K377" i="1"/>
  <c r="AZ199" i="1"/>
  <c r="BO199" i="1"/>
  <c r="BC224" i="1"/>
  <c r="R226" i="1"/>
  <c r="AH226" i="1"/>
  <c r="S227" i="1"/>
  <c r="AW230" i="1"/>
  <c r="G232" i="1"/>
  <c r="BF232" i="1"/>
  <c r="P235" i="1"/>
  <c r="AZ235" i="1"/>
  <c r="P238" i="1"/>
  <c r="AZ238" i="1"/>
  <c r="BS246" i="1"/>
  <c r="CA246" i="1" s="1"/>
  <c r="P250" i="1"/>
  <c r="AH250" i="1"/>
  <c r="BL250" i="1"/>
  <c r="S251" i="1"/>
  <c r="Y252" i="1"/>
  <c r="BC252" i="1"/>
  <c r="AA255" i="1"/>
  <c r="AB255" i="1" s="1"/>
  <c r="BC258" i="1"/>
  <c r="AE261" i="1"/>
  <c r="BI261" i="1"/>
  <c r="S264" i="1"/>
  <c r="E270" i="1"/>
  <c r="O270" i="1"/>
  <c r="S279" i="1"/>
  <c r="P282" i="1"/>
  <c r="AZ282" i="1"/>
  <c r="BJ287" i="1"/>
  <c r="BJ268" i="1" s="1"/>
  <c r="P288" i="1"/>
  <c r="AI287" i="1"/>
  <c r="AI268" i="1" s="1"/>
  <c r="AQ291" i="1"/>
  <c r="BF291" i="1"/>
  <c r="BR292" i="1"/>
  <c r="BZ292" i="1" s="1"/>
  <c r="AN299" i="1"/>
  <c r="AT306" i="1"/>
  <c r="BS310" i="1"/>
  <c r="R320" i="1"/>
  <c r="BQ320" i="1" s="1"/>
  <c r="BY320" i="1" s="1"/>
  <c r="BW319" i="1"/>
  <c r="BW317" i="1" s="1"/>
  <c r="V329" i="1"/>
  <c r="AN329" i="1"/>
  <c r="BF329" i="1"/>
  <c r="BG319" i="1"/>
  <c r="X331" i="1"/>
  <c r="X317" i="1" s="1"/>
  <c r="AP331" i="1"/>
  <c r="BH331" i="1"/>
  <c r="AK341" i="1"/>
  <c r="AL331" i="1"/>
  <c r="AK331" i="1" s="1"/>
  <c r="S346" i="1"/>
  <c r="BS346" i="1"/>
  <c r="AW355" i="1"/>
  <c r="CA405" i="1"/>
  <c r="BR405" i="1"/>
  <c r="BZ405" i="1" s="1"/>
  <c r="D408" i="1"/>
  <c r="R209" i="1"/>
  <c r="BQ209" i="1" s="1"/>
  <c r="BY209" i="1" s="1"/>
  <c r="BQ228" i="1"/>
  <c r="BY228" i="1" s="1"/>
  <c r="AB237" i="1"/>
  <c r="BE255" i="1"/>
  <c r="AZ265" i="1"/>
  <c r="M284" i="1"/>
  <c r="S286" i="1"/>
  <c r="U287" i="1"/>
  <c r="V287" i="1" s="1"/>
  <c r="BH287" i="1"/>
  <c r="S298" i="1"/>
  <c r="S381" i="1"/>
  <c r="BS381" i="1"/>
  <c r="D396" i="1"/>
  <c r="BL409" i="1"/>
  <c r="BM408" i="1"/>
  <c r="Y471" i="1"/>
  <c r="BA499" i="1"/>
  <c r="BS504" i="1"/>
  <c r="CA504" i="1" s="1"/>
  <c r="G199" i="1"/>
  <c r="BC199" i="1"/>
  <c r="AW203" i="1"/>
  <c r="S205" i="1"/>
  <c r="G209" i="1"/>
  <c r="BL209" i="1"/>
  <c r="S210" i="1"/>
  <c r="V214" i="1"/>
  <c r="S222" i="1"/>
  <c r="T226" i="1"/>
  <c r="AK226" i="1"/>
  <c r="J232" i="1"/>
  <c r="V235" i="1"/>
  <c r="V238" i="1"/>
  <c r="BF242" i="1"/>
  <c r="BO250" i="1"/>
  <c r="AQ252" i="1"/>
  <c r="BF252" i="1"/>
  <c r="F255" i="1"/>
  <c r="G255" i="1" s="1"/>
  <c r="Y256" i="1"/>
  <c r="BW255" i="1"/>
  <c r="BF258" i="1"/>
  <c r="BS259" i="1"/>
  <c r="CA259" i="1" s="1"/>
  <c r="R288" i="1"/>
  <c r="BR359" i="1"/>
  <c r="BZ359" i="1" s="1"/>
  <c r="CA359" i="1"/>
  <c r="AT242" i="1"/>
  <c r="AM237" i="1"/>
  <c r="AN237" i="1" s="1"/>
  <c r="BD255" i="1"/>
  <c r="AW261" i="1"/>
  <c r="S262" i="1"/>
  <c r="AA263" i="1"/>
  <c r="AB263" i="1" s="1"/>
  <c r="P265" i="1"/>
  <c r="K270" i="1"/>
  <c r="C270" i="1"/>
  <c r="AT280" i="1"/>
  <c r="AN282" i="1"/>
  <c r="AH284" i="1"/>
  <c r="Y287" i="1"/>
  <c r="AE291" i="1"/>
  <c r="V301" i="1"/>
  <c r="AZ301" i="1"/>
  <c r="X355" i="1"/>
  <c r="AQ399" i="1"/>
  <c r="AZ409" i="1"/>
  <c r="BO409" i="1"/>
  <c r="AW412" i="1"/>
  <c r="BL412" i="1"/>
  <c r="AZ420" i="1"/>
  <c r="AY432" i="1"/>
  <c r="BQ436" i="1"/>
  <c r="BY436" i="1" s="1"/>
  <c r="BO209" i="1"/>
  <c r="AK218" i="1"/>
  <c r="BC218" i="1"/>
  <c r="BI224" i="1"/>
  <c r="AN226" i="1"/>
  <c r="AB228" i="1"/>
  <c r="BC228" i="1"/>
  <c r="AE232" i="1"/>
  <c r="R235" i="1"/>
  <c r="Y235" i="1"/>
  <c r="R238" i="1"/>
  <c r="BQ238" i="1" s="1"/>
  <c r="BY238" i="1" s="1"/>
  <c r="R248" i="1"/>
  <c r="S248" i="1" s="1"/>
  <c r="Z268" i="1"/>
  <c r="AM270" i="1"/>
  <c r="AN270" i="1" s="1"/>
  <c r="T282" i="1"/>
  <c r="BB287" i="1"/>
  <c r="AP317" i="1"/>
  <c r="BQ344" i="1"/>
  <c r="BY344" i="1" s="1"/>
  <c r="BK343" i="1"/>
  <c r="BQ343" i="1" s="1"/>
  <c r="BY343" i="1" s="1"/>
  <c r="Y358" i="1"/>
  <c r="Z357" i="1"/>
  <c r="Z355" i="1" s="1"/>
  <c r="AZ408" i="1"/>
  <c r="BA406" i="1"/>
  <c r="AZ406" i="1" s="1"/>
  <c r="AB199" i="1"/>
  <c r="AQ199" i="1"/>
  <c r="BQ201" i="1"/>
  <c r="BY201" i="1" s="1"/>
  <c r="AH203" i="1"/>
  <c r="AZ203" i="1"/>
  <c r="AN209" i="1"/>
  <c r="Q213" i="1"/>
  <c r="AA213" i="1"/>
  <c r="AT214" i="1"/>
  <c r="V218" i="1"/>
  <c r="AN218" i="1"/>
  <c r="M224" i="1"/>
  <c r="Y226" i="1"/>
  <c r="AQ228" i="1"/>
  <c r="BL232" i="1"/>
  <c r="G235" i="1"/>
  <c r="AQ238" i="1"/>
  <c r="BF238" i="1"/>
  <c r="R242" i="1"/>
  <c r="BQ242" i="1" s="1"/>
  <c r="BY242" i="1" s="1"/>
  <c r="V242" i="1"/>
  <c r="G248" i="1"/>
  <c r="BC248" i="1"/>
  <c r="D250" i="1"/>
  <c r="AL255" i="1"/>
  <c r="AK255" i="1" s="1"/>
  <c r="BF256" i="1"/>
  <c r="D258" i="1"/>
  <c r="E255" i="1"/>
  <c r="D255" i="1" s="1"/>
  <c r="AN265" i="1"/>
  <c r="AW271" i="1"/>
  <c r="BF274" i="1"/>
  <c r="AH280" i="1"/>
  <c r="Y282" i="1"/>
  <c r="BF282" i="1"/>
  <c r="AZ284" i="1"/>
  <c r="AA287" i="1"/>
  <c r="F287" i="1"/>
  <c r="BH317" i="1"/>
  <c r="G358" i="1"/>
  <c r="AK365" i="1"/>
  <c r="S392" i="1"/>
  <c r="AN409" i="1"/>
  <c r="BR227" i="1"/>
  <c r="BZ227" i="1" s="1"/>
  <c r="P228" i="1"/>
  <c r="AB235" i="1"/>
  <c r="AB238" i="1"/>
  <c r="Y248" i="1"/>
  <c r="Y250" i="1"/>
  <c r="BL252" i="1"/>
  <c r="L255" i="1"/>
  <c r="R255" i="1" s="1"/>
  <c r="AD255" i="1"/>
  <c r="AE255" i="1" s="1"/>
  <c r="G261" i="1"/>
  <c r="AN263" i="1"/>
  <c r="AG270" i="1"/>
  <c r="T274" i="1"/>
  <c r="AK280" i="1"/>
  <c r="AB282" i="1"/>
  <c r="AL270" i="1"/>
  <c r="BN287" i="1"/>
  <c r="BN268" i="1" s="1"/>
  <c r="BV331" i="1"/>
  <c r="BV317" i="1" s="1"/>
  <c r="S384" i="1"/>
  <c r="BS384" i="1"/>
  <c r="CA384" i="1" s="1"/>
  <c r="Z393" i="1"/>
  <c r="Z394" i="1"/>
  <c r="AB408" i="1"/>
  <c r="AC406" i="1"/>
  <c r="AB406" i="1" s="1"/>
  <c r="Y409" i="1"/>
  <c r="Z408" i="1"/>
  <c r="R414" i="1"/>
  <c r="D320" i="1"/>
  <c r="BX317" i="1"/>
  <c r="AU319" i="1"/>
  <c r="D332" i="1"/>
  <c r="Y332" i="1"/>
  <c r="AQ332" i="1"/>
  <c r="BI332" i="1"/>
  <c r="R336" i="1"/>
  <c r="BQ336" i="1" s="1"/>
  <c r="BY336" i="1" s="1"/>
  <c r="AN341" i="1"/>
  <c r="BC341" i="1"/>
  <c r="AQ358" i="1"/>
  <c r="BF360" i="1"/>
  <c r="R363" i="1"/>
  <c r="V363" i="1"/>
  <c r="S364" i="1"/>
  <c r="T372" i="1"/>
  <c r="V372" i="1"/>
  <c r="S376" i="1"/>
  <c r="AE382" i="1"/>
  <c r="S386" i="1"/>
  <c r="AK396" i="1"/>
  <c r="AZ396" i="1"/>
  <c r="S398" i="1"/>
  <c r="J417" i="1"/>
  <c r="D420" i="1"/>
  <c r="M429" i="1"/>
  <c r="AH442" i="1"/>
  <c r="G455" i="1"/>
  <c r="AN455" i="1"/>
  <c r="BF455" i="1"/>
  <c r="BR480" i="1"/>
  <c r="BZ480" i="1" s="1"/>
  <c r="D490" i="1"/>
  <c r="AH490" i="1"/>
  <c r="AY492" i="1"/>
  <c r="AE496" i="1"/>
  <c r="BL496" i="1"/>
  <c r="G527" i="1"/>
  <c r="AN527" i="1"/>
  <c r="AT541" i="1"/>
  <c r="BS545" i="1"/>
  <c r="AA317" i="1"/>
  <c r="S337" i="1"/>
  <c r="S351" i="1"/>
  <c r="BI357" i="1"/>
  <c r="R360" i="1"/>
  <c r="F367" i="1"/>
  <c r="H395" i="1"/>
  <c r="AE555" i="1"/>
  <c r="AT555" i="1"/>
  <c r="BS315" i="1"/>
  <c r="AS319" i="1"/>
  <c r="AT319" i="1" s="1"/>
  <c r="BK319" i="1"/>
  <c r="BC331" i="1"/>
  <c r="AB332" i="1"/>
  <c r="BL332" i="1"/>
  <c r="Y341" i="1"/>
  <c r="BS342" i="1"/>
  <c r="BS344" i="1"/>
  <c r="CA344" i="1" s="1"/>
  <c r="BS345" i="1"/>
  <c r="U357" i="1"/>
  <c r="U355" i="1" s="1"/>
  <c r="AT358" i="1"/>
  <c r="BI358" i="1"/>
  <c r="AN360" i="1"/>
  <c r="BI360" i="1"/>
  <c r="BF365" i="1"/>
  <c r="Q367" i="1"/>
  <c r="P367" i="1" s="1"/>
  <c r="I377" i="1"/>
  <c r="I375" i="1" s="1"/>
  <c r="AH390" i="1"/>
  <c r="AN396" i="1"/>
  <c r="BV395" i="1"/>
  <c r="BV393" i="1" s="1"/>
  <c r="M399" i="1"/>
  <c r="M404" i="1"/>
  <c r="AW404" i="1"/>
  <c r="BL404" i="1"/>
  <c r="AN408" i="1"/>
  <c r="BN408" i="1"/>
  <c r="BN406" i="1" s="1"/>
  <c r="AE417" i="1"/>
  <c r="BR425" i="1"/>
  <c r="BZ425" i="1" s="1"/>
  <c r="AT429" i="1"/>
  <c r="J455" i="1"/>
  <c r="AZ462" i="1"/>
  <c r="M471" i="1"/>
  <c r="V490" i="1"/>
  <c r="P496" i="1"/>
  <c r="AZ535" i="1"/>
  <c r="AH541" i="1"/>
  <c r="BQ559" i="1"/>
  <c r="BY559" i="1" s="1"/>
  <c r="T306" i="1"/>
  <c r="V306" i="1"/>
  <c r="S308" i="1"/>
  <c r="S312" i="1"/>
  <c r="G320" i="1"/>
  <c r="AB329" i="1"/>
  <c r="AT329" i="1"/>
  <c r="BO336" i="1"/>
  <c r="S339" i="1"/>
  <c r="BI355" i="1"/>
  <c r="S366" i="1"/>
  <c r="T368" i="1"/>
  <c r="BS368" i="1" s="1"/>
  <c r="BS388" i="1"/>
  <c r="AO395" i="1"/>
  <c r="AO393" i="1" s="1"/>
  <c r="BD395" i="1"/>
  <c r="BW395" i="1"/>
  <c r="BW393" i="1" s="1"/>
  <c r="BR401" i="1"/>
  <c r="BZ401" i="1" s="1"/>
  <c r="BQ521" i="1"/>
  <c r="BY521" i="1" s="1"/>
  <c r="BR522" i="1"/>
  <c r="BZ522" i="1" s="1"/>
  <c r="CA546" i="1"/>
  <c r="BR547" i="1"/>
  <c r="BZ547" i="1" s="1"/>
  <c r="CA561" i="1"/>
  <c r="R306" i="1"/>
  <c r="BQ306" i="1" s="1"/>
  <c r="BY306" i="1" s="1"/>
  <c r="G319" i="1"/>
  <c r="I319" i="1"/>
  <c r="I317" i="1" s="1"/>
  <c r="AE332" i="1"/>
  <c r="AW332" i="1"/>
  <c r="BO332" i="1"/>
  <c r="S354" i="1"/>
  <c r="M358" i="1"/>
  <c r="AW357" i="1"/>
  <c r="U367" i="1"/>
  <c r="U365" i="1" s="1"/>
  <c r="V390" i="1"/>
  <c r="AB396" i="1"/>
  <c r="AP395" i="1"/>
  <c r="AP393" i="1" s="1"/>
  <c r="R409" i="1"/>
  <c r="AP408" i="1"/>
  <c r="AP406" i="1" s="1"/>
  <c r="BC412" i="1"/>
  <c r="AW417" i="1"/>
  <c r="S419" i="1"/>
  <c r="Y420" i="1"/>
  <c r="BF420" i="1"/>
  <c r="AM422" i="1"/>
  <c r="BQ422" i="1" s="1"/>
  <c r="BY422" i="1" s="1"/>
  <c r="AN423" i="1"/>
  <c r="BR434" i="1"/>
  <c r="BZ434" i="1" s="1"/>
  <c r="J442" i="1"/>
  <c r="BL455" i="1"/>
  <c r="BR459" i="1"/>
  <c r="BZ459" i="1" s="1"/>
  <c r="CA469" i="1"/>
  <c r="P471" i="1"/>
  <c r="AT471" i="1"/>
  <c r="J490" i="1"/>
  <c r="BC496" i="1"/>
  <c r="D513" i="1"/>
  <c r="AE527" i="1"/>
  <c r="BO527" i="1"/>
  <c r="V541" i="1"/>
  <c r="BO555" i="1"/>
  <c r="BR570" i="1"/>
  <c r="BZ570" i="1" s="1"/>
  <c r="AQ301" i="1"/>
  <c r="BF301" i="1"/>
  <c r="R304" i="1"/>
  <c r="BQ304" i="1" s="1"/>
  <c r="BY304" i="1" s="1"/>
  <c r="G306" i="1"/>
  <c r="S316" i="1"/>
  <c r="AK320" i="1"/>
  <c r="S323" i="1"/>
  <c r="AH336" i="1"/>
  <c r="AZ336" i="1"/>
  <c r="AH358" i="1"/>
  <c r="AW358" i="1"/>
  <c r="AT360" i="1"/>
  <c r="BO360" i="1"/>
  <c r="J363" i="1"/>
  <c r="AT365" i="1"/>
  <c r="S373" i="1"/>
  <c r="AE378" i="1"/>
  <c r="R390" i="1"/>
  <c r="BQ390" i="1" s="1"/>
  <c r="BY390" i="1" s="1"/>
  <c r="AC395" i="1"/>
  <c r="AC393" i="1" s="1"/>
  <c r="AR395" i="1"/>
  <c r="D409" i="1"/>
  <c r="AD408" i="1"/>
  <c r="AD406" i="1" s="1"/>
  <c r="M442" i="1"/>
  <c r="BY450" i="1"/>
  <c r="CA483" i="1"/>
  <c r="AG319" i="1"/>
  <c r="AG317" i="1" s="1"/>
  <c r="M332" i="1"/>
  <c r="AH332" i="1"/>
  <c r="AZ332" i="1"/>
  <c r="AW378" i="1"/>
  <c r="BS386" i="1"/>
  <c r="Y390" i="1"/>
  <c r="M396" i="1"/>
  <c r="S400" i="1"/>
  <c r="T409" i="1"/>
  <c r="BS409" i="1" s="1"/>
  <c r="AB420" i="1"/>
  <c r="BI420" i="1"/>
  <c r="AK429" i="1"/>
  <c r="BI442" i="1"/>
  <c r="P455" i="1"/>
  <c r="AE455" i="1"/>
  <c r="AH471" i="1"/>
  <c r="AN490" i="1"/>
  <c r="G496" i="1"/>
  <c r="BF496" i="1"/>
  <c r="BR505" i="1"/>
  <c r="BZ505" i="1" s="1"/>
  <c r="AZ510" i="1"/>
  <c r="V513" i="1"/>
  <c r="BC513" i="1"/>
  <c r="AW527" i="1"/>
  <c r="BR534" i="1"/>
  <c r="BZ534" i="1" s="1"/>
  <c r="J541" i="1"/>
  <c r="BR550" i="1"/>
  <c r="BZ550" i="1" s="1"/>
  <c r="BC555" i="1"/>
  <c r="O317" i="1"/>
  <c r="P336" i="1"/>
  <c r="AK336" i="1"/>
  <c r="BC336" i="1"/>
  <c r="M341" i="1"/>
  <c r="CA350" i="1"/>
  <c r="AK357" i="1"/>
  <c r="AE360" i="1"/>
  <c r="M363" i="1"/>
  <c r="S370" i="1"/>
  <c r="T390" i="1"/>
  <c r="BS390" i="1" s="1"/>
  <c r="BH395" i="1"/>
  <c r="T399" i="1"/>
  <c r="R417" i="1"/>
  <c r="BQ417" i="1" s="1"/>
  <c r="BY417" i="1" s="1"/>
  <c r="G304" i="1"/>
  <c r="AK332" i="1"/>
  <c r="BC332" i="1"/>
  <c r="BS334" i="1"/>
  <c r="BS353" i="1"/>
  <c r="AK358" i="1"/>
  <c r="S369" i="1"/>
  <c r="AE372" i="1"/>
  <c r="BI372" i="1"/>
  <c r="R382" i="1"/>
  <c r="BQ382" i="1" s="1"/>
  <c r="BY382" i="1" s="1"/>
  <c r="S389" i="1"/>
  <c r="P396" i="1"/>
  <c r="BI396" i="1"/>
  <c r="AN404" i="1"/>
  <c r="F408" i="1"/>
  <c r="F406" i="1" s="1"/>
  <c r="BL420" i="1"/>
  <c r="V429" i="1"/>
  <c r="AH455" i="1"/>
  <c r="AZ468" i="1"/>
  <c r="CA488" i="1"/>
  <c r="BR489" i="1"/>
  <c r="BZ489" i="1" s="1"/>
  <c r="AB490" i="1"/>
  <c r="AN496" i="1"/>
  <c r="BR507" i="1"/>
  <c r="BZ507" i="1" s="1"/>
  <c r="BF513" i="1"/>
  <c r="BR526" i="1"/>
  <c r="BZ526" i="1" s="1"/>
  <c r="M541" i="1"/>
  <c r="BF541" i="1"/>
  <c r="AZ559" i="1"/>
  <c r="U331" i="1"/>
  <c r="AM317" i="1"/>
  <c r="AN336" i="1"/>
  <c r="BF336" i="1"/>
  <c r="AZ341" i="1"/>
  <c r="BO341" i="1"/>
  <c r="BC358" i="1"/>
  <c r="J390" i="1"/>
  <c r="Y399" i="1"/>
  <c r="T412" i="1"/>
  <c r="BS419" i="1"/>
  <c r="P420" i="1"/>
  <c r="AW420" i="1"/>
  <c r="Y429" i="1"/>
  <c r="BF429" i="1"/>
  <c r="D455" i="1"/>
  <c r="BY464" i="1"/>
  <c r="BQ473" i="1"/>
  <c r="BY473" i="1" s="1"/>
  <c r="AQ496" i="1"/>
  <c r="J513" i="1"/>
  <c r="CA526" i="1"/>
  <c r="BI541" i="1"/>
  <c r="BR553" i="1"/>
  <c r="BZ553" i="1" s="1"/>
  <c r="AN555" i="1"/>
  <c r="BA558" i="1"/>
  <c r="H10" i="1"/>
  <c r="G12" i="1"/>
  <c r="T21" i="1"/>
  <c r="Y25" i="1"/>
  <c r="Z23" i="1"/>
  <c r="Y23" i="1" s="1"/>
  <c r="S27" i="1"/>
  <c r="BS27" i="1"/>
  <c r="H28" i="1"/>
  <c r="P43" i="1"/>
  <c r="Q41" i="1"/>
  <c r="P41" i="1" s="1"/>
  <c r="T48" i="1"/>
  <c r="P57" i="1"/>
  <c r="T57" i="1"/>
  <c r="S76" i="1"/>
  <c r="BS76" i="1"/>
  <c r="C41" i="1"/>
  <c r="R10" i="1"/>
  <c r="BC10" i="1"/>
  <c r="S16" i="1"/>
  <c r="BS16" i="1"/>
  <c r="G21" i="1"/>
  <c r="BR22" i="1"/>
  <c r="BZ22" i="1" s="1"/>
  <c r="E23" i="1"/>
  <c r="BL25" i="1"/>
  <c r="BF30" i="1"/>
  <c r="D43" i="1"/>
  <c r="E41" i="1"/>
  <c r="AE63" i="1"/>
  <c r="AF43" i="1"/>
  <c r="BO63" i="1"/>
  <c r="BP43" i="1"/>
  <c r="BN100" i="1"/>
  <c r="BN72" i="1" s="1"/>
  <c r="AK25" i="1"/>
  <c r="AL23" i="1"/>
  <c r="BR19" i="1"/>
  <c r="BZ19" i="1" s="1"/>
  <c r="S24" i="1"/>
  <c r="M25" i="1"/>
  <c r="N23" i="1"/>
  <c r="BQ48" i="1"/>
  <c r="BY48" i="1" s="1"/>
  <c r="AW43" i="1"/>
  <c r="M63" i="1"/>
  <c r="T63" i="1"/>
  <c r="W74" i="1"/>
  <c r="V83" i="1"/>
  <c r="AO74" i="1"/>
  <c r="AN83" i="1"/>
  <c r="BG74" i="1"/>
  <c r="BF83" i="1"/>
  <c r="BL12" i="1"/>
  <c r="BM10" i="1"/>
  <c r="BA12" i="1"/>
  <c r="BS36" i="1"/>
  <c r="CA36" i="1" s="1"/>
  <c r="S36" i="1"/>
  <c r="BI35" i="1"/>
  <c r="BJ33" i="1"/>
  <c r="BI33" i="1" s="1"/>
  <c r="G48" i="1"/>
  <c r="H43" i="1"/>
  <c r="AK10" i="1"/>
  <c r="BO12" i="1"/>
  <c r="AB13" i="1"/>
  <c r="AO12" i="1"/>
  <c r="BR15" i="1"/>
  <c r="BZ15" i="1" s="1"/>
  <c r="P25" i="1"/>
  <c r="J30" i="1"/>
  <c r="BO30" i="1"/>
  <c r="BP28" i="1"/>
  <c r="BO28" i="1" s="1"/>
  <c r="AW35" i="1"/>
  <c r="AX33" i="1"/>
  <c r="AW33" i="1" s="1"/>
  <c r="I43" i="1"/>
  <c r="I41" i="1" s="1"/>
  <c r="AZ49" i="1"/>
  <c r="BA48" i="1"/>
  <c r="AZ48" i="1" s="1"/>
  <c r="J70" i="1"/>
  <c r="T70" i="1"/>
  <c r="BI80" i="1"/>
  <c r="BJ78" i="1"/>
  <c r="BI78" i="1" s="1"/>
  <c r="AB12" i="1"/>
  <c r="AC10" i="1"/>
  <c r="BC30" i="1"/>
  <c r="BD28" i="1"/>
  <c r="BC28" i="1" s="1"/>
  <c r="AK35" i="1"/>
  <c r="AL33" i="1"/>
  <c r="AK33" i="1" s="1"/>
  <c r="BR38" i="1"/>
  <c r="BZ38" i="1" s="1"/>
  <c r="BR46" i="1"/>
  <c r="BZ46" i="1" s="1"/>
  <c r="CA46" i="1"/>
  <c r="BS49" i="1"/>
  <c r="Y49" i="1"/>
  <c r="Z48" i="1"/>
  <c r="BO10" i="1"/>
  <c r="AW10" i="1"/>
  <c r="AQ12" i="1"/>
  <c r="AQ30" i="1"/>
  <c r="AR28" i="1"/>
  <c r="AQ28" i="1" s="1"/>
  <c r="Z35" i="1"/>
  <c r="S37" i="1"/>
  <c r="BR37" i="1" s="1"/>
  <c r="BZ37" i="1" s="1"/>
  <c r="BS37" i="1"/>
  <c r="CA37" i="1" s="1"/>
  <c r="BR40" i="1"/>
  <c r="BZ40" i="1" s="1"/>
  <c r="AE30" i="1"/>
  <c r="AF28" i="1"/>
  <c r="AE28" i="1" s="1"/>
  <c r="BS122" i="1"/>
  <c r="S122" i="1"/>
  <c r="E12" i="1"/>
  <c r="T13" i="1"/>
  <c r="BI10" i="1"/>
  <c r="R12" i="1"/>
  <c r="P13" i="1"/>
  <c r="T17" i="1"/>
  <c r="CA19" i="1"/>
  <c r="T26" i="1"/>
  <c r="S26" i="1" s="1"/>
  <c r="AW26" i="1"/>
  <c r="BI25" i="1"/>
  <c r="BJ23" i="1"/>
  <c r="D33" i="1"/>
  <c r="R54" i="1"/>
  <c r="BQ54" i="1" s="1"/>
  <c r="BY54" i="1" s="1"/>
  <c r="AY72" i="1"/>
  <c r="AF12" i="1"/>
  <c r="AQ10" i="1"/>
  <c r="D13" i="1"/>
  <c r="P12" i="1"/>
  <c r="Q10" i="1"/>
  <c r="AB25" i="1"/>
  <c r="AK26" i="1"/>
  <c r="AW25" i="1"/>
  <c r="AX23" i="1"/>
  <c r="M35" i="1"/>
  <c r="N33" i="1"/>
  <c r="M33" i="1" s="1"/>
  <c r="Y39" i="1"/>
  <c r="BR39" i="1" s="1"/>
  <c r="BZ39" i="1" s="1"/>
  <c r="BS39" i="1"/>
  <c r="CA39" i="1" s="1"/>
  <c r="V51" i="1"/>
  <c r="BS51" i="1"/>
  <c r="W48" i="1"/>
  <c r="V48" i="1" s="1"/>
  <c r="BS54" i="1"/>
  <c r="T31" i="1"/>
  <c r="BO59" i="1"/>
  <c r="T61" i="1"/>
  <c r="D61" i="1"/>
  <c r="BS77" i="1"/>
  <c r="S77" i="1"/>
  <c r="E74" i="1"/>
  <c r="D83" i="1"/>
  <c r="AB100" i="1"/>
  <c r="AN105" i="1"/>
  <c r="CA110" i="1"/>
  <c r="BR110" i="1"/>
  <c r="BZ110" i="1" s="1"/>
  <c r="AE111" i="1"/>
  <c r="BO111" i="1"/>
  <c r="BY113" i="1"/>
  <c r="BR113" i="1"/>
  <c r="BZ113" i="1" s="1"/>
  <c r="J115" i="1"/>
  <c r="K100" i="1"/>
  <c r="C126" i="1"/>
  <c r="D126" i="1" s="1"/>
  <c r="R127" i="1"/>
  <c r="BQ127" i="1" s="1"/>
  <c r="BY127" i="1" s="1"/>
  <c r="D127" i="1"/>
  <c r="BR142" i="1"/>
  <c r="BZ142" i="1" s="1"/>
  <c r="CA142" i="1"/>
  <c r="BI48" i="1"/>
  <c r="AT57" i="1"/>
  <c r="R13" i="1"/>
  <c r="S19" i="1"/>
  <c r="F25" i="1"/>
  <c r="F23" i="1" s="1"/>
  <c r="R23" i="1" s="1"/>
  <c r="F35" i="1"/>
  <c r="F33" i="1" s="1"/>
  <c r="R33" i="1" s="1"/>
  <c r="BQ33" i="1" s="1"/>
  <c r="BY33" i="1" s="1"/>
  <c r="R44" i="1"/>
  <c r="BQ44" i="1" s="1"/>
  <c r="BY44" i="1" s="1"/>
  <c r="S46" i="1"/>
  <c r="AW48" i="1"/>
  <c r="D57" i="1"/>
  <c r="Y59" i="1"/>
  <c r="BQ62" i="1"/>
  <c r="BY62" i="1" s="1"/>
  <c r="BR66" i="1"/>
  <c r="BZ66" i="1" s="1"/>
  <c r="AA72" i="1"/>
  <c r="BC74" i="1"/>
  <c r="BQ90" i="1"/>
  <c r="BY90" i="1" s="1"/>
  <c r="S99" i="1"/>
  <c r="BS99" i="1"/>
  <c r="AW100" i="1"/>
  <c r="R63" i="1"/>
  <c r="BQ63" i="1" s="1"/>
  <c r="BY63" i="1" s="1"/>
  <c r="CA75" i="1"/>
  <c r="BW74" i="1"/>
  <c r="BW72" i="1" s="1"/>
  <c r="AQ86" i="1"/>
  <c r="AR85" i="1"/>
  <c r="AQ85" i="1" s="1"/>
  <c r="S90" i="1"/>
  <c r="AN100" i="1"/>
  <c r="BS105" i="1"/>
  <c r="S105" i="1"/>
  <c r="AH115" i="1"/>
  <c r="AI100" i="1"/>
  <c r="BR121" i="1"/>
  <c r="BZ121" i="1" s="1"/>
  <c r="CA121" i="1"/>
  <c r="BO126" i="1"/>
  <c r="K12" i="1"/>
  <c r="W12" i="1"/>
  <c r="AI12" i="1"/>
  <c r="AU12" i="1"/>
  <c r="BG12" i="1"/>
  <c r="BS18" i="1"/>
  <c r="BS20" i="1"/>
  <c r="H25" i="1"/>
  <c r="T25" i="1" s="1"/>
  <c r="AF25" i="1"/>
  <c r="AR25" i="1"/>
  <c r="BD25" i="1"/>
  <c r="BP25" i="1"/>
  <c r="N30" i="1"/>
  <c r="Z30" i="1"/>
  <c r="AL30" i="1"/>
  <c r="AX30" i="1"/>
  <c r="BJ30" i="1"/>
  <c r="H35" i="1"/>
  <c r="T35" i="1" s="1"/>
  <c r="AF35" i="1"/>
  <c r="AR35" i="1"/>
  <c r="BD35" i="1"/>
  <c r="BP35" i="1"/>
  <c r="K43" i="1"/>
  <c r="W43" i="1"/>
  <c r="AI43" i="1"/>
  <c r="AU43" i="1"/>
  <c r="BG43" i="1"/>
  <c r="T44" i="1"/>
  <c r="BS45" i="1"/>
  <c r="BS47" i="1"/>
  <c r="AW54" i="1"/>
  <c r="BL57" i="1"/>
  <c r="M59" i="1"/>
  <c r="AB61" i="1"/>
  <c r="AT61" i="1"/>
  <c r="BL61" i="1"/>
  <c r="AK63" i="1"/>
  <c r="BC63" i="1"/>
  <c r="BR67" i="1"/>
  <c r="BZ67" i="1" s="1"/>
  <c r="R74" i="1"/>
  <c r="AC74" i="1"/>
  <c r="AB83" i="1"/>
  <c r="AU74" i="1"/>
  <c r="AT83" i="1"/>
  <c r="BM74" i="1"/>
  <c r="BL83" i="1"/>
  <c r="K85" i="1"/>
  <c r="J85" i="1" s="1"/>
  <c r="AU85" i="1"/>
  <c r="AT85" i="1" s="1"/>
  <c r="S91" i="1"/>
  <c r="M100" i="1"/>
  <c r="S120" i="1"/>
  <c r="BS120" i="1"/>
  <c r="S175" i="1"/>
  <c r="BS175" i="1"/>
  <c r="K74" i="1"/>
  <c r="J83" i="1"/>
  <c r="BQ84" i="1"/>
  <c r="BY84" i="1" s="1"/>
  <c r="S84" i="1"/>
  <c r="AZ100" i="1"/>
  <c r="R111" i="1"/>
  <c r="BQ111" i="1" s="1"/>
  <c r="BY111" i="1" s="1"/>
  <c r="BQ118" i="1"/>
  <c r="BY118" i="1" s="1"/>
  <c r="CA129" i="1"/>
  <c r="BR129" i="1"/>
  <c r="BZ129" i="1" s="1"/>
  <c r="S145" i="1"/>
  <c r="BS145" i="1"/>
  <c r="BQ13" i="1"/>
  <c r="BR14" i="1"/>
  <c r="BZ14" i="1" s="1"/>
  <c r="G26" i="1"/>
  <c r="D30" i="1"/>
  <c r="G36" i="1"/>
  <c r="AO48" i="1"/>
  <c r="AN48" i="1" s="1"/>
  <c r="S50" i="1"/>
  <c r="AZ57" i="1"/>
  <c r="CA69" i="1"/>
  <c r="CA71" i="1"/>
  <c r="BS90" i="1"/>
  <c r="S95" i="1"/>
  <c r="BS98" i="1"/>
  <c r="S98" i="1"/>
  <c r="BQ105" i="1"/>
  <c r="BY105" i="1" s="1"/>
  <c r="BS159" i="1"/>
  <c r="BF159" i="1"/>
  <c r="BG138" i="1"/>
  <c r="BS13" i="1"/>
  <c r="N43" i="1"/>
  <c r="AL43" i="1"/>
  <c r="BJ43" i="1"/>
  <c r="CA64" i="1"/>
  <c r="BR64" i="1"/>
  <c r="BZ64" i="1" s="1"/>
  <c r="AM72" i="1"/>
  <c r="BO74" i="1"/>
  <c r="L72" i="1"/>
  <c r="Y74" i="1"/>
  <c r="AK74" i="1"/>
  <c r="AW74" i="1"/>
  <c r="AE86" i="1"/>
  <c r="AF85" i="1"/>
  <c r="AE85" i="1" s="1"/>
  <c r="BO86" i="1"/>
  <c r="BP85" i="1"/>
  <c r="BO85" i="1" s="1"/>
  <c r="BL100" i="1"/>
  <c r="CA106" i="1"/>
  <c r="BR106" i="1"/>
  <c r="BZ106" i="1" s="1"/>
  <c r="V115" i="1"/>
  <c r="W100" i="1"/>
  <c r="BF115" i="1"/>
  <c r="BG100" i="1"/>
  <c r="T115" i="1"/>
  <c r="D115" i="1"/>
  <c r="E100" i="1"/>
  <c r="BQ26" i="1"/>
  <c r="F30" i="1"/>
  <c r="F28" i="1" s="1"/>
  <c r="R28" i="1" s="1"/>
  <c r="D48" i="1"/>
  <c r="S53" i="1"/>
  <c r="BS53" i="1"/>
  <c r="CA55" i="1"/>
  <c r="AN57" i="1"/>
  <c r="D59" i="1"/>
  <c r="BI59" i="1"/>
  <c r="AH61" i="1"/>
  <c r="AZ61" i="1"/>
  <c r="G63" i="1"/>
  <c r="Y63" i="1"/>
  <c r="AQ63" i="1"/>
  <c r="BI63" i="1"/>
  <c r="D68" i="1"/>
  <c r="AI74" i="1"/>
  <c r="AH83" i="1"/>
  <c r="BA74" i="1"/>
  <c r="AZ83" i="1"/>
  <c r="W85" i="1"/>
  <c r="V85" i="1" s="1"/>
  <c r="BG85" i="1"/>
  <c r="BF85" i="1" s="1"/>
  <c r="BR107" i="1"/>
  <c r="BZ107" i="1" s="1"/>
  <c r="CA107" i="1"/>
  <c r="AD126" i="1"/>
  <c r="AE126" i="1" s="1"/>
  <c r="AE127" i="1"/>
  <c r="S170" i="1"/>
  <c r="BQ170" i="1"/>
  <c r="BY170" i="1" s="1"/>
  <c r="BS59" i="1"/>
  <c r="S59" i="1"/>
  <c r="BR62" i="1"/>
  <c r="BZ62" i="1" s="1"/>
  <c r="O72" i="1"/>
  <c r="Q74" i="1"/>
  <c r="P83" i="1"/>
  <c r="BR91" i="1"/>
  <c r="BZ91" i="1" s="1"/>
  <c r="BR97" i="1"/>
  <c r="BZ97" i="1" s="1"/>
  <c r="CA97" i="1"/>
  <c r="R101" i="1"/>
  <c r="BQ101" i="1" s="1"/>
  <c r="BY101" i="1" s="1"/>
  <c r="CA118" i="1"/>
  <c r="AE169" i="1"/>
  <c r="AF168" i="1"/>
  <c r="S51" i="1"/>
  <c r="BR52" i="1"/>
  <c r="BZ52" i="1" s="1"/>
  <c r="G54" i="1"/>
  <c r="CA56" i="1"/>
  <c r="BR56" i="1"/>
  <c r="BZ56" i="1" s="1"/>
  <c r="AB57" i="1"/>
  <c r="AW59" i="1"/>
  <c r="CA60" i="1"/>
  <c r="BR60" i="1"/>
  <c r="BZ60" i="1" s="1"/>
  <c r="S79" i="1"/>
  <c r="BS79" i="1"/>
  <c r="CA82" i="1"/>
  <c r="BR82" i="1"/>
  <c r="BZ82" i="1" s="1"/>
  <c r="T83" i="1"/>
  <c r="BR87" i="1"/>
  <c r="BZ87" i="1" s="1"/>
  <c r="CA87" i="1"/>
  <c r="BI100" i="1"/>
  <c r="CA108" i="1"/>
  <c r="BR108" i="1"/>
  <c r="BZ108" i="1" s="1"/>
  <c r="BS111" i="1"/>
  <c r="S111" i="1"/>
  <c r="BQ115" i="1"/>
  <c r="BY115" i="1" s="1"/>
  <c r="S118" i="1"/>
  <c r="S123" i="1"/>
  <c r="BS123" i="1"/>
  <c r="CA125" i="1"/>
  <c r="BR125" i="1"/>
  <c r="BZ125" i="1" s="1"/>
  <c r="AB126" i="1"/>
  <c r="O126" i="1"/>
  <c r="P126" i="1" s="1"/>
  <c r="P130" i="1"/>
  <c r="AQ138" i="1"/>
  <c r="AP43" i="1"/>
  <c r="BQ69" i="1"/>
  <c r="BY69" i="1" s="1"/>
  <c r="S69" i="1"/>
  <c r="S78" i="1"/>
  <c r="S86" i="1"/>
  <c r="BS86" i="1"/>
  <c r="BC86" i="1"/>
  <c r="BD85" i="1"/>
  <c r="BC85" i="1" s="1"/>
  <c r="BR89" i="1"/>
  <c r="BZ89" i="1" s="1"/>
  <c r="CA89" i="1"/>
  <c r="BR95" i="1"/>
  <c r="BZ95" i="1" s="1"/>
  <c r="BR109" i="1"/>
  <c r="BZ109" i="1" s="1"/>
  <c r="CA109" i="1"/>
  <c r="AT115" i="1"/>
  <c r="AU100" i="1"/>
  <c r="J153" i="1"/>
  <c r="K138" i="1"/>
  <c r="C72" i="1"/>
  <c r="H74" i="1"/>
  <c r="BQ86" i="1"/>
  <c r="BY86" i="1" s="1"/>
  <c r="M101" i="1"/>
  <c r="Y101" i="1"/>
  <c r="AK101" i="1"/>
  <c r="AW101" i="1"/>
  <c r="BI101" i="1"/>
  <c r="BR103" i="1"/>
  <c r="BZ103" i="1" s="1"/>
  <c r="D105" i="1"/>
  <c r="G111" i="1"/>
  <c r="BR112" i="1"/>
  <c r="BZ112" i="1" s="1"/>
  <c r="D117" i="1"/>
  <c r="BS119" i="1"/>
  <c r="BS124" i="1"/>
  <c r="BV126" i="1"/>
  <c r="BV72" i="1" s="1"/>
  <c r="R130" i="1"/>
  <c r="BQ130" i="1" s="1"/>
  <c r="BY130" i="1" s="1"/>
  <c r="BS130" i="1"/>
  <c r="CA133" i="1"/>
  <c r="BI134" i="1"/>
  <c r="BR135" i="1"/>
  <c r="BZ135" i="1" s="1"/>
  <c r="AD138" i="1"/>
  <c r="AQ139" i="1"/>
  <c r="BJ138" i="1"/>
  <c r="D155" i="1"/>
  <c r="T155" i="1"/>
  <c r="AE164" i="1"/>
  <c r="AW169" i="1"/>
  <c r="AV168" i="1"/>
  <c r="AW168" i="1" s="1"/>
  <c r="AK203" i="1"/>
  <c r="AJ198" i="1"/>
  <c r="AK198" i="1" s="1"/>
  <c r="R75" i="1"/>
  <c r="S75" i="1" s="1"/>
  <c r="BS80" i="1"/>
  <c r="BR92" i="1"/>
  <c r="BZ92" i="1" s="1"/>
  <c r="BR94" i="1"/>
  <c r="BZ94" i="1" s="1"/>
  <c r="S97" i="1"/>
  <c r="S121" i="1"/>
  <c r="BG126" i="1"/>
  <c r="BF126" i="1" s="1"/>
  <c r="BF130" i="1"/>
  <c r="R134" i="1"/>
  <c r="S134" i="1" s="1"/>
  <c r="D134" i="1"/>
  <c r="C138" i="1"/>
  <c r="AC138" i="1"/>
  <c r="AB139" i="1"/>
  <c r="BI139" i="1"/>
  <c r="BH138" i="1"/>
  <c r="BR167" i="1"/>
  <c r="BZ167" i="1" s="1"/>
  <c r="CA167" i="1"/>
  <c r="BS174" i="1"/>
  <c r="S174" i="1"/>
  <c r="S218" i="1"/>
  <c r="BS218" i="1"/>
  <c r="AU126" i="1"/>
  <c r="AT126" i="1" s="1"/>
  <c r="AT130" i="1"/>
  <c r="S132" i="1"/>
  <c r="BS132" i="1"/>
  <c r="BS151" i="1"/>
  <c r="BQ164" i="1"/>
  <c r="BY164" i="1" s="1"/>
  <c r="S169" i="1"/>
  <c r="BS169" i="1"/>
  <c r="BO169" i="1"/>
  <c r="BP168" i="1"/>
  <c r="BQ191" i="1"/>
  <c r="BY191" i="1" s="1"/>
  <c r="BL191" i="1"/>
  <c r="AY213" i="1"/>
  <c r="AZ214" i="1"/>
  <c r="S87" i="1"/>
  <c r="BQ88" i="1"/>
  <c r="BY88" i="1" s="1"/>
  <c r="S89" i="1"/>
  <c r="D101" i="1"/>
  <c r="BL101" i="1"/>
  <c r="BO105" i="1"/>
  <c r="BS117" i="1"/>
  <c r="BL126" i="1"/>
  <c r="G127" i="1"/>
  <c r="BH126" i="1"/>
  <c r="BH72" i="1" s="1"/>
  <c r="AI126" i="1"/>
  <c r="AH126" i="1" s="1"/>
  <c r="AH130" i="1"/>
  <c r="G138" i="1"/>
  <c r="M139" i="1"/>
  <c r="L138" i="1"/>
  <c r="BQ139" i="1"/>
  <c r="BY139" i="1" s="1"/>
  <c r="D141" i="1"/>
  <c r="T141" i="1"/>
  <c r="N138" i="1"/>
  <c r="BR144" i="1"/>
  <c r="BZ144" i="1" s="1"/>
  <c r="T149" i="1"/>
  <c r="BY156" i="1"/>
  <c r="T157" i="1"/>
  <c r="BO164" i="1"/>
  <c r="J168" i="1"/>
  <c r="AK169" i="1"/>
  <c r="AJ168" i="1"/>
  <c r="BL181" i="1"/>
  <c r="S241" i="1"/>
  <c r="BS241" i="1"/>
  <c r="AH99" i="1"/>
  <c r="H100" i="1"/>
  <c r="G100" i="1" s="1"/>
  <c r="AF100" i="1"/>
  <c r="AE100" i="1" s="1"/>
  <c r="AR100" i="1"/>
  <c r="AQ100" i="1" s="1"/>
  <c r="BD100" i="1"/>
  <c r="BC100" i="1" s="1"/>
  <c r="BP100" i="1"/>
  <c r="BO100" i="1" s="1"/>
  <c r="T127" i="1"/>
  <c r="AV126" i="1"/>
  <c r="AV72" i="1" s="1"/>
  <c r="BI127" i="1"/>
  <c r="BJ126" i="1"/>
  <c r="W126" i="1"/>
  <c r="V126" i="1" s="1"/>
  <c r="V130" i="1"/>
  <c r="S133" i="1"/>
  <c r="AK134" i="1"/>
  <c r="BP138" i="1"/>
  <c r="AW139" i="1"/>
  <c r="AV138" i="1"/>
  <c r="BM138" i="1"/>
  <c r="BL139" i="1"/>
  <c r="BQ149" i="1"/>
  <c r="BY149" i="1" s="1"/>
  <c r="CA152" i="1"/>
  <c r="BO153" i="1"/>
  <c r="R157" i="1"/>
  <c r="BQ157" i="1" s="1"/>
  <c r="BY157" i="1" s="1"/>
  <c r="BW168" i="1"/>
  <c r="BW136" i="1" s="1"/>
  <c r="V173" i="1"/>
  <c r="AK168" i="1"/>
  <c r="Y203" i="1"/>
  <c r="X198" i="1"/>
  <c r="Y198" i="1" s="1"/>
  <c r="BI203" i="1"/>
  <c r="BH198" i="1"/>
  <c r="BI198" i="1" s="1"/>
  <c r="E85" i="1"/>
  <c r="Q85" i="1"/>
  <c r="P85" i="1" s="1"/>
  <c r="AC85" i="1"/>
  <c r="AB85" i="1" s="1"/>
  <c r="AO85" i="1"/>
  <c r="AN85" i="1" s="1"/>
  <c r="BA85" i="1"/>
  <c r="AZ85" i="1" s="1"/>
  <c r="BM85" i="1"/>
  <c r="BL85" i="1" s="1"/>
  <c r="I100" i="1"/>
  <c r="R100" i="1" s="1"/>
  <c r="U100" i="1"/>
  <c r="U72" i="1" s="1"/>
  <c r="AG100" i="1"/>
  <c r="AG72" i="1" s="1"/>
  <c r="AS100" i="1"/>
  <c r="AS72" i="1" s="1"/>
  <c r="BE100" i="1"/>
  <c r="BE72" i="1" s="1"/>
  <c r="AW127" i="1"/>
  <c r="AX126" i="1"/>
  <c r="BS134" i="1"/>
  <c r="AG138" i="1"/>
  <c r="R153" i="1"/>
  <c r="BQ153" i="1" s="1"/>
  <c r="BY153" i="1" s="1"/>
  <c r="BC169" i="1"/>
  <c r="BD168" i="1"/>
  <c r="BL226" i="1"/>
  <c r="BM213" i="1"/>
  <c r="BR81" i="1"/>
  <c r="BZ81" i="1" s="1"/>
  <c r="F85" i="1"/>
  <c r="F72" i="1" s="1"/>
  <c r="G101" i="1"/>
  <c r="BR102" i="1"/>
  <c r="BZ102" i="1" s="1"/>
  <c r="BR104" i="1"/>
  <c r="BZ104" i="1" s="1"/>
  <c r="AK127" i="1"/>
  <c r="AL126" i="1"/>
  <c r="AK126" i="1" s="1"/>
  <c r="BR128" i="1"/>
  <c r="BZ128" i="1" s="1"/>
  <c r="Q138" i="1"/>
  <c r="P139" i="1"/>
  <c r="BA143" i="1"/>
  <c r="AZ143" i="1" s="1"/>
  <c r="BS160" i="1"/>
  <c r="G169" i="1"/>
  <c r="H168" i="1"/>
  <c r="Y169" i="1"/>
  <c r="X168" i="1"/>
  <c r="Y168" i="1" s="1"/>
  <c r="BE168" i="1"/>
  <c r="BS194" i="1"/>
  <c r="S194" i="1"/>
  <c r="G90" i="1"/>
  <c r="Y127" i="1"/>
  <c r="Z126" i="1"/>
  <c r="K126" i="1"/>
  <c r="J126" i="1" s="1"/>
  <c r="J130" i="1"/>
  <c r="AK139" i="1"/>
  <c r="AJ138" i="1"/>
  <c r="AZ139" i="1"/>
  <c r="BR158" i="1"/>
  <c r="BZ158" i="1" s="1"/>
  <c r="CA158" i="1"/>
  <c r="BS164" i="1"/>
  <c r="S164" i="1"/>
  <c r="BR146" i="1"/>
  <c r="BZ146" i="1" s="1"/>
  <c r="CA146" i="1"/>
  <c r="BY147" i="1"/>
  <c r="BR147" i="1"/>
  <c r="BZ147" i="1" s="1"/>
  <c r="BY154" i="1"/>
  <c r="BR154" i="1"/>
  <c r="BZ154" i="1" s="1"/>
  <c r="R159" i="1"/>
  <c r="S159" i="1" s="1"/>
  <c r="D159" i="1"/>
  <c r="BS162" i="1"/>
  <c r="S162" i="1"/>
  <c r="AQ169" i="1"/>
  <c r="AR168" i="1"/>
  <c r="R181" i="1"/>
  <c r="S181" i="1" s="1"/>
  <c r="D181" i="1"/>
  <c r="AZ218" i="1"/>
  <c r="BA213" i="1"/>
  <c r="M127" i="1"/>
  <c r="N126" i="1"/>
  <c r="BO127" i="1"/>
  <c r="E139" i="1"/>
  <c r="U138" i="1"/>
  <c r="CA140" i="1"/>
  <c r="BR140" i="1"/>
  <c r="BZ140" i="1" s="1"/>
  <c r="V141" i="1"/>
  <c r="W139" i="1"/>
  <c r="T143" i="1"/>
  <c r="Z138" i="1"/>
  <c r="V143" i="1"/>
  <c r="T153" i="1"/>
  <c r="AQ164" i="1"/>
  <c r="T166" i="1"/>
  <c r="BI169" i="1"/>
  <c r="BH168" i="1"/>
  <c r="J173" i="1"/>
  <c r="S208" i="1"/>
  <c r="BS208" i="1"/>
  <c r="M134" i="1"/>
  <c r="BB138" i="1"/>
  <c r="BC138" i="1" s="1"/>
  <c r="Y139" i="1"/>
  <c r="X138" i="1"/>
  <c r="AO139" i="1"/>
  <c r="R143" i="1"/>
  <c r="BQ143" i="1" s="1"/>
  <c r="BY143" i="1" s="1"/>
  <c r="BQ155" i="1"/>
  <c r="BY155" i="1" s="1"/>
  <c r="R166" i="1"/>
  <c r="BQ166" i="1" s="1"/>
  <c r="BY166" i="1" s="1"/>
  <c r="M169" i="1"/>
  <c r="L168" i="1"/>
  <c r="M168" i="1" s="1"/>
  <c r="AT173" i="1"/>
  <c r="CA184" i="1"/>
  <c r="BR184" i="1"/>
  <c r="BZ184" i="1" s="1"/>
  <c r="BQ188" i="1"/>
  <c r="BY188" i="1" s="1"/>
  <c r="BO188" i="1"/>
  <c r="CA207" i="1"/>
  <c r="BR207" i="1"/>
  <c r="BZ207" i="1" s="1"/>
  <c r="Y214" i="1"/>
  <c r="Z213" i="1"/>
  <c r="Y213" i="1" s="1"/>
  <c r="BK213" i="1"/>
  <c r="BL214" i="1"/>
  <c r="AS213" i="1"/>
  <c r="AS136" i="1" s="1"/>
  <c r="AT224" i="1"/>
  <c r="M143" i="1"/>
  <c r="Y143" i="1"/>
  <c r="AK143" i="1"/>
  <c r="AW143" i="1"/>
  <c r="BI143" i="1"/>
  <c r="S160" i="1"/>
  <c r="G164" i="1"/>
  <c r="BQ165" i="1"/>
  <c r="BV168" i="1"/>
  <c r="BV136" i="1" s="1"/>
  <c r="S179" i="1"/>
  <c r="AT179" i="1"/>
  <c r="M181" i="1"/>
  <c r="AN183" i="1"/>
  <c r="BS186" i="1"/>
  <c r="S186" i="1"/>
  <c r="BR189" i="1"/>
  <c r="BZ189" i="1" s="1"/>
  <c r="BS220" i="1"/>
  <c r="S220" i="1"/>
  <c r="BE213" i="1"/>
  <c r="BF224" i="1"/>
  <c r="BS178" i="1"/>
  <c r="S178" i="1"/>
  <c r="S188" i="1"/>
  <c r="BS199" i="1"/>
  <c r="BR202" i="1"/>
  <c r="BZ202" i="1" s="1"/>
  <c r="CA202" i="1"/>
  <c r="BS214" i="1"/>
  <c r="CA179" i="1"/>
  <c r="V179" i="1"/>
  <c r="AW179" i="1"/>
  <c r="AB183" i="1"/>
  <c r="BR192" i="1"/>
  <c r="BZ192" i="1" s="1"/>
  <c r="BS196" i="1"/>
  <c r="AW214" i="1"/>
  <c r="AX213" i="1"/>
  <c r="AW213" i="1" s="1"/>
  <c r="CA223" i="1"/>
  <c r="BR223" i="1"/>
  <c r="BZ223" i="1" s="1"/>
  <c r="BR177" i="1"/>
  <c r="BZ177" i="1" s="1"/>
  <c r="J179" i="1"/>
  <c r="AZ188" i="1"/>
  <c r="BS197" i="1"/>
  <c r="S197" i="1"/>
  <c r="AB234" i="1"/>
  <c r="BS234" i="1"/>
  <c r="M238" i="1"/>
  <c r="N237" i="1"/>
  <c r="M237" i="1" s="1"/>
  <c r="AW238" i="1"/>
  <c r="AX237" i="1"/>
  <c r="AW237" i="1" s="1"/>
  <c r="S239" i="1"/>
  <c r="BS239" i="1"/>
  <c r="D149" i="1"/>
  <c r="E168" i="1"/>
  <c r="Q168" i="1"/>
  <c r="P168" i="1" s="1"/>
  <c r="AC168" i="1"/>
  <c r="AB168" i="1" s="1"/>
  <c r="AO168" i="1"/>
  <c r="AN168" i="1" s="1"/>
  <c r="BA168" i="1"/>
  <c r="AZ168" i="1" s="1"/>
  <c r="BM168" i="1"/>
  <c r="BL168" i="1" s="1"/>
  <c r="CA181" i="1"/>
  <c r="P183" i="1"/>
  <c r="AE185" i="1"/>
  <c r="D191" i="1"/>
  <c r="S191" i="1"/>
  <c r="AK193" i="1"/>
  <c r="J199" i="1"/>
  <c r="AO198" i="1"/>
  <c r="M214" i="1"/>
  <c r="N213" i="1"/>
  <c r="M213" i="1" s="1"/>
  <c r="F168" i="1"/>
  <c r="R168" i="1" s="1"/>
  <c r="AD168" i="1"/>
  <c r="AP168" i="1"/>
  <c r="BB168" i="1"/>
  <c r="BN168" i="1"/>
  <c r="BR171" i="1"/>
  <c r="BZ171" i="1" s="1"/>
  <c r="D173" i="1"/>
  <c r="P175" i="1"/>
  <c r="CA177" i="1"/>
  <c r="CA191" i="1"/>
  <c r="K198" i="1"/>
  <c r="J198" i="1" s="1"/>
  <c r="T203" i="1"/>
  <c r="O213" i="1"/>
  <c r="P213" i="1" s="1"/>
  <c r="P214" i="1"/>
  <c r="AK214" i="1"/>
  <c r="AL213" i="1"/>
  <c r="AK213" i="1" s="1"/>
  <c r="AG213" i="1"/>
  <c r="AH224" i="1"/>
  <c r="G159" i="1"/>
  <c r="R185" i="1"/>
  <c r="BQ185" i="1" s="1"/>
  <c r="BY185" i="1" s="1"/>
  <c r="AC198" i="1"/>
  <c r="BQ203" i="1"/>
  <c r="BY203" i="1" s="1"/>
  <c r="AM213" i="1"/>
  <c r="AN213" i="1" s="1"/>
  <c r="AN214" i="1"/>
  <c r="AC232" i="1"/>
  <c r="AB232" i="1" s="1"/>
  <c r="R173" i="1"/>
  <c r="BQ173" i="1" s="1"/>
  <c r="BY173" i="1" s="1"/>
  <c r="CA180" i="1"/>
  <c r="BR180" i="1"/>
  <c r="BZ180" i="1" s="1"/>
  <c r="Y181" i="1"/>
  <c r="BR187" i="1"/>
  <c r="BZ187" i="1" s="1"/>
  <c r="AB188" i="1"/>
  <c r="T209" i="1"/>
  <c r="BQ218" i="1"/>
  <c r="BY218" i="1" s="1"/>
  <c r="BS224" i="1"/>
  <c r="D228" i="1"/>
  <c r="BQ183" i="1"/>
  <c r="CA190" i="1"/>
  <c r="BR190" i="1"/>
  <c r="BZ190" i="1" s="1"/>
  <c r="AT199" i="1"/>
  <c r="BR200" i="1"/>
  <c r="BZ200" i="1" s="1"/>
  <c r="CA200" i="1"/>
  <c r="CA205" i="1"/>
  <c r="BR205" i="1"/>
  <c r="BZ205" i="1" s="1"/>
  <c r="S206" i="1"/>
  <c r="BO218" i="1"/>
  <c r="U213" i="1"/>
  <c r="V224" i="1"/>
  <c r="AZ183" i="1"/>
  <c r="BO183" i="1"/>
  <c r="G185" i="1"/>
  <c r="AU198" i="1"/>
  <c r="AT198" i="1" s="1"/>
  <c r="C213" i="1"/>
  <c r="R214" i="1"/>
  <c r="S214" i="1" s="1"/>
  <c r="D214" i="1"/>
  <c r="BI214" i="1"/>
  <c r="BJ213" i="1"/>
  <c r="BI213" i="1" s="1"/>
  <c r="S228" i="1"/>
  <c r="BR244" i="1"/>
  <c r="BZ244" i="1" s="1"/>
  <c r="CA244" i="1"/>
  <c r="V256" i="1"/>
  <c r="W255" i="1"/>
  <c r="V255" i="1" s="1"/>
  <c r="AG268" i="1"/>
  <c r="AH270" i="1"/>
  <c r="BF288" i="1"/>
  <c r="BG287" i="1"/>
  <c r="BF287" i="1" s="1"/>
  <c r="BS193" i="1"/>
  <c r="J218" i="1"/>
  <c r="Y218" i="1"/>
  <c r="S225" i="1"/>
  <c r="BS226" i="1"/>
  <c r="CA260" i="1"/>
  <c r="BR260" i="1"/>
  <c r="BZ260" i="1" s="1"/>
  <c r="CA272" i="1"/>
  <c r="BR272" i="1"/>
  <c r="BZ272" i="1" s="1"/>
  <c r="C198" i="1"/>
  <c r="O198" i="1"/>
  <c r="P198" i="1" s="1"/>
  <c r="AA198" i="1"/>
  <c r="AA136" i="1" s="1"/>
  <c r="AM198" i="1"/>
  <c r="AY198" i="1"/>
  <c r="BK198" i="1"/>
  <c r="BL198" i="1" s="1"/>
  <c r="BR210" i="1"/>
  <c r="BZ210" i="1" s="1"/>
  <c r="H213" i="1"/>
  <c r="G213" i="1" s="1"/>
  <c r="AF213" i="1"/>
  <c r="AE213" i="1" s="1"/>
  <c r="AR213" i="1"/>
  <c r="AQ213" i="1" s="1"/>
  <c r="BD213" i="1"/>
  <c r="BC213" i="1" s="1"/>
  <c r="BP213" i="1"/>
  <c r="BO213" i="1" s="1"/>
  <c r="S221" i="1"/>
  <c r="S226" i="1"/>
  <c r="BS230" i="1"/>
  <c r="Y284" i="1"/>
  <c r="X270" i="1"/>
  <c r="X268" i="1" s="1"/>
  <c r="Y268" i="1" s="1"/>
  <c r="BR217" i="1"/>
  <c r="BZ217" i="1" s="1"/>
  <c r="BS228" i="1"/>
  <c r="AK238" i="1"/>
  <c r="AL237" i="1"/>
  <c r="AK237" i="1" s="1"/>
  <c r="E198" i="1"/>
  <c r="G214" i="1"/>
  <c r="P232" i="1"/>
  <c r="T238" i="1"/>
  <c r="J250" i="1"/>
  <c r="T250" i="1"/>
  <c r="N263" i="1"/>
  <c r="M263" i="1" s="1"/>
  <c r="M265" i="1"/>
  <c r="BB270" i="1"/>
  <c r="BC271" i="1"/>
  <c r="F198" i="1"/>
  <c r="AD198" i="1"/>
  <c r="AP198" i="1"/>
  <c r="BB198" i="1"/>
  <c r="BN198" i="1"/>
  <c r="K213" i="1"/>
  <c r="J213" i="1" s="1"/>
  <c r="W213" i="1"/>
  <c r="AI213" i="1"/>
  <c r="AU213" i="1"/>
  <c r="BG213" i="1"/>
  <c r="BF213" i="1" s="1"/>
  <c r="BR215" i="1"/>
  <c r="BZ215" i="1" s="1"/>
  <c r="CA217" i="1"/>
  <c r="S232" i="1"/>
  <c r="S233" i="1"/>
  <c r="BS233" i="1"/>
  <c r="BC237" i="1"/>
  <c r="CA254" i="1"/>
  <c r="BR254" i="1"/>
  <c r="BZ254" i="1" s="1"/>
  <c r="BQ226" i="1"/>
  <c r="BY226" i="1" s="1"/>
  <c r="R232" i="1"/>
  <c r="BQ232" i="1" s="1"/>
  <c r="BY232" i="1" s="1"/>
  <c r="T235" i="1"/>
  <c r="Y238" i="1"/>
  <c r="Z237" i="1"/>
  <c r="Y237" i="1" s="1"/>
  <c r="BQ261" i="1"/>
  <c r="BY261" i="1" s="1"/>
  <c r="BO261" i="1"/>
  <c r="H198" i="1"/>
  <c r="AF198" i="1"/>
  <c r="AE198" i="1" s="1"/>
  <c r="AR198" i="1"/>
  <c r="BD198" i="1"/>
  <c r="BP198" i="1"/>
  <c r="G203" i="1"/>
  <c r="CA215" i="1"/>
  <c r="D218" i="1"/>
  <c r="AT218" i="1"/>
  <c r="BI218" i="1"/>
  <c r="BS225" i="1"/>
  <c r="D232" i="1"/>
  <c r="BS256" i="1"/>
  <c r="BI256" i="1"/>
  <c r="BJ255" i="1"/>
  <c r="CA258" i="1"/>
  <c r="AY270" i="1"/>
  <c r="AZ274" i="1"/>
  <c r="R196" i="1"/>
  <c r="BQ196" i="1" s="1"/>
  <c r="BY196" i="1" s="1"/>
  <c r="R199" i="1"/>
  <c r="BQ199" i="1" s="1"/>
  <c r="BY199" i="1" s="1"/>
  <c r="BQ235" i="1"/>
  <c r="BY235" i="1" s="1"/>
  <c r="I270" i="1"/>
  <c r="R271" i="1"/>
  <c r="BQ271" i="1" s="1"/>
  <c r="BY271" i="1" s="1"/>
  <c r="S215" i="1"/>
  <c r="AH218" i="1"/>
  <c r="AW218" i="1"/>
  <c r="BS221" i="1"/>
  <c r="S223" i="1"/>
  <c r="D229" i="1"/>
  <c r="T229" i="1"/>
  <c r="S231" i="1"/>
  <c r="BS231" i="1"/>
  <c r="AN232" i="1"/>
  <c r="BF235" i="1"/>
  <c r="BM237" i="1"/>
  <c r="BL237" i="1" s="1"/>
  <c r="BI238" i="1"/>
  <c r="BJ237" i="1"/>
  <c r="BI237" i="1" s="1"/>
  <c r="R224" i="1"/>
  <c r="BQ224" i="1" s="1"/>
  <c r="BY224" i="1" s="1"/>
  <c r="BO237" i="1"/>
  <c r="BS242" i="1"/>
  <c r="S242" i="1"/>
  <c r="F237" i="1"/>
  <c r="G237" i="1" s="1"/>
  <c r="BS240" i="1"/>
  <c r="BS249" i="1"/>
  <c r="BR251" i="1"/>
  <c r="BZ251" i="1" s="1"/>
  <c r="J256" i="1"/>
  <c r="BK255" i="1"/>
  <c r="BL255" i="1" s="1"/>
  <c r="AZ261" i="1"/>
  <c r="CA262" i="1"/>
  <c r="BR262" i="1"/>
  <c r="BZ262" i="1" s="1"/>
  <c r="AH265" i="1"/>
  <c r="AI263" i="1"/>
  <c r="AH263" i="1" s="1"/>
  <c r="K268" i="1"/>
  <c r="BS274" i="1"/>
  <c r="BQ291" i="1"/>
  <c r="BY291" i="1" s="1"/>
  <c r="F365" i="1"/>
  <c r="G365" i="1" s="1"/>
  <c r="G367" i="1"/>
  <c r="D235" i="1"/>
  <c r="D238" i="1"/>
  <c r="S244" i="1"/>
  <c r="BR253" i="1"/>
  <c r="BZ253" i="1" s="1"/>
  <c r="AY255" i="1"/>
  <c r="AZ255" i="1" s="1"/>
  <c r="S267" i="1"/>
  <c r="CA280" i="1"/>
  <c r="BR280" i="1"/>
  <c r="BZ280" i="1" s="1"/>
  <c r="S280" i="1"/>
  <c r="R282" i="1"/>
  <c r="BQ282" i="1" s="1"/>
  <c r="BY282" i="1" s="1"/>
  <c r="BS245" i="1"/>
  <c r="BQ252" i="1"/>
  <c r="BY252" i="1" s="1"/>
  <c r="M256" i="1"/>
  <c r="AL263" i="1"/>
  <c r="AK263" i="1" s="1"/>
  <c r="AK265" i="1"/>
  <c r="BC265" i="1"/>
  <c r="BD263" i="1"/>
  <c r="BC263" i="1" s="1"/>
  <c r="CA267" i="1"/>
  <c r="BR267" i="1"/>
  <c r="BZ267" i="1" s="1"/>
  <c r="AA268" i="1"/>
  <c r="AQ271" i="1"/>
  <c r="BW268" i="1"/>
  <c r="CA273" i="1"/>
  <c r="BR273" i="1"/>
  <c r="BZ273" i="1" s="1"/>
  <c r="AN274" i="1"/>
  <c r="CA276" i="1"/>
  <c r="BR276" i="1"/>
  <c r="BZ276" i="1" s="1"/>
  <c r="BS282" i="1"/>
  <c r="S282" i="1"/>
  <c r="AB284" i="1"/>
  <c r="AT287" i="1"/>
  <c r="S306" i="1"/>
  <c r="BS306" i="1"/>
  <c r="BQ236" i="1"/>
  <c r="BE237" i="1"/>
  <c r="BS243" i="1"/>
  <c r="R250" i="1"/>
  <c r="BQ250" i="1" s="1"/>
  <c r="BY250" i="1" s="1"/>
  <c r="AN252" i="1"/>
  <c r="BO252" i="1"/>
  <c r="BN255" i="1"/>
  <c r="BS257" i="1"/>
  <c r="AD270" i="1"/>
  <c r="BG268" i="1"/>
  <c r="BF268" i="1" s="1"/>
  <c r="CA283" i="1"/>
  <c r="BR283" i="1"/>
  <c r="BZ283" i="1" s="1"/>
  <c r="J332" i="1"/>
  <c r="K331" i="1"/>
  <c r="S247" i="1"/>
  <c r="BS248" i="1"/>
  <c r="AB252" i="1"/>
  <c r="AO255" i="1"/>
  <c r="AN255" i="1" s="1"/>
  <c r="BG255" i="1"/>
  <c r="BF255" i="1" s="1"/>
  <c r="BB255" i="1"/>
  <c r="BC255" i="1" s="1"/>
  <c r="BO256" i="1"/>
  <c r="AB258" i="1"/>
  <c r="BO258" i="1"/>
  <c r="AB261" i="1"/>
  <c r="V265" i="1"/>
  <c r="W263" i="1"/>
  <c r="V263" i="1" s="1"/>
  <c r="BF265" i="1"/>
  <c r="BG263" i="1"/>
  <c r="BF263" i="1" s="1"/>
  <c r="V270" i="1"/>
  <c r="AV268" i="1"/>
  <c r="AE271" i="1"/>
  <c r="AB274" i="1"/>
  <c r="CA278" i="1"/>
  <c r="BR278" i="1"/>
  <c r="BZ278" i="1" s="1"/>
  <c r="S291" i="1"/>
  <c r="K237" i="1"/>
  <c r="J237" i="1" s="1"/>
  <c r="W237" i="1"/>
  <c r="V237" i="1" s="1"/>
  <c r="AI237" i="1"/>
  <c r="AH237" i="1" s="1"/>
  <c r="AU237" i="1"/>
  <c r="AT237" i="1" s="1"/>
  <c r="BG237" i="1"/>
  <c r="BH255" i="1"/>
  <c r="BC256" i="1"/>
  <c r="R265" i="1"/>
  <c r="BQ265" i="1" s="1"/>
  <c r="BY265" i="1" s="1"/>
  <c r="D266" i="1"/>
  <c r="E265" i="1"/>
  <c r="T266" i="1"/>
  <c r="AH287" i="1"/>
  <c r="BC299" i="1"/>
  <c r="BD287" i="1"/>
  <c r="Z263" i="1"/>
  <c r="Y263" i="1" s="1"/>
  <c r="Y265" i="1"/>
  <c r="AQ265" i="1"/>
  <c r="AR263" i="1"/>
  <c r="AQ263" i="1" s="1"/>
  <c r="BJ263" i="1"/>
  <c r="BI263" i="1" s="1"/>
  <c r="BI265" i="1"/>
  <c r="AH248" i="1"/>
  <c r="N255" i="1"/>
  <c r="R256" i="1"/>
  <c r="S256" i="1" s="1"/>
  <c r="AE256" i="1"/>
  <c r="AR255" i="1"/>
  <c r="AQ255" i="1" s="1"/>
  <c r="R258" i="1"/>
  <c r="S258" i="1" s="1"/>
  <c r="AE258" i="1"/>
  <c r="P261" i="1"/>
  <c r="G265" i="1"/>
  <c r="H263" i="1"/>
  <c r="G263" i="1" s="1"/>
  <c r="P274" i="1"/>
  <c r="AE274" i="1"/>
  <c r="P284" i="1"/>
  <c r="BQ288" i="1"/>
  <c r="BY288" i="1" s="1"/>
  <c r="T252" i="1"/>
  <c r="T261" i="1"/>
  <c r="D261" i="1"/>
  <c r="AT265" i="1"/>
  <c r="AU263" i="1"/>
  <c r="AT263" i="1" s="1"/>
  <c r="F270" i="1"/>
  <c r="J248" i="1"/>
  <c r="AW250" i="1"/>
  <c r="AV255" i="1"/>
  <c r="AW255" i="1" s="1"/>
  <c r="G256" i="1"/>
  <c r="AT256" i="1"/>
  <c r="G258" i="1"/>
  <c r="J265" i="1"/>
  <c r="K263" i="1"/>
  <c r="J263" i="1" s="1"/>
  <c r="BF270" i="1"/>
  <c r="G271" i="1"/>
  <c r="D274" i="1"/>
  <c r="R274" i="1"/>
  <c r="BQ274" i="1" s="1"/>
  <c r="BY274" i="1" s="1"/>
  <c r="BF280" i="1"/>
  <c r="R284" i="1"/>
  <c r="BQ284" i="1" s="1"/>
  <c r="BY284" i="1" s="1"/>
  <c r="AK270" i="1"/>
  <c r="BS247" i="1"/>
  <c r="AK250" i="1"/>
  <c r="AH256" i="1"/>
  <c r="BL261" i="1"/>
  <c r="AE265" i="1"/>
  <c r="AF263" i="1"/>
  <c r="AE263" i="1" s="1"/>
  <c r="AX263" i="1"/>
  <c r="AW263" i="1" s="1"/>
  <c r="AW265" i="1"/>
  <c r="BO265" i="1"/>
  <c r="BP263" i="1"/>
  <c r="BO263" i="1" s="1"/>
  <c r="BO271" i="1"/>
  <c r="BL274" i="1"/>
  <c r="M282" i="1"/>
  <c r="BI282" i="1"/>
  <c r="BS284" i="1"/>
  <c r="S302" i="1"/>
  <c r="BS302" i="1"/>
  <c r="M270" i="1"/>
  <c r="AW270" i="1"/>
  <c r="BI270" i="1"/>
  <c r="J271" i="1"/>
  <c r="V271" i="1"/>
  <c r="AH271" i="1"/>
  <c r="AT271" i="1"/>
  <c r="BF271" i="1"/>
  <c r="G274" i="1"/>
  <c r="D284" i="1"/>
  <c r="BC284" i="1"/>
  <c r="BR286" i="1"/>
  <c r="BZ286" i="1" s="1"/>
  <c r="AT288" i="1"/>
  <c r="AH291" i="1"/>
  <c r="AW291" i="1"/>
  <c r="M297" i="1"/>
  <c r="BC301" i="1"/>
  <c r="BP319" i="1"/>
  <c r="BO320" i="1"/>
  <c r="BS275" i="1"/>
  <c r="BS277" i="1"/>
  <c r="BS279" i="1"/>
  <c r="BD319" i="1"/>
  <c r="BC320" i="1"/>
  <c r="P324" i="1"/>
  <c r="Q319" i="1"/>
  <c r="M329" i="1"/>
  <c r="T329" i="1"/>
  <c r="AC287" i="1"/>
  <c r="AB287" i="1" s="1"/>
  <c r="S290" i="1"/>
  <c r="BS290" i="1"/>
  <c r="BR298" i="1"/>
  <c r="BZ298" i="1" s="1"/>
  <c r="S307" i="1"/>
  <c r="BS307" i="1"/>
  <c r="AR319" i="1"/>
  <c r="AQ320" i="1"/>
  <c r="T324" i="1"/>
  <c r="D324" i="1"/>
  <c r="E319" i="1"/>
  <c r="D282" i="1"/>
  <c r="AE284" i="1"/>
  <c r="AD287" i="1"/>
  <c r="AE287" i="1" s="1"/>
  <c r="T288" i="1"/>
  <c r="D288" i="1"/>
  <c r="AW288" i="1"/>
  <c r="BL288" i="1"/>
  <c r="BM287" i="1"/>
  <c r="BL287" i="1" s="1"/>
  <c r="BR289" i="1"/>
  <c r="BZ289" i="1" s="1"/>
  <c r="BS291" i="1"/>
  <c r="BO291" i="1"/>
  <c r="BS293" i="1"/>
  <c r="R297" i="1"/>
  <c r="BQ297" i="1" s="1"/>
  <c r="BY297" i="1" s="1"/>
  <c r="P299" i="1"/>
  <c r="AE299" i="1"/>
  <c r="BS300" i="1"/>
  <c r="CA308" i="1"/>
  <c r="BR308" i="1"/>
  <c r="BZ308" i="1" s="1"/>
  <c r="CA313" i="1"/>
  <c r="BR313" i="1"/>
  <c r="BZ313" i="1" s="1"/>
  <c r="AF319" i="1"/>
  <c r="AE320" i="1"/>
  <c r="AU317" i="1"/>
  <c r="BM270" i="1"/>
  <c r="AT284" i="1"/>
  <c r="Q287" i="1"/>
  <c r="P287" i="1" s="1"/>
  <c r="V288" i="1"/>
  <c r="Y291" i="1"/>
  <c r="T297" i="1"/>
  <c r="D297" i="1"/>
  <c r="AW297" i="1"/>
  <c r="BL297" i="1"/>
  <c r="AE301" i="1"/>
  <c r="AT301" i="1"/>
  <c r="BC306" i="1"/>
  <c r="BS320" i="1"/>
  <c r="S320" i="1"/>
  <c r="C287" i="1"/>
  <c r="AK288" i="1"/>
  <c r="AZ288" i="1"/>
  <c r="BA287" i="1"/>
  <c r="AZ287" i="1" s="1"/>
  <c r="J291" i="1"/>
  <c r="D299" i="1"/>
  <c r="AB304" i="1"/>
  <c r="CA312" i="1"/>
  <c r="BR312" i="1"/>
  <c r="BZ312" i="1" s="1"/>
  <c r="CA315" i="1"/>
  <c r="BR315" i="1"/>
  <c r="BZ315" i="1" s="1"/>
  <c r="E287" i="1"/>
  <c r="R301" i="1"/>
  <c r="BQ301" i="1" s="1"/>
  <c r="BY301" i="1" s="1"/>
  <c r="R341" i="1"/>
  <c r="BQ341" i="1" s="1"/>
  <c r="BY341" i="1" s="1"/>
  <c r="D341" i="1"/>
  <c r="AQ363" i="1"/>
  <c r="AP362" i="1"/>
  <c r="BP287" i="1"/>
  <c r="Y288" i="1"/>
  <c r="AN288" i="1"/>
  <c r="AO287" i="1"/>
  <c r="AN287" i="1" s="1"/>
  <c r="M291" i="1"/>
  <c r="G299" i="1"/>
  <c r="BL299" i="1"/>
  <c r="T301" i="1"/>
  <c r="BR303" i="1"/>
  <c r="BZ303" i="1" s="1"/>
  <c r="BS305" i="1"/>
  <c r="CA314" i="1"/>
  <c r="BR314" i="1"/>
  <c r="BZ314" i="1" s="1"/>
  <c r="BR285" i="1"/>
  <c r="BZ285" i="1" s="1"/>
  <c r="G287" i="1"/>
  <c r="BR310" i="1"/>
  <c r="BZ310" i="1" s="1"/>
  <c r="CA310" i="1"/>
  <c r="S333" i="1"/>
  <c r="BQ333" i="1"/>
  <c r="BY333" i="1" s="1"/>
  <c r="BB355" i="1"/>
  <c r="BC355" i="1" s="1"/>
  <c r="BC357" i="1"/>
  <c r="AA357" i="1"/>
  <c r="AA355" i="1" s="1"/>
  <c r="AB358" i="1"/>
  <c r="BG355" i="1"/>
  <c r="BF355" i="1" s="1"/>
  <c r="BF357" i="1"/>
  <c r="CA295" i="1"/>
  <c r="BR295" i="1"/>
  <c r="BZ295" i="1" s="1"/>
  <c r="G301" i="1"/>
  <c r="BS304" i="1"/>
  <c r="S304" i="1"/>
  <c r="CA316" i="1"/>
  <c r="BR316" i="1"/>
  <c r="BZ316" i="1" s="1"/>
  <c r="S322" i="1"/>
  <c r="BS322" i="1"/>
  <c r="AB324" i="1"/>
  <c r="AC319" i="1"/>
  <c r="G332" i="1"/>
  <c r="H331" i="1"/>
  <c r="T332" i="1"/>
  <c r="BO284" i="1"/>
  <c r="CA285" i="1"/>
  <c r="AL287" i="1"/>
  <c r="AK287" i="1" s="1"/>
  <c r="AT291" i="1"/>
  <c r="BI291" i="1"/>
  <c r="AB297" i="1"/>
  <c r="BO301" i="1"/>
  <c r="D304" i="1"/>
  <c r="AN310" i="1"/>
  <c r="AO309" i="1"/>
  <c r="S321" i="1"/>
  <c r="BS321" i="1"/>
  <c r="K355" i="1"/>
  <c r="J355" i="1" s="1"/>
  <c r="J357" i="1"/>
  <c r="BR328" i="1"/>
  <c r="BZ328" i="1" s="1"/>
  <c r="AR331" i="1"/>
  <c r="AQ331" i="1" s="1"/>
  <c r="AU355" i="1"/>
  <c r="AT355" i="1" s="1"/>
  <c r="AT357" i="1"/>
  <c r="BK357" i="1"/>
  <c r="BK355" i="1" s="1"/>
  <c r="BL358" i="1"/>
  <c r="BQ363" i="1"/>
  <c r="BY363" i="1" s="1"/>
  <c r="AA376" i="1"/>
  <c r="AA375" i="1"/>
  <c r="AQ378" i="1"/>
  <c r="AR377" i="1"/>
  <c r="BR311" i="1"/>
  <c r="BZ311" i="1" s="1"/>
  <c r="AN313" i="1"/>
  <c r="AN315" i="1"/>
  <c r="W319" i="1"/>
  <c r="S325" i="1"/>
  <c r="BS325" i="1"/>
  <c r="W331" i="1"/>
  <c r="V331" i="1" s="1"/>
  <c r="AT331" i="1"/>
  <c r="AY331" i="1"/>
  <c r="AY317" i="1" s="1"/>
  <c r="S335" i="1"/>
  <c r="BQ335" i="1"/>
  <c r="BY335" i="1" s="1"/>
  <c r="BQ338" i="1"/>
  <c r="BY338" i="1" s="1"/>
  <c r="S338" i="1"/>
  <c r="BR347" i="1"/>
  <c r="BZ347" i="1" s="1"/>
  <c r="CA347" i="1"/>
  <c r="AD355" i="1"/>
  <c r="AE355" i="1" s="1"/>
  <c r="AE357" i="1"/>
  <c r="BN355" i="1"/>
  <c r="BO355" i="1" s="1"/>
  <c r="BO357" i="1"/>
  <c r="BM355" i="1"/>
  <c r="M360" i="1"/>
  <c r="R362" i="1"/>
  <c r="D363" i="1"/>
  <c r="E362" i="1"/>
  <c r="T363" i="1"/>
  <c r="CA409" i="1"/>
  <c r="R319" i="1"/>
  <c r="R329" i="1"/>
  <c r="BQ329" i="1" s="1"/>
  <c r="BY329" i="1" s="1"/>
  <c r="BS341" i="1"/>
  <c r="BR348" i="1"/>
  <c r="BZ348" i="1" s="1"/>
  <c r="AJ355" i="1"/>
  <c r="AK355" i="1" s="1"/>
  <c r="O357" i="1"/>
  <c r="O355" i="1" s="1"/>
  <c r="P358" i="1"/>
  <c r="AA367" i="1"/>
  <c r="AA365" i="1" s="1"/>
  <c r="AB368" i="1"/>
  <c r="AO319" i="1"/>
  <c r="BF319" i="1"/>
  <c r="Z319" i="1"/>
  <c r="AX319" i="1"/>
  <c r="BJ319" i="1"/>
  <c r="BS326" i="1"/>
  <c r="S326" i="1"/>
  <c r="Z331" i="1"/>
  <c r="Y331" i="1" s="1"/>
  <c r="AW331" i="1"/>
  <c r="BS343" i="1"/>
  <c r="BR349" i="1"/>
  <c r="BZ349" i="1" s="1"/>
  <c r="CA349" i="1"/>
  <c r="P357" i="1"/>
  <c r="Q355" i="1"/>
  <c r="AI355" i="1"/>
  <c r="AH355" i="1" s="1"/>
  <c r="AH357" i="1"/>
  <c r="AY357" i="1"/>
  <c r="AY355" i="1" s="1"/>
  <c r="AZ358" i="1"/>
  <c r="G362" i="1"/>
  <c r="H360" i="1"/>
  <c r="G360" i="1" s="1"/>
  <c r="Y362" i="1"/>
  <c r="Z360" i="1"/>
  <c r="Y360" i="1" s="1"/>
  <c r="N319" i="1"/>
  <c r="S327" i="1"/>
  <c r="BS327" i="1"/>
  <c r="AB331" i="1"/>
  <c r="CA340" i="1"/>
  <c r="BR340" i="1"/>
  <c r="BZ340" i="1" s="1"/>
  <c r="BR345" i="1"/>
  <c r="BZ345" i="1" s="1"/>
  <c r="CA345" i="1"/>
  <c r="BA355" i="1"/>
  <c r="L393" i="1"/>
  <c r="M393" i="1" s="1"/>
  <c r="M395" i="1"/>
  <c r="BK317" i="1"/>
  <c r="AP355" i="1"/>
  <c r="AQ355" i="1" s="1"/>
  <c r="AQ357" i="1"/>
  <c r="C357" i="1"/>
  <c r="D357" i="1" s="1"/>
  <c r="R358" i="1"/>
  <c r="BQ358" i="1" s="1"/>
  <c r="BY358" i="1" s="1"/>
  <c r="D358" i="1"/>
  <c r="V382" i="1"/>
  <c r="W377" i="1"/>
  <c r="C331" i="1"/>
  <c r="D331" i="1" s="1"/>
  <c r="CA351" i="1"/>
  <c r="BR351" i="1"/>
  <c r="BZ351" i="1" s="1"/>
  <c r="F355" i="1"/>
  <c r="G355" i="1" s="1"/>
  <c r="G357" i="1"/>
  <c r="E355" i="1"/>
  <c r="T357" i="1"/>
  <c r="W355" i="1"/>
  <c r="V355" i="1" s="1"/>
  <c r="V357" i="1"/>
  <c r="AM357" i="1"/>
  <c r="AM355" i="1" s="1"/>
  <c r="AN358" i="1"/>
  <c r="AZ362" i="1"/>
  <c r="BA360" i="1"/>
  <c r="AZ360" i="1" s="1"/>
  <c r="BS323" i="1"/>
  <c r="J329" i="1"/>
  <c r="AI331" i="1"/>
  <c r="BG331" i="1"/>
  <c r="BF331" i="1" s="1"/>
  <c r="BR334" i="1"/>
  <c r="BZ334" i="1" s="1"/>
  <c r="CA334" i="1"/>
  <c r="BR335" i="1"/>
  <c r="BZ335" i="1" s="1"/>
  <c r="L355" i="1"/>
  <c r="M355" i="1" s="1"/>
  <c r="AN357" i="1"/>
  <c r="AO355" i="1"/>
  <c r="BM319" i="1"/>
  <c r="S330" i="1"/>
  <c r="BQ330" i="1"/>
  <c r="BY330" i="1" s="1"/>
  <c r="AF376" i="1"/>
  <c r="AE377" i="1"/>
  <c r="AF375" i="1"/>
  <c r="AH329" i="1"/>
  <c r="M331" i="1"/>
  <c r="AO331" i="1"/>
  <c r="AN331" i="1" s="1"/>
  <c r="BL331" i="1"/>
  <c r="AT332" i="1"/>
  <c r="D336" i="1"/>
  <c r="T336" i="1"/>
  <c r="BR354" i="1"/>
  <c r="BZ354" i="1" s="1"/>
  <c r="CA354" i="1"/>
  <c r="AC355" i="1"/>
  <c r="BS352" i="1"/>
  <c r="AH360" i="1"/>
  <c r="Q365" i="1"/>
  <c r="P365" i="1" s="1"/>
  <c r="J368" i="1"/>
  <c r="K367" i="1"/>
  <c r="BS370" i="1"/>
  <c r="AI377" i="1"/>
  <c r="AB378" i="1"/>
  <c r="AC377" i="1"/>
  <c r="J393" i="1"/>
  <c r="BF393" i="1"/>
  <c r="AQ395" i="1"/>
  <c r="AR393" i="1"/>
  <c r="AQ393" i="1" s="1"/>
  <c r="P399" i="1"/>
  <c r="BY481" i="1"/>
  <c r="BR481" i="1"/>
  <c r="BZ481" i="1" s="1"/>
  <c r="BR337" i="1"/>
  <c r="BZ337" i="1" s="1"/>
  <c r="BR339" i="1"/>
  <c r="BZ339" i="1" s="1"/>
  <c r="BL344" i="1"/>
  <c r="S347" i="1"/>
  <c r="S349" i="1"/>
  <c r="BL360" i="1"/>
  <c r="G363" i="1"/>
  <c r="AE367" i="1"/>
  <c r="AC367" i="1"/>
  <c r="BS371" i="1"/>
  <c r="G377" i="1"/>
  <c r="AT378" i="1"/>
  <c r="CA387" i="1"/>
  <c r="BR387" i="1"/>
  <c r="BZ387" i="1" s="1"/>
  <c r="BQ388" i="1"/>
  <c r="BY388" i="1" s="1"/>
  <c r="R399" i="1"/>
  <c r="BQ399" i="1" s="1"/>
  <c r="BY399" i="1" s="1"/>
  <c r="BL399" i="1"/>
  <c r="BQ409" i="1"/>
  <c r="BY409" i="1" s="1"/>
  <c r="P362" i="1"/>
  <c r="BR364" i="1"/>
  <c r="BZ364" i="1" s="1"/>
  <c r="CA364" i="1"/>
  <c r="M368" i="1"/>
  <c r="N367" i="1"/>
  <c r="J377" i="1"/>
  <c r="K375" i="1"/>
  <c r="J375" i="1" s="1"/>
  <c r="BR379" i="1"/>
  <c r="BZ379" i="1" s="1"/>
  <c r="CA379" i="1"/>
  <c r="CA388" i="1"/>
  <c r="AE395" i="1"/>
  <c r="AF393" i="1"/>
  <c r="AE393" i="1" s="1"/>
  <c r="BH393" i="1"/>
  <c r="BI393" i="1" s="1"/>
  <c r="BI395" i="1"/>
  <c r="BS399" i="1"/>
  <c r="R332" i="1"/>
  <c r="BQ332" i="1" s="1"/>
  <c r="BY332" i="1" s="1"/>
  <c r="G341" i="1"/>
  <c r="BC365" i="1"/>
  <c r="H375" i="1"/>
  <c r="G375" i="1" s="1"/>
  <c r="AG376" i="1"/>
  <c r="AG375" i="1"/>
  <c r="BL378" i="1"/>
  <c r="BM377" i="1"/>
  <c r="S390" i="1"/>
  <c r="V393" i="1"/>
  <c r="AZ399" i="1"/>
  <c r="T358" i="1"/>
  <c r="Y363" i="1"/>
  <c r="D372" i="1"/>
  <c r="R372" i="1"/>
  <c r="BQ372" i="1" s="1"/>
  <c r="BY372" i="1" s="1"/>
  <c r="CA373" i="1"/>
  <c r="BR373" i="1"/>
  <c r="BZ373" i="1" s="1"/>
  <c r="BP375" i="1"/>
  <c r="BO375" i="1" s="1"/>
  <c r="P378" i="1"/>
  <c r="Q377" i="1"/>
  <c r="BR391" i="1"/>
  <c r="BZ391" i="1" s="1"/>
  <c r="CA391" i="1"/>
  <c r="R396" i="1"/>
  <c r="BQ396" i="1" s="1"/>
  <c r="BY396" i="1" s="1"/>
  <c r="AV393" i="1"/>
  <c r="AW393" i="1" s="1"/>
  <c r="AW395" i="1"/>
  <c r="BR344" i="1"/>
  <c r="BZ344" i="1" s="1"/>
  <c r="E365" i="1"/>
  <c r="AH368" i="1"/>
  <c r="AI367" i="1"/>
  <c r="BS372" i="1"/>
  <c r="X376" i="1"/>
  <c r="AT377" i="1"/>
  <c r="AU375" i="1"/>
  <c r="AT375" i="1" s="1"/>
  <c r="BS378" i="1"/>
  <c r="S383" i="1"/>
  <c r="CA386" i="1"/>
  <c r="BR386" i="1"/>
  <c r="BZ386" i="1" s="1"/>
  <c r="T395" i="1"/>
  <c r="R368" i="1"/>
  <c r="BQ368" i="1" s="1"/>
  <c r="BY368" i="1" s="1"/>
  <c r="R378" i="1"/>
  <c r="BQ378" i="1" s="1"/>
  <c r="BY378" i="1" s="1"/>
  <c r="C377" i="1"/>
  <c r="AZ378" i="1"/>
  <c r="BA377" i="1"/>
  <c r="CA383" i="1"/>
  <c r="BR383" i="1"/>
  <c r="BZ383" i="1" s="1"/>
  <c r="AJ393" i="1"/>
  <c r="AK393" i="1" s="1"/>
  <c r="AK395" i="1"/>
  <c r="BC417" i="1"/>
  <c r="BD416" i="1"/>
  <c r="AB360" i="1"/>
  <c r="W362" i="1"/>
  <c r="D368" i="1"/>
  <c r="G372" i="1"/>
  <c r="D378" i="1"/>
  <c r="E377" i="1"/>
  <c r="V378" i="1"/>
  <c r="BR381" i="1"/>
  <c r="BZ381" i="1" s="1"/>
  <c r="CA381" i="1"/>
  <c r="AB388" i="1"/>
  <c r="CA390" i="1"/>
  <c r="BR390" i="1"/>
  <c r="BZ390" i="1" s="1"/>
  <c r="G395" i="1"/>
  <c r="H393" i="1"/>
  <c r="G393" i="1" s="1"/>
  <c r="AB399" i="1"/>
  <c r="CA440" i="1"/>
  <c r="BR440" i="1"/>
  <c r="BZ440" i="1" s="1"/>
  <c r="C367" i="1"/>
  <c r="D367" i="1" s="1"/>
  <c r="V368" i="1"/>
  <c r="W367" i="1"/>
  <c r="X394" i="1"/>
  <c r="Y394" i="1" s="1"/>
  <c r="X393" i="1"/>
  <c r="Y395" i="1"/>
  <c r="BO395" i="1"/>
  <c r="BP393" i="1"/>
  <c r="BO393" i="1" s="1"/>
  <c r="CA398" i="1"/>
  <c r="BR398" i="1"/>
  <c r="BZ398" i="1" s="1"/>
  <c r="BS411" i="1"/>
  <c r="S411" i="1"/>
  <c r="Q360" i="1"/>
  <c r="P360" i="1" s="1"/>
  <c r="K362" i="1"/>
  <c r="P363" i="1"/>
  <c r="BD377" i="1"/>
  <c r="AN378" i="1"/>
  <c r="AO377" i="1"/>
  <c r="T382" i="1"/>
  <c r="S385" i="1"/>
  <c r="Q393" i="1"/>
  <c r="AT393" i="1"/>
  <c r="Y368" i="1"/>
  <c r="Z367" i="1"/>
  <c r="BS369" i="1"/>
  <c r="AD376" i="1"/>
  <c r="AD375" i="1"/>
  <c r="BF377" i="1"/>
  <c r="BG375" i="1"/>
  <c r="BF375" i="1" s="1"/>
  <c r="S380" i="1"/>
  <c r="BQ380" i="1"/>
  <c r="BY380" i="1" s="1"/>
  <c r="CA385" i="1"/>
  <c r="BR385" i="1"/>
  <c r="BZ385" i="1" s="1"/>
  <c r="Y393" i="1"/>
  <c r="BC395" i="1"/>
  <c r="BD393" i="1"/>
  <c r="BC393" i="1" s="1"/>
  <c r="J395" i="1"/>
  <c r="V395" i="1"/>
  <c r="AH395" i="1"/>
  <c r="AT395" i="1"/>
  <c r="BF395" i="1"/>
  <c r="G396" i="1"/>
  <c r="AE396" i="1"/>
  <c r="AQ396" i="1"/>
  <c r="BC396" i="1"/>
  <c r="BO396" i="1"/>
  <c r="BR397" i="1"/>
  <c r="BZ397" i="1" s="1"/>
  <c r="D399" i="1"/>
  <c r="AL406" i="1"/>
  <c r="AK406" i="1" s="1"/>
  <c r="AK408" i="1"/>
  <c r="BF409" i="1"/>
  <c r="BG408" i="1"/>
  <c r="AE416" i="1"/>
  <c r="AF414" i="1"/>
  <c r="AE414" i="1" s="1"/>
  <c r="X415" i="1"/>
  <c r="X414" i="1"/>
  <c r="BQ414" i="1" s="1"/>
  <c r="BY414" i="1" s="1"/>
  <c r="AN417" i="1"/>
  <c r="AO416" i="1"/>
  <c r="CA422" i="1"/>
  <c r="BR422" i="1"/>
  <c r="BZ422" i="1" s="1"/>
  <c r="BL429" i="1"/>
  <c r="BA443" i="1"/>
  <c r="BS444" i="1"/>
  <c r="T396" i="1"/>
  <c r="BR403" i="1"/>
  <c r="BZ403" i="1" s="1"/>
  <c r="P404" i="1"/>
  <c r="AH404" i="1"/>
  <c r="AT409" i="1"/>
  <c r="AU408" i="1"/>
  <c r="H416" i="1"/>
  <c r="BR567" i="1"/>
  <c r="BZ567" i="1" s="1"/>
  <c r="CA567" i="1"/>
  <c r="N377" i="1"/>
  <c r="Z377" i="1"/>
  <c r="AL377" i="1"/>
  <c r="AX377" i="1"/>
  <c r="BJ377" i="1"/>
  <c r="BR400" i="1"/>
  <c r="BZ400" i="1" s="1"/>
  <c r="S402" i="1"/>
  <c r="AZ404" i="1"/>
  <c r="BJ406" i="1"/>
  <c r="BI406" i="1" s="1"/>
  <c r="BI408" i="1"/>
  <c r="AH409" i="1"/>
  <c r="AI408" i="1"/>
  <c r="AI414" i="1"/>
  <c r="AH414" i="1" s="1"/>
  <c r="AH416" i="1"/>
  <c r="BG414" i="1"/>
  <c r="BF414" i="1" s="1"/>
  <c r="BF416" i="1"/>
  <c r="CA418" i="1"/>
  <c r="BR418" i="1"/>
  <c r="BZ418" i="1" s="1"/>
  <c r="BR548" i="1"/>
  <c r="BZ548" i="1" s="1"/>
  <c r="CA548" i="1"/>
  <c r="BJ367" i="1"/>
  <c r="BS389" i="1"/>
  <c r="BQ392" i="1"/>
  <c r="BY392" i="1" s="1"/>
  <c r="R404" i="1"/>
  <c r="BQ404" i="1" s="1"/>
  <c r="BY404" i="1" s="1"/>
  <c r="V409" i="1"/>
  <c r="W408" i="1"/>
  <c r="S413" i="1"/>
  <c r="BS413" i="1"/>
  <c r="K414" i="1"/>
  <c r="J414" i="1" s="1"/>
  <c r="J416" i="1"/>
  <c r="AB417" i="1"/>
  <c r="AC416" i="1"/>
  <c r="BS436" i="1"/>
  <c r="BA432" i="1"/>
  <c r="AZ436" i="1"/>
  <c r="S455" i="1"/>
  <c r="BY524" i="1"/>
  <c r="BR524" i="1"/>
  <c r="BZ524" i="1" s="1"/>
  <c r="CA400" i="1"/>
  <c r="T404" i="1"/>
  <c r="D404" i="1"/>
  <c r="V404" i="1"/>
  <c r="R408" i="1"/>
  <c r="BQ408" i="1" s="1"/>
  <c r="BY408" i="1" s="1"/>
  <c r="BO412" i="1"/>
  <c r="CA427" i="1"/>
  <c r="BR427" i="1"/>
  <c r="BZ427" i="1" s="1"/>
  <c r="D429" i="1"/>
  <c r="S388" i="1"/>
  <c r="C395" i="1"/>
  <c r="D395" i="1" s="1"/>
  <c r="O395" i="1"/>
  <c r="O393" i="1" s="1"/>
  <c r="AA395" i="1"/>
  <c r="AA393" i="1" s="1"/>
  <c r="AB393" i="1" s="1"/>
  <c r="AM395" i="1"/>
  <c r="AM393" i="1" s="1"/>
  <c r="AN393" i="1" s="1"/>
  <c r="AY395" i="1"/>
  <c r="AY393" i="1" s="1"/>
  <c r="AZ393" i="1" s="1"/>
  <c r="BK395" i="1"/>
  <c r="BK393" i="1" s="1"/>
  <c r="BL393" i="1" s="1"/>
  <c r="Z406" i="1"/>
  <c r="Y406" i="1" s="1"/>
  <c r="Y408" i="1"/>
  <c r="Z407" i="1"/>
  <c r="Y407" i="1" s="1"/>
  <c r="BQ471" i="1"/>
  <c r="BY471" i="1" s="1"/>
  <c r="J409" i="1"/>
  <c r="K408" i="1"/>
  <c r="AQ416" i="1"/>
  <c r="AR414" i="1"/>
  <c r="AQ414" i="1" s="1"/>
  <c r="BO416" i="1"/>
  <c r="BP414" i="1"/>
  <c r="BO414" i="1" s="1"/>
  <c r="BL417" i="1"/>
  <c r="BM416" i="1"/>
  <c r="BQ531" i="1"/>
  <c r="BY531" i="1" s="1"/>
  <c r="AY530" i="1"/>
  <c r="AZ531" i="1"/>
  <c r="BF404" i="1"/>
  <c r="AX406" i="1"/>
  <c r="AW406" i="1" s="1"/>
  <c r="AW408" i="1"/>
  <c r="AE412" i="1"/>
  <c r="P417" i="1"/>
  <c r="Q416" i="1"/>
  <c r="AN429" i="1"/>
  <c r="CA494" i="1"/>
  <c r="BR494" i="1"/>
  <c r="BZ494" i="1" s="1"/>
  <c r="R406" i="1"/>
  <c r="BQ406" i="1" s="1"/>
  <c r="BY406" i="1" s="1"/>
  <c r="W414" i="1"/>
  <c r="V414" i="1" s="1"/>
  <c r="V416" i="1"/>
  <c r="AU414" i="1"/>
  <c r="AT414" i="1" s="1"/>
  <c r="AT416" i="1"/>
  <c r="T417" i="1"/>
  <c r="BS420" i="1"/>
  <c r="BR402" i="1"/>
  <c r="BZ402" i="1" s="1"/>
  <c r="J404" i="1"/>
  <c r="BI404" i="1"/>
  <c r="AZ417" i="1"/>
  <c r="BA416" i="1"/>
  <c r="BQ458" i="1"/>
  <c r="BY458" i="1" s="1"/>
  <c r="AY457" i="1"/>
  <c r="AT404" i="1"/>
  <c r="N406" i="1"/>
  <c r="M406" i="1" s="1"/>
  <c r="M408" i="1"/>
  <c r="S410" i="1"/>
  <c r="BS410" i="1"/>
  <c r="BS412" i="1"/>
  <c r="S412" i="1"/>
  <c r="D417" i="1"/>
  <c r="E416" i="1"/>
  <c r="BR423" i="1"/>
  <c r="BZ423" i="1" s="1"/>
  <c r="AB429" i="1"/>
  <c r="CA437" i="1"/>
  <c r="BR437" i="1"/>
  <c r="BZ437" i="1" s="1"/>
  <c r="AB471" i="1"/>
  <c r="AY491" i="1"/>
  <c r="AY490" i="1" s="1"/>
  <c r="BQ490" i="1" s="1"/>
  <c r="BY490" i="1" s="1"/>
  <c r="BQ492" i="1"/>
  <c r="BY492" i="1" s="1"/>
  <c r="H408" i="1"/>
  <c r="AF408" i="1"/>
  <c r="AR408" i="1"/>
  <c r="BD408" i="1"/>
  <c r="BP408" i="1"/>
  <c r="AM420" i="1"/>
  <c r="BQ420" i="1" s="1"/>
  <c r="BY420" i="1" s="1"/>
  <c r="BS445" i="1"/>
  <c r="BA458" i="1"/>
  <c r="BQ462" i="1"/>
  <c r="BY462" i="1" s="1"/>
  <c r="AZ493" i="1"/>
  <c r="BS493" i="1"/>
  <c r="BA492" i="1"/>
  <c r="AZ517" i="1"/>
  <c r="BS517" i="1"/>
  <c r="BA516" i="1"/>
  <c r="BQ558" i="1"/>
  <c r="BY558" i="1" s="1"/>
  <c r="AY557" i="1"/>
  <c r="CA401" i="1"/>
  <c r="CA403" i="1"/>
  <c r="CA428" i="1"/>
  <c r="CA439" i="1"/>
  <c r="BR451" i="1"/>
  <c r="BZ451" i="1" s="1"/>
  <c r="BR454" i="1"/>
  <c r="BZ454" i="1" s="1"/>
  <c r="BR465" i="1"/>
  <c r="BZ465" i="1" s="1"/>
  <c r="AZ530" i="1"/>
  <c r="BR537" i="1"/>
  <c r="BZ537" i="1" s="1"/>
  <c r="CA537" i="1"/>
  <c r="BS462" i="1"/>
  <c r="AZ558" i="1"/>
  <c r="BS558" i="1"/>
  <c r="BA557" i="1"/>
  <c r="CA569" i="1"/>
  <c r="BR424" i="1"/>
  <c r="BZ424" i="1" s="1"/>
  <c r="BR435" i="1"/>
  <c r="BZ435" i="1" s="1"/>
  <c r="AZ445" i="1"/>
  <c r="BR446" i="1"/>
  <c r="BZ446" i="1" s="1"/>
  <c r="BS468" i="1"/>
  <c r="BS474" i="1"/>
  <c r="AZ479" i="1"/>
  <c r="BS479" i="1"/>
  <c r="BR482" i="1"/>
  <c r="BZ482" i="1" s="1"/>
  <c r="AZ485" i="1"/>
  <c r="BS485" i="1"/>
  <c r="BQ504" i="1"/>
  <c r="BY504" i="1" s="1"/>
  <c r="AY499" i="1"/>
  <c r="BR540" i="1"/>
  <c r="BZ540" i="1" s="1"/>
  <c r="CA540" i="1"/>
  <c r="BR551" i="1"/>
  <c r="BZ551" i="1" s="1"/>
  <c r="V555" i="1"/>
  <c r="BR572" i="1"/>
  <c r="BZ572" i="1" s="1"/>
  <c r="CA572" i="1"/>
  <c r="BR475" i="1"/>
  <c r="BZ475" i="1" s="1"/>
  <c r="CA475" i="1"/>
  <c r="G412" i="1"/>
  <c r="N416" i="1"/>
  <c r="Z416" i="1"/>
  <c r="AL416" i="1"/>
  <c r="AX416" i="1"/>
  <c r="BJ416" i="1"/>
  <c r="AN422" i="1"/>
  <c r="AN427" i="1"/>
  <c r="BR438" i="1"/>
  <c r="BZ438" i="1" s="1"/>
  <c r="BR441" i="1"/>
  <c r="BZ441" i="1" s="1"/>
  <c r="V442" i="1"/>
  <c r="BR449" i="1"/>
  <c r="BZ449" i="1" s="1"/>
  <c r="BR452" i="1"/>
  <c r="BZ452" i="1" s="1"/>
  <c r="BR463" i="1"/>
  <c r="BZ463" i="1" s="1"/>
  <c r="BR466" i="1"/>
  <c r="BZ466" i="1" s="1"/>
  <c r="BA473" i="1"/>
  <c r="CA476" i="1"/>
  <c r="BR476" i="1"/>
  <c r="BZ476" i="1" s="1"/>
  <c r="BR518" i="1"/>
  <c r="BZ518" i="1" s="1"/>
  <c r="CA518" i="1"/>
  <c r="AZ563" i="1"/>
  <c r="BS563" i="1"/>
  <c r="S496" i="1"/>
  <c r="V420" i="1"/>
  <c r="BR433" i="1"/>
  <c r="BZ433" i="1" s="1"/>
  <c r="BR447" i="1"/>
  <c r="BZ447" i="1" s="1"/>
  <c r="BR461" i="1"/>
  <c r="BZ461" i="1" s="1"/>
  <c r="V471" i="1"/>
  <c r="BR545" i="1"/>
  <c r="BZ545" i="1" s="1"/>
  <c r="CA545" i="1"/>
  <c r="AY444" i="1"/>
  <c r="AZ444" i="1" s="1"/>
  <c r="BR470" i="1"/>
  <c r="BZ470" i="1" s="1"/>
  <c r="J471" i="1"/>
  <c r="BR478" i="1"/>
  <c r="BZ478" i="1" s="1"/>
  <c r="CA478" i="1"/>
  <c r="BR486" i="1"/>
  <c r="BZ486" i="1" s="1"/>
  <c r="CA486" i="1"/>
  <c r="BR502" i="1"/>
  <c r="BZ502" i="1" s="1"/>
  <c r="CA502" i="1"/>
  <c r="BR510" i="1"/>
  <c r="BZ510" i="1" s="1"/>
  <c r="CA510" i="1"/>
  <c r="R416" i="1"/>
  <c r="BQ416" i="1" s="1"/>
  <c r="BY416" i="1" s="1"/>
  <c r="BR521" i="1"/>
  <c r="BZ521" i="1" s="1"/>
  <c r="BR532" i="1"/>
  <c r="BZ532" i="1" s="1"/>
  <c r="BR562" i="1"/>
  <c r="BZ562" i="1" s="1"/>
  <c r="BR564" i="1"/>
  <c r="BZ564" i="1" s="1"/>
  <c r="CA564" i="1"/>
  <c r="BA529" i="1"/>
  <c r="BS559" i="1"/>
  <c r="BR500" i="1"/>
  <c r="BZ500" i="1" s="1"/>
  <c r="BR503" i="1"/>
  <c r="BZ503" i="1" s="1"/>
  <c r="BR511" i="1"/>
  <c r="BZ511" i="1" s="1"/>
  <c r="BR519" i="1"/>
  <c r="BZ519" i="1" s="1"/>
  <c r="BR538" i="1"/>
  <c r="BZ538" i="1" s="1"/>
  <c r="BR565" i="1"/>
  <c r="BZ565" i="1" s="1"/>
  <c r="BR568" i="1"/>
  <c r="BZ568" i="1" s="1"/>
  <c r="BR573" i="1"/>
  <c r="BZ573" i="1" s="1"/>
  <c r="S513" i="1"/>
  <c r="AY516" i="1"/>
  <c r="BS530" i="1"/>
  <c r="BS535" i="1"/>
  <c r="AZ494" i="1"/>
  <c r="BR495" i="1"/>
  <c r="BZ495" i="1" s="1"/>
  <c r="BR506" i="1"/>
  <c r="BZ506" i="1" s="1"/>
  <c r="BR509" i="1"/>
  <c r="BZ509" i="1" s="1"/>
  <c r="BR552" i="1"/>
  <c r="BZ552" i="1" s="1"/>
  <c r="BR560" i="1"/>
  <c r="BZ560" i="1" s="1"/>
  <c r="BR571" i="1"/>
  <c r="BZ571" i="1" s="1"/>
  <c r="BS487" i="1"/>
  <c r="S527" i="1"/>
  <c r="BS544" i="1"/>
  <c r="BS549" i="1"/>
  <c r="BR477" i="1"/>
  <c r="BZ477" i="1" s="1"/>
  <c r="BR501" i="1"/>
  <c r="BZ501" i="1" s="1"/>
  <c r="BR512" i="1"/>
  <c r="BZ512" i="1" s="1"/>
  <c r="BR520" i="1"/>
  <c r="BZ520" i="1" s="1"/>
  <c r="BR536" i="1"/>
  <c r="BZ536" i="1" s="1"/>
  <c r="BR539" i="1"/>
  <c r="BZ539" i="1" s="1"/>
  <c r="BR566" i="1"/>
  <c r="BZ566" i="1" s="1"/>
  <c r="BR574" i="1"/>
  <c r="BZ574" i="1" s="1"/>
  <c r="V527" i="1"/>
  <c r="AW268" i="1" l="1"/>
  <c r="U317" i="1"/>
  <c r="AJ72" i="1"/>
  <c r="BO270" i="1"/>
  <c r="R270" i="1"/>
  <c r="BQ270" i="1" s="1"/>
  <c r="BY270" i="1" s="1"/>
  <c r="BQ256" i="1"/>
  <c r="BY256" i="1" s="1"/>
  <c r="X136" i="1"/>
  <c r="AK138" i="1"/>
  <c r="BR65" i="1"/>
  <c r="BZ65" i="1" s="1"/>
  <c r="BC12" i="1"/>
  <c r="P331" i="1"/>
  <c r="BC43" i="1"/>
  <c r="AY136" i="1"/>
  <c r="AH319" i="1"/>
  <c r="BC41" i="1"/>
  <c r="AP72" i="1"/>
  <c r="AT270" i="1"/>
  <c r="Y100" i="1"/>
  <c r="BX136" i="1"/>
  <c r="Y255" i="1"/>
  <c r="AZ317" i="1"/>
  <c r="S284" i="1"/>
  <c r="AD72" i="1"/>
  <c r="AZ319" i="1"/>
  <c r="AB355" i="1"/>
  <c r="BL355" i="1"/>
  <c r="BI255" i="1"/>
  <c r="AQ198" i="1"/>
  <c r="BR118" i="1"/>
  <c r="BZ118" i="1" s="1"/>
  <c r="AH268" i="1"/>
  <c r="R30" i="1"/>
  <c r="BQ30" i="1" s="1"/>
  <c r="BK268" i="1"/>
  <c r="AE138" i="1"/>
  <c r="T173" i="1"/>
  <c r="BS173" i="1" s="1"/>
  <c r="AE376" i="1"/>
  <c r="E268" i="1"/>
  <c r="Y355" i="1"/>
  <c r="M85" i="1"/>
  <c r="S409" i="1"/>
  <c r="AC43" i="1"/>
  <c r="BS232" i="1"/>
  <c r="BR232" i="1" s="1"/>
  <c r="BZ232" i="1" s="1"/>
  <c r="BL43" i="1"/>
  <c r="BM41" i="1"/>
  <c r="BL41" i="1" s="1"/>
  <c r="S68" i="1"/>
  <c r="BS68" i="1"/>
  <c r="AS317" i="1"/>
  <c r="AS6" i="1" s="1"/>
  <c r="BR409" i="1"/>
  <c r="BZ409" i="1" s="1"/>
  <c r="AK100" i="1"/>
  <c r="BR419" i="1"/>
  <c r="BZ419" i="1" s="1"/>
  <c r="CA419" i="1"/>
  <c r="CA161" i="1"/>
  <c r="BR161" i="1"/>
  <c r="BZ161" i="1" s="1"/>
  <c r="CA50" i="1"/>
  <c r="BR50" i="1"/>
  <c r="BZ50" i="1" s="1"/>
  <c r="AN420" i="1"/>
  <c r="S274" i="1"/>
  <c r="AC213" i="1"/>
  <c r="AB213" i="1" s="1"/>
  <c r="BI168" i="1"/>
  <c r="BV6" i="1"/>
  <c r="BR36" i="1"/>
  <c r="BZ36" i="1" s="1"/>
  <c r="BM406" i="1"/>
  <c r="BL406" i="1" s="1"/>
  <c r="BL408" i="1"/>
  <c r="BQ248" i="1"/>
  <c r="BY248" i="1" s="1"/>
  <c r="BX72" i="1"/>
  <c r="BX6" i="1" s="1"/>
  <c r="AI28" i="1"/>
  <c r="AH28" i="1" s="1"/>
  <c r="AH30" i="1"/>
  <c r="CA96" i="1"/>
  <c r="BR96" i="1"/>
  <c r="BZ96" i="1" s="1"/>
  <c r="BR246" i="1"/>
  <c r="BZ246" i="1" s="1"/>
  <c r="BW6" i="1"/>
  <c r="S130" i="1"/>
  <c r="AO43" i="1"/>
  <c r="AY431" i="1"/>
  <c r="BQ432" i="1"/>
  <c r="BY432" i="1" s="1"/>
  <c r="CA281" i="1"/>
  <c r="BR281" i="1"/>
  <c r="BZ281" i="1" s="1"/>
  <c r="BR172" i="1"/>
  <c r="BZ172" i="1" s="1"/>
  <c r="Z12" i="1"/>
  <c r="Y13" i="1"/>
  <c r="AM268" i="1"/>
  <c r="BR392" i="1"/>
  <c r="BZ392" i="1" s="1"/>
  <c r="AN355" i="1"/>
  <c r="AL317" i="1"/>
  <c r="AK317" i="1" s="1"/>
  <c r="AL268" i="1"/>
  <c r="AK268" i="1" s="1"/>
  <c r="BR259" i="1"/>
  <c r="BZ259" i="1" s="1"/>
  <c r="AM136" i="1"/>
  <c r="BR191" i="1"/>
  <c r="BZ191" i="1" s="1"/>
  <c r="CA65" i="1"/>
  <c r="BI331" i="1"/>
  <c r="BR156" i="1"/>
  <c r="BZ156" i="1" s="1"/>
  <c r="BR216" i="1"/>
  <c r="BZ216" i="1" s="1"/>
  <c r="BY216" i="1"/>
  <c r="BR212" i="1"/>
  <c r="BZ212" i="1" s="1"/>
  <c r="CA212" i="1"/>
  <c r="AH35" i="1"/>
  <c r="AI33" i="1"/>
  <c r="AH33" i="1" s="1"/>
  <c r="AB30" i="1"/>
  <c r="AC28" i="1"/>
  <c r="AB28" i="1" s="1"/>
  <c r="BL395" i="1"/>
  <c r="BO198" i="1"/>
  <c r="AH213" i="1"/>
  <c r="T331" i="1"/>
  <c r="BS331" i="1" s="1"/>
  <c r="BC198" i="1"/>
  <c r="BR179" i="1"/>
  <c r="BZ179" i="1" s="1"/>
  <c r="BE136" i="1"/>
  <c r="BE6" i="1" s="1"/>
  <c r="BR342" i="1"/>
  <c r="BZ342" i="1" s="1"/>
  <c r="CA342" i="1"/>
  <c r="BL343" i="1"/>
  <c r="L268" i="1"/>
  <c r="M268" i="1" s="1"/>
  <c r="BS176" i="1"/>
  <c r="S176" i="1"/>
  <c r="AR268" i="1"/>
  <c r="AQ268" i="1" s="1"/>
  <c r="BL30" i="1"/>
  <c r="AO23" i="1"/>
  <c r="AN23" i="1" s="1"/>
  <c r="AN25" i="1"/>
  <c r="T126" i="1"/>
  <c r="BR384" i="1"/>
  <c r="BZ384" i="1" s="1"/>
  <c r="T367" i="1"/>
  <c r="BS367" i="1" s="1"/>
  <c r="R237" i="1"/>
  <c r="BQ237" i="1" s="1"/>
  <c r="BY237" i="1" s="1"/>
  <c r="X6" i="1"/>
  <c r="BR84" i="1"/>
  <c r="BZ84" i="1" s="1"/>
  <c r="AZ544" i="1"/>
  <c r="BA543" i="1"/>
  <c r="BQ263" i="1"/>
  <c r="BY263" i="1" s="1"/>
  <c r="S183" i="1"/>
  <c r="BR201" i="1"/>
  <c r="BZ201" i="1" s="1"/>
  <c r="AH198" i="1"/>
  <c r="BR148" i="1"/>
  <c r="BZ148" i="1" s="1"/>
  <c r="CA148" i="1"/>
  <c r="V35" i="1"/>
  <c r="W33" i="1"/>
  <c r="V33" i="1" s="1"/>
  <c r="S341" i="1"/>
  <c r="BL357" i="1"/>
  <c r="T270" i="1"/>
  <c r="M255" i="1"/>
  <c r="BA138" i="1"/>
  <c r="AZ138" i="1" s="1"/>
  <c r="AQ74" i="1"/>
  <c r="BQ74" i="1"/>
  <c r="BY74" i="1" s="1"/>
  <c r="BI287" i="1"/>
  <c r="J319" i="1"/>
  <c r="BF198" i="1"/>
  <c r="AZ30" i="1"/>
  <c r="BA28" i="1"/>
  <c r="AZ28" i="1" s="1"/>
  <c r="AN395" i="1"/>
  <c r="D270" i="1"/>
  <c r="S299" i="1"/>
  <c r="BQ134" i="1"/>
  <c r="BY134" i="1" s="1"/>
  <c r="U268" i="1"/>
  <c r="V268" i="1" s="1"/>
  <c r="CA195" i="1"/>
  <c r="BR195" i="1"/>
  <c r="BZ195" i="1" s="1"/>
  <c r="M12" i="1"/>
  <c r="N10" i="1"/>
  <c r="M10" i="1" s="1"/>
  <c r="J25" i="1"/>
  <c r="K23" i="1"/>
  <c r="J23" i="1" s="1"/>
  <c r="BR353" i="1"/>
  <c r="BZ353" i="1" s="1"/>
  <c r="CA353" i="1"/>
  <c r="BA498" i="1"/>
  <c r="BS499" i="1"/>
  <c r="CA499" i="1" s="1"/>
  <c r="BR380" i="1"/>
  <c r="BZ380" i="1" s="1"/>
  <c r="P395" i="1"/>
  <c r="AZ331" i="1"/>
  <c r="S271" i="1"/>
  <c r="BA268" i="1"/>
  <c r="BR346" i="1"/>
  <c r="BZ346" i="1" s="1"/>
  <c r="CA346" i="1"/>
  <c r="AY543" i="1"/>
  <c r="BQ544" i="1"/>
  <c r="BY544" i="1" s="1"/>
  <c r="BH268" i="1"/>
  <c r="BI268" i="1" s="1"/>
  <c r="V168" i="1"/>
  <c r="BL63" i="1"/>
  <c r="BR531" i="1"/>
  <c r="BZ531" i="1" s="1"/>
  <c r="P393" i="1"/>
  <c r="BR333" i="1"/>
  <c r="BZ333" i="1" s="1"/>
  <c r="BQ319" i="1"/>
  <c r="BY319" i="1" s="1"/>
  <c r="AP136" i="1"/>
  <c r="Y357" i="1"/>
  <c r="P270" i="1"/>
  <c r="O268" i="1"/>
  <c r="J287" i="1"/>
  <c r="I136" i="1"/>
  <c r="AM6" i="1"/>
  <c r="BA528" i="1"/>
  <c r="BS529" i="1"/>
  <c r="CA558" i="1"/>
  <c r="BR558" i="1"/>
  <c r="BZ558" i="1" s="1"/>
  <c r="CA410" i="1"/>
  <c r="BR410" i="1"/>
  <c r="BZ410" i="1" s="1"/>
  <c r="P416" i="1"/>
  <c r="Q414" i="1"/>
  <c r="P414" i="1" s="1"/>
  <c r="BR378" i="1"/>
  <c r="BZ378" i="1" s="1"/>
  <c r="CA378" i="1"/>
  <c r="AB395" i="1"/>
  <c r="CA352" i="1"/>
  <c r="BR352" i="1"/>
  <c r="BZ352" i="1" s="1"/>
  <c r="BS235" i="1"/>
  <c r="S235" i="1"/>
  <c r="CA228" i="1"/>
  <c r="BR228" i="1"/>
  <c r="BZ228" i="1" s="1"/>
  <c r="CA224" i="1"/>
  <c r="BR224" i="1"/>
  <c r="BZ224" i="1" s="1"/>
  <c r="BQ168" i="1"/>
  <c r="BY168" i="1" s="1"/>
  <c r="CA239" i="1"/>
  <c r="BR239" i="1"/>
  <c r="BZ239" i="1" s="1"/>
  <c r="S173" i="1"/>
  <c r="AV136" i="1"/>
  <c r="AV6" i="1" s="1"/>
  <c r="AB138" i="1"/>
  <c r="CA80" i="1"/>
  <c r="BR80" i="1"/>
  <c r="BZ80" i="1" s="1"/>
  <c r="BI138" i="1"/>
  <c r="BJ136" i="1"/>
  <c r="K136" i="1"/>
  <c r="J138" i="1"/>
  <c r="CA111" i="1"/>
  <c r="BR111" i="1"/>
  <c r="BZ111" i="1" s="1"/>
  <c r="I72" i="1"/>
  <c r="BS44" i="1"/>
  <c r="S44" i="1"/>
  <c r="BJ28" i="1"/>
  <c r="BI28" i="1" s="1"/>
  <c r="BI30" i="1"/>
  <c r="BG10" i="1"/>
  <c r="BF12" i="1"/>
  <c r="BR105" i="1"/>
  <c r="BZ105" i="1" s="1"/>
  <c r="CA105" i="1"/>
  <c r="S61" i="1"/>
  <c r="BS61" i="1"/>
  <c r="AW23" i="1"/>
  <c r="Y35" i="1"/>
  <c r="Z33" i="1"/>
  <c r="Y33" i="1" s="1"/>
  <c r="Y48" i="1"/>
  <c r="Z43" i="1"/>
  <c r="AB10" i="1"/>
  <c r="BA10" i="1"/>
  <c r="AZ12" i="1"/>
  <c r="BS63" i="1"/>
  <c r="S63" i="1"/>
  <c r="R43" i="1"/>
  <c r="BQ43" i="1" s="1"/>
  <c r="BY43" i="1" s="1"/>
  <c r="CA544" i="1"/>
  <c r="CA563" i="1"/>
  <c r="BR563" i="1"/>
  <c r="BZ563" i="1" s="1"/>
  <c r="G408" i="1"/>
  <c r="H406" i="1"/>
  <c r="N375" i="1"/>
  <c r="M375" i="1" s="1"/>
  <c r="M377" i="1"/>
  <c r="BG406" i="1"/>
  <c r="BF406" i="1" s="1"/>
  <c r="BF408" i="1"/>
  <c r="AZ492" i="1"/>
  <c r="BA491" i="1"/>
  <c r="BS492" i="1"/>
  <c r="BR420" i="1"/>
  <c r="BZ420" i="1" s="1"/>
  <c r="CA420" i="1"/>
  <c r="AI406" i="1"/>
  <c r="AH406" i="1" s="1"/>
  <c r="AH408" i="1"/>
  <c r="BC377" i="1"/>
  <c r="BD375" i="1"/>
  <c r="BC375" i="1" s="1"/>
  <c r="T393" i="1"/>
  <c r="R377" i="1"/>
  <c r="BQ377" i="1" s="1"/>
  <c r="BY377" i="1" s="1"/>
  <c r="C375" i="1"/>
  <c r="R375" i="1" s="1"/>
  <c r="BQ375" i="1" s="1"/>
  <c r="BY375" i="1" s="1"/>
  <c r="S378" i="1"/>
  <c r="BR388" i="1"/>
  <c r="BZ388" i="1" s="1"/>
  <c r="BS357" i="1"/>
  <c r="C355" i="1"/>
  <c r="R355" i="1" s="1"/>
  <c r="BQ355" i="1" s="1"/>
  <c r="BY355" i="1" s="1"/>
  <c r="R357" i="1"/>
  <c r="BQ357" i="1" s="1"/>
  <c r="BY357" i="1" s="1"/>
  <c r="CA326" i="1"/>
  <c r="BR326" i="1"/>
  <c r="BZ326" i="1" s="1"/>
  <c r="BQ362" i="1"/>
  <c r="BY362" i="1" s="1"/>
  <c r="AQ377" i="1"/>
  <c r="AR375" i="1"/>
  <c r="AQ375" i="1" s="1"/>
  <c r="AR317" i="1"/>
  <c r="AQ317" i="1" s="1"/>
  <c r="AQ319" i="1"/>
  <c r="BD317" i="1"/>
  <c r="BC317" i="1" s="1"/>
  <c r="BC319" i="1"/>
  <c r="BR302" i="1"/>
  <c r="BZ302" i="1" s="1"/>
  <c r="CA302" i="1"/>
  <c r="AE270" i="1"/>
  <c r="AD268" i="1"/>
  <c r="AE268" i="1" s="1"/>
  <c r="AT213" i="1"/>
  <c r="S224" i="1"/>
  <c r="AQ168" i="1"/>
  <c r="BC168" i="1"/>
  <c r="L136" i="1"/>
  <c r="L6" i="1" s="1"/>
  <c r="CA117" i="1"/>
  <c r="BR117" i="1"/>
  <c r="BZ117" i="1" s="1"/>
  <c r="BO168" i="1"/>
  <c r="CA86" i="1"/>
  <c r="BR86" i="1"/>
  <c r="BZ86" i="1" s="1"/>
  <c r="AR136" i="1"/>
  <c r="BD136" i="1"/>
  <c r="BG41" i="1"/>
  <c r="BF41" i="1" s="1"/>
  <c r="BF43" i="1"/>
  <c r="AX28" i="1"/>
  <c r="AW28" i="1" s="1"/>
  <c r="AW30" i="1"/>
  <c r="AU10" i="1"/>
  <c r="AT12" i="1"/>
  <c r="R35" i="1"/>
  <c r="BQ35" i="1" s="1"/>
  <c r="BY35" i="1" s="1"/>
  <c r="BQ100" i="1"/>
  <c r="BY100" i="1" s="1"/>
  <c r="D23" i="1"/>
  <c r="CA76" i="1"/>
  <c r="BR76" i="1"/>
  <c r="BZ76" i="1" s="1"/>
  <c r="CA487" i="1"/>
  <c r="BR487" i="1"/>
  <c r="BZ487" i="1" s="1"/>
  <c r="CA479" i="1"/>
  <c r="BR479" i="1"/>
  <c r="BZ479" i="1" s="1"/>
  <c r="CA493" i="1"/>
  <c r="BR493" i="1"/>
  <c r="BZ493" i="1" s="1"/>
  <c r="CA389" i="1"/>
  <c r="BR389" i="1"/>
  <c r="BZ389" i="1" s="1"/>
  <c r="V362" i="1"/>
  <c r="W360" i="1"/>
  <c r="V360" i="1" s="1"/>
  <c r="AE375" i="1"/>
  <c r="T355" i="1"/>
  <c r="BJ317" i="1"/>
  <c r="BI317" i="1" s="1"/>
  <c r="BI319" i="1"/>
  <c r="CA321" i="1"/>
  <c r="BR321" i="1"/>
  <c r="BZ321" i="1" s="1"/>
  <c r="CA304" i="1"/>
  <c r="BR304" i="1"/>
  <c r="BZ304" i="1" s="1"/>
  <c r="R287" i="1"/>
  <c r="BQ287" i="1" s="1"/>
  <c r="BY287" i="1" s="1"/>
  <c r="C268" i="1"/>
  <c r="CA307" i="1"/>
  <c r="BR307" i="1"/>
  <c r="BZ307" i="1" s="1"/>
  <c r="CA279" i="1"/>
  <c r="BR279" i="1"/>
  <c r="BZ279" i="1" s="1"/>
  <c r="BC287" i="1"/>
  <c r="BD268" i="1"/>
  <c r="CA257" i="1"/>
  <c r="BR257" i="1"/>
  <c r="BZ257" i="1" s="1"/>
  <c r="BS250" i="1"/>
  <c r="S250" i="1"/>
  <c r="BQ214" i="1"/>
  <c r="BY214" i="1" s="1"/>
  <c r="U136" i="1"/>
  <c r="AU136" i="1"/>
  <c r="AT136" i="1" s="1"/>
  <c r="BP136" i="1"/>
  <c r="BO138" i="1"/>
  <c r="BR218" i="1"/>
  <c r="BZ218" i="1" s="1"/>
  <c r="CA218" i="1"/>
  <c r="AF136" i="1"/>
  <c r="T237" i="1"/>
  <c r="AD136" i="1"/>
  <c r="F136" i="1"/>
  <c r="AU41" i="1"/>
  <c r="AT41" i="1" s="1"/>
  <c r="AT43" i="1"/>
  <c r="AL28" i="1"/>
  <c r="AK28" i="1" s="1"/>
  <c r="AK30" i="1"/>
  <c r="AH12" i="1"/>
  <c r="AI10" i="1"/>
  <c r="CA99" i="1"/>
  <c r="BR99" i="1"/>
  <c r="BZ99" i="1" s="1"/>
  <c r="R85" i="1"/>
  <c r="BQ85" i="1" s="1"/>
  <c r="BY85" i="1" s="1"/>
  <c r="BS31" i="1"/>
  <c r="S31" i="1"/>
  <c r="CA49" i="1"/>
  <c r="BR49" i="1"/>
  <c r="BZ49" i="1" s="1"/>
  <c r="BL10" i="1"/>
  <c r="BS417" i="1"/>
  <c r="S417" i="1"/>
  <c r="AZ432" i="1"/>
  <c r="BS432" i="1"/>
  <c r="BA431" i="1"/>
  <c r="CA462" i="1"/>
  <c r="BR462" i="1"/>
  <c r="BZ462" i="1" s="1"/>
  <c r="BR436" i="1"/>
  <c r="BZ436" i="1" s="1"/>
  <c r="CA436" i="1"/>
  <c r="BI367" i="1"/>
  <c r="BJ365" i="1"/>
  <c r="BI365" i="1" s="1"/>
  <c r="G416" i="1"/>
  <c r="H414" i="1"/>
  <c r="G414" i="1" s="1"/>
  <c r="J362" i="1"/>
  <c r="K360" i="1"/>
  <c r="J360" i="1" s="1"/>
  <c r="S368" i="1"/>
  <c r="BS358" i="1"/>
  <c r="S358" i="1"/>
  <c r="AB357" i="1"/>
  <c r="AW319" i="1"/>
  <c r="AX317" i="1"/>
  <c r="AW317" i="1" s="1"/>
  <c r="S332" i="1"/>
  <c r="BS332" i="1"/>
  <c r="D287" i="1"/>
  <c r="T287" i="1"/>
  <c r="CA300" i="1"/>
  <c r="BR300" i="1"/>
  <c r="BZ300" i="1" s="1"/>
  <c r="BS288" i="1"/>
  <c r="S288" i="1"/>
  <c r="CA277" i="1"/>
  <c r="BR277" i="1"/>
  <c r="BZ277" i="1" s="1"/>
  <c r="BR284" i="1"/>
  <c r="BZ284" i="1" s="1"/>
  <c r="CA284" i="1"/>
  <c r="G270" i="1"/>
  <c r="F268" i="1"/>
  <c r="G268" i="1" s="1"/>
  <c r="BF237" i="1"/>
  <c r="BQ255" i="1"/>
  <c r="BY255" i="1" s="1"/>
  <c r="BO255" i="1"/>
  <c r="BR282" i="1"/>
  <c r="BZ282" i="1" s="1"/>
  <c r="CA282" i="1"/>
  <c r="CA249" i="1"/>
  <c r="BR249" i="1"/>
  <c r="BZ249" i="1" s="1"/>
  <c r="V213" i="1"/>
  <c r="CA193" i="1"/>
  <c r="BR193" i="1"/>
  <c r="BZ193" i="1" s="1"/>
  <c r="S203" i="1"/>
  <c r="BS203" i="1"/>
  <c r="BR165" i="1"/>
  <c r="BZ165" i="1" s="1"/>
  <c r="BY165" i="1"/>
  <c r="E138" i="1"/>
  <c r="D139" i="1"/>
  <c r="T139" i="1"/>
  <c r="AJ136" i="1"/>
  <c r="AJ6" i="1" s="1"/>
  <c r="G168" i="1"/>
  <c r="BQ159" i="1"/>
  <c r="BY159" i="1" s="1"/>
  <c r="S157" i="1"/>
  <c r="BS157" i="1"/>
  <c r="CA169" i="1"/>
  <c r="BR169" i="1"/>
  <c r="BZ169" i="1" s="1"/>
  <c r="R138" i="1"/>
  <c r="BQ138" i="1" s="1"/>
  <c r="BY138" i="1" s="1"/>
  <c r="C136" i="1"/>
  <c r="AT100" i="1"/>
  <c r="CA59" i="1"/>
  <c r="BR59" i="1"/>
  <c r="BZ59" i="1" s="1"/>
  <c r="T100" i="1"/>
  <c r="D100" i="1"/>
  <c r="BI43" i="1"/>
  <c r="BJ41" i="1"/>
  <c r="BI41" i="1" s="1"/>
  <c r="BR98" i="1"/>
  <c r="BZ98" i="1" s="1"/>
  <c r="CA98" i="1"/>
  <c r="J74" i="1"/>
  <c r="K72" i="1"/>
  <c r="J72" i="1" s="1"/>
  <c r="AI41" i="1"/>
  <c r="AH41" i="1" s="1"/>
  <c r="AH43" i="1"/>
  <c r="Z28" i="1"/>
  <c r="Y30" i="1"/>
  <c r="W10" i="1"/>
  <c r="V12" i="1"/>
  <c r="R126" i="1"/>
  <c r="BQ126" i="1" s="1"/>
  <c r="BY126" i="1" s="1"/>
  <c r="S54" i="1"/>
  <c r="BP41" i="1"/>
  <c r="BO41" i="1" s="1"/>
  <c r="BO43" i="1"/>
  <c r="BS57" i="1"/>
  <c r="S57" i="1"/>
  <c r="BS21" i="1"/>
  <c r="S21" i="1"/>
  <c r="AB416" i="1"/>
  <c r="AC414" i="1"/>
  <c r="AB414" i="1" s="1"/>
  <c r="AU406" i="1"/>
  <c r="AT406" i="1" s="1"/>
  <c r="AT408" i="1"/>
  <c r="CA369" i="1"/>
  <c r="BR369" i="1"/>
  <c r="BZ369" i="1" s="1"/>
  <c r="CA368" i="1"/>
  <c r="BR368" i="1"/>
  <c r="BZ368" i="1" s="1"/>
  <c r="BC416" i="1"/>
  <c r="BD414" i="1"/>
  <c r="BC414" i="1" s="1"/>
  <c r="AB377" i="1"/>
  <c r="AC375" i="1"/>
  <c r="AB375" i="1" s="1"/>
  <c r="AC376" i="1"/>
  <c r="AB376" i="1" s="1"/>
  <c r="AH331" i="1"/>
  <c r="AI317" i="1"/>
  <c r="AH317" i="1" s="1"/>
  <c r="Z317" i="1"/>
  <c r="Y317" i="1" s="1"/>
  <c r="Y319" i="1"/>
  <c r="BR341" i="1"/>
  <c r="BZ341" i="1" s="1"/>
  <c r="CA341" i="1"/>
  <c r="BS309" i="1"/>
  <c r="AN309" i="1"/>
  <c r="G331" i="1"/>
  <c r="H317" i="1"/>
  <c r="G317" i="1" s="1"/>
  <c r="CA320" i="1"/>
  <c r="BR320" i="1"/>
  <c r="BZ320" i="1" s="1"/>
  <c r="CA275" i="1"/>
  <c r="BR275" i="1"/>
  <c r="BZ275" i="1" s="1"/>
  <c r="D268" i="1"/>
  <c r="CA248" i="1"/>
  <c r="CA274" i="1"/>
  <c r="BR274" i="1"/>
  <c r="BZ274" i="1" s="1"/>
  <c r="CA240" i="1"/>
  <c r="BR240" i="1"/>
  <c r="BZ240" i="1" s="1"/>
  <c r="I268" i="1"/>
  <c r="J268" i="1" s="1"/>
  <c r="J270" i="1"/>
  <c r="BR256" i="1"/>
  <c r="BZ256" i="1" s="1"/>
  <c r="CA256" i="1"/>
  <c r="BS238" i="1"/>
  <c r="S238" i="1"/>
  <c r="BR230" i="1"/>
  <c r="BZ230" i="1" s="1"/>
  <c r="CA230" i="1"/>
  <c r="BS209" i="1"/>
  <c r="S209" i="1"/>
  <c r="BR214" i="1"/>
  <c r="BZ214" i="1" s="1"/>
  <c r="CA214" i="1"/>
  <c r="CA220" i="1"/>
  <c r="BR220" i="1"/>
  <c r="BZ220" i="1" s="1"/>
  <c r="S166" i="1"/>
  <c r="BS166" i="1"/>
  <c r="BS126" i="1"/>
  <c r="S126" i="1"/>
  <c r="AI136" i="1"/>
  <c r="BA72" i="1"/>
  <c r="AZ72" i="1" s="1"/>
  <c r="AZ74" i="1"/>
  <c r="AK43" i="1"/>
  <c r="AL41" i="1"/>
  <c r="AK41" i="1" s="1"/>
  <c r="BY13" i="1"/>
  <c r="W41" i="1"/>
  <c r="V41" i="1" s="1"/>
  <c r="V43" i="1"/>
  <c r="N28" i="1"/>
  <c r="M30" i="1"/>
  <c r="K10" i="1"/>
  <c r="J12" i="1"/>
  <c r="J100" i="1"/>
  <c r="T74" i="1"/>
  <c r="E72" i="1"/>
  <c r="D74" i="1"/>
  <c r="CA54" i="1"/>
  <c r="BR54" i="1"/>
  <c r="BZ54" i="1" s="1"/>
  <c r="H41" i="1"/>
  <c r="G41" i="1" s="1"/>
  <c r="G43" i="1"/>
  <c r="S101" i="1"/>
  <c r="T30" i="1"/>
  <c r="CA16" i="1"/>
  <c r="BR16" i="1"/>
  <c r="BZ16" i="1" s="1"/>
  <c r="BF168" i="1"/>
  <c r="CA468" i="1"/>
  <c r="BR468" i="1"/>
  <c r="BZ468" i="1" s="1"/>
  <c r="BQ557" i="1"/>
  <c r="BY557" i="1" s="1"/>
  <c r="AY556" i="1"/>
  <c r="AY555" i="1" s="1"/>
  <c r="BQ555" i="1" s="1"/>
  <c r="BY555" i="1" s="1"/>
  <c r="BS458" i="1"/>
  <c r="BA457" i="1"/>
  <c r="AZ458" i="1"/>
  <c r="AY456" i="1"/>
  <c r="AY455" i="1" s="1"/>
  <c r="BQ455" i="1" s="1"/>
  <c r="BY455" i="1" s="1"/>
  <c r="BQ457" i="1"/>
  <c r="BY457" i="1" s="1"/>
  <c r="BS404" i="1"/>
  <c r="S404" i="1"/>
  <c r="Z365" i="1"/>
  <c r="Y365" i="1" s="1"/>
  <c r="Y367" i="1"/>
  <c r="V367" i="1"/>
  <c r="W365" i="1"/>
  <c r="V365" i="1" s="1"/>
  <c r="S372" i="1"/>
  <c r="S399" i="1"/>
  <c r="P355" i="1"/>
  <c r="BR330" i="1"/>
  <c r="BZ330" i="1" s="1"/>
  <c r="BM268" i="1"/>
  <c r="BL268" i="1" s="1"/>
  <c r="BL270" i="1"/>
  <c r="BR290" i="1"/>
  <c r="BZ290" i="1" s="1"/>
  <c r="CA290" i="1"/>
  <c r="BR271" i="1"/>
  <c r="BZ271" i="1" s="1"/>
  <c r="G198" i="1"/>
  <c r="O136" i="1"/>
  <c r="R213" i="1"/>
  <c r="BQ213" i="1" s="1"/>
  <c r="BY213" i="1" s="1"/>
  <c r="AB198" i="1"/>
  <c r="M126" i="1"/>
  <c r="N72" i="1"/>
  <c r="M72" i="1" s="1"/>
  <c r="BR162" i="1"/>
  <c r="BZ162" i="1" s="1"/>
  <c r="CA162" i="1"/>
  <c r="AZ198" i="1"/>
  <c r="BR160" i="1"/>
  <c r="BZ160" i="1" s="1"/>
  <c r="CA160" i="1"/>
  <c r="AG136" i="1"/>
  <c r="AG6" i="1" s="1"/>
  <c r="AH138" i="1"/>
  <c r="BQ75" i="1"/>
  <c r="BS149" i="1"/>
  <c r="S149" i="1"/>
  <c r="BR174" i="1"/>
  <c r="BZ174" i="1" s="1"/>
  <c r="CA174" i="1"/>
  <c r="BS78" i="1"/>
  <c r="BR88" i="1"/>
  <c r="BZ88" i="1" s="1"/>
  <c r="S115" i="1"/>
  <c r="BS115" i="1"/>
  <c r="BJ74" i="1"/>
  <c r="M43" i="1"/>
  <c r="N41" i="1"/>
  <c r="M41" i="1" s="1"/>
  <c r="BR90" i="1"/>
  <c r="BZ90" i="1" s="1"/>
  <c r="CA90" i="1"/>
  <c r="CA145" i="1"/>
  <c r="BR145" i="1"/>
  <c r="BZ145" i="1" s="1"/>
  <c r="K41" i="1"/>
  <c r="J41" i="1" s="1"/>
  <c r="J43" i="1"/>
  <c r="BP23" i="1"/>
  <c r="BO25" i="1"/>
  <c r="G85" i="1"/>
  <c r="P10" i="1"/>
  <c r="BI23" i="1"/>
  <c r="S13" i="1"/>
  <c r="BA43" i="1"/>
  <c r="BR101" i="1"/>
  <c r="BZ101" i="1" s="1"/>
  <c r="CA101" i="1"/>
  <c r="M23" i="1"/>
  <c r="AF41" i="1"/>
  <c r="AE41" i="1" s="1"/>
  <c r="AE43" i="1"/>
  <c r="S48" i="1"/>
  <c r="BS48" i="1"/>
  <c r="C393" i="1"/>
  <c r="R395" i="1"/>
  <c r="BQ395" i="1" s="1"/>
  <c r="BY395" i="1" s="1"/>
  <c r="AN416" i="1"/>
  <c r="AO414" i="1"/>
  <c r="AN414" i="1" s="1"/>
  <c r="BR411" i="1"/>
  <c r="BZ411" i="1" s="1"/>
  <c r="CA411" i="1"/>
  <c r="BS395" i="1"/>
  <c r="BR372" i="1"/>
  <c r="BZ372" i="1" s="1"/>
  <c r="CA372" i="1"/>
  <c r="BR399" i="1"/>
  <c r="BZ399" i="1" s="1"/>
  <c r="CA399" i="1"/>
  <c r="N365" i="1"/>
  <c r="M365" i="1" s="1"/>
  <c r="M367" i="1"/>
  <c r="AH377" i="1"/>
  <c r="AI375" i="1"/>
  <c r="AH375" i="1" s="1"/>
  <c r="AI376" i="1"/>
  <c r="AH376" i="1" s="1"/>
  <c r="BS336" i="1"/>
  <c r="S336" i="1"/>
  <c r="CA323" i="1"/>
  <c r="BR323" i="1"/>
  <c r="BZ323" i="1" s="1"/>
  <c r="CA327" i="1"/>
  <c r="BR327" i="1"/>
  <c r="BZ327" i="1" s="1"/>
  <c r="AO317" i="1"/>
  <c r="AN317" i="1" s="1"/>
  <c r="AN319" i="1"/>
  <c r="CA325" i="1"/>
  <c r="BR325" i="1"/>
  <c r="BZ325" i="1" s="1"/>
  <c r="AC317" i="1"/>
  <c r="AB317" i="1" s="1"/>
  <c r="AB319" i="1"/>
  <c r="BO287" i="1"/>
  <c r="BP268" i="1"/>
  <c r="BO268" i="1" s="1"/>
  <c r="BP317" i="1"/>
  <c r="BO317" i="1" s="1"/>
  <c r="BO319" i="1"/>
  <c r="BR247" i="1"/>
  <c r="BZ247" i="1" s="1"/>
  <c r="CA247" i="1"/>
  <c r="J331" i="1"/>
  <c r="K317" i="1"/>
  <c r="J317" i="1" s="1"/>
  <c r="AO268" i="1"/>
  <c r="AN268" i="1" s="1"/>
  <c r="BQ258" i="1"/>
  <c r="CA231" i="1"/>
  <c r="BR231" i="1"/>
  <c r="BZ231" i="1" s="1"/>
  <c r="BR233" i="1"/>
  <c r="BZ233" i="1" s="1"/>
  <c r="CA233" i="1"/>
  <c r="R198" i="1"/>
  <c r="BQ198" i="1" s="1"/>
  <c r="BY198" i="1" s="1"/>
  <c r="CA196" i="1"/>
  <c r="BR196" i="1"/>
  <c r="BZ196" i="1" s="1"/>
  <c r="AO138" i="1"/>
  <c r="AN139" i="1"/>
  <c r="BS153" i="1"/>
  <c r="S153" i="1"/>
  <c r="BN136" i="1"/>
  <c r="CA241" i="1"/>
  <c r="BR241" i="1"/>
  <c r="BZ241" i="1" s="1"/>
  <c r="H136" i="1"/>
  <c r="CA130" i="1"/>
  <c r="BR130" i="1"/>
  <c r="BZ130" i="1" s="1"/>
  <c r="AH74" i="1"/>
  <c r="AI72" i="1"/>
  <c r="AH72" i="1" s="1"/>
  <c r="CA53" i="1"/>
  <c r="BR53" i="1"/>
  <c r="BZ53" i="1" s="1"/>
  <c r="BF100" i="1"/>
  <c r="BR13" i="1"/>
  <c r="BZ13" i="1" s="1"/>
  <c r="CA13" i="1"/>
  <c r="BM72" i="1"/>
  <c r="BL72" i="1" s="1"/>
  <c r="BL74" i="1"/>
  <c r="BP33" i="1"/>
  <c r="BO33" i="1" s="1"/>
  <c r="BO35" i="1"/>
  <c r="BD23" i="1"/>
  <c r="BC25" i="1"/>
  <c r="CA77" i="1"/>
  <c r="BR77" i="1"/>
  <c r="BZ77" i="1" s="1"/>
  <c r="CA51" i="1"/>
  <c r="BR51" i="1"/>
  <c r="BZ51" i="1" s="1"/>
  <c r="D12" i="1"/>
  <c r="E10" i="1"/>
  <c r="T12" i="1"/>
  <c r="S12" i="1" s="1"/>
  <c r="S70" i="1"/>
  <c r="BS70" i="1"/>
  <c r="CA474" i="1"/>
  <c r="BR474" i="1"/>
  <c r="BZ474" i="1" s="1"/>
  <c r="K406" i="1"/>
  <c r="J406" i="1" s="1"/>
  <c r="J408" i="1"/>
  <c r="CA445" i="1"/>
  <c r="BR445" i="1"/>
  <c r="BZ445" i="1" s="1"/>
  <c r="T408" i="1"/>
  <c r="BJ414" i="1"/>
  <c r="BI414" i="1" s="1"/>
  <c r="BI416" i="1"/>
  <c r="AZ516" i="1"/>
  <c r="BS516" i="1"/>
  <c r="BA515" i="1"/>
  <c r="AZ416" i="1"/>
  <c r="BA414" i="1"/>
  <c r="AZ414" i="1" s="1"/>
  <c r="BQ530" i="1"/>
  <c r="BY530" i="1" s="1"/>
  <c r="AY529" i="1"/>
  <c r="AZ529" i="1" s="1"/>
  <c r="C365" i="1"/>
  <c r="R365" i="1" s="1"/>
  <c r="BQ365" i="1" s="1"/>
  <c r="BY365" i="1" s="1"/>
  <c r="R367" i="1"/>
  <c r="BQ367" i="1" s="1"/>
  <c r="BY367" i="1" s="1"/>
  <c r="AH367" i="1"/>
  <c r="AI365" i="1"/>
  <c r="AH365" i="1" s="1"/>
  <c r="P377" i="1"/>
  <c r="Q375" i="1"/>
  <c r="P375" i="1" s="1"/>
  <c r="CA370" i="1"/>
  <c r="BR370" i="1"/>
  <c r="BZ370" i="1" s="1"/>
  <c r="BM317" i="1"/>
  <c r="BL317" i="1" s="1"/>
  <c r="BL319" i="1"/>
  <c r="BS270" i="1"/>
  <c r="S270" i="1"/>
  <c r="CA293" i="1"/>
  <c r="BR293" i="1"/>
  <c r="BZ293" i="1" s="1"/>
  <c r="AC268" i="1"/>
  <c r="AB268" i="1" s="1"/>
  <c r="CA243" i="1"/>
  <c r="BR243" i="1"/>
  <c r="BZ243" i="1" s="1"/>
  <c r="CA225" i="1"/>
  <c r="BR225" i="1"/>
  <c r="BZ225" i="1" s="1"/>
  <c r="CA185" i="1"/>
  <c r="BR185" i="1"/>
  <c r="BZ185" i="1" s="1"/>
  <c r="BR188" i="1"/>
  <c r="BZ188" i="1" s="1"/>
  <c r="AN198" i="1"/>
  <c r="BR234" i="1"/>
  <c r="BZ234" i="1" s="1"/>
  <c r="CA234" i="1"/>
  <c r="S196" i="1"/>
  <c r="CA199" i="1"/>
  <c r="BR199" i="1"/>
  <c r="BZ199" i="1" s="1"/>
  <c r="BR186" i="1"/>
  <c r="BZ186" i="1" s="1"/>
  <c r="CA186" i="1"/>
  <c r="AZ213" i="1"/>
  <c r="BR170" i="1"/>
  <c r="BZ170" i="1" s="1"/>
  <c r="Y126" i="1"/>
  <c r="Z72" i="1"/>
  <c r="Y72" i="1" s="1"/>
  <c r="AL136" i="1"/>
  <c r="BL213" i="1"/>
  <c r="CA134" i="1"/>
  <c r="BR134" i="1"/>
  <c r="BZ134" i="1" s="1"/>
  <c r="BI126" i="1"/>
  <c r="AX136" i="1"/>
  <c r="CA123" i="1"/>
  <c r="BR123" i="1"/>
  <c r="BZ123" i="1" s="1"/>
  <c r="BG136" i="1"/>
  <c r="BF136" i="1" s="1"/>
  <c r="BF138" i="1"/>
  <c r="BR69" i="1"/>
  <c r="BZ69" i="1" s="1"/>
  <c r="BD33" i="1"/>
  <c r="BC33" i="1" s="1"/>
  <c r="BC35" i="1"/>
  <c r="AR23" i="1"/>
  <c r="AQ25" i="1"/>
  <c r="BP72" i="1"/>
  <c r="BO72" i="1" s="1"/>
  <c r="R25" i="1"/>
  <c r="S25" i="1" s="1"/>
  <c r="BG72" i="1"/>
  <c r="BF72" i="1" s="1"/>
  <c r="BF74" i="1"/>
  <c r="T43" i="1"/>
  <c r="AY515" i="1"/>
  <c r="BQ516" i="1"/>
  <c r="BY516" i="1" s="1"/>
  <c r="AX414" i="1"/>
  <c r="AW414" i="1" s="1"/>
  <c r="AW416" i="1"/>
  <c r="CA517" i="1"/>
  <c r="BR517" i="1"/>
  <c r="BZ517" i="1" s="1"/>
  <c r="BP406" i="1"/>
  <c r="BO406" i="1" s="1"/>
  <c r="BO408" i="1"/>
  <c r="D416" i="1"/>
  <c r="E414" i="1"/>
  <c r="T416" i="1"/>
  <c r="CA413" i="1"/>
  <c r="BR413" i="1"/>
  <c r="BZ413" i="1" s="1"/>
  <c r="BJ375" i="1"/>
  <c r="BI375" i="1" s="1"/>
  <c r="BI377" i="1"/>
  <c r="J367" i="1"/>
  <c r="K365" i="1"/>
  <c r="J365" i="1" s="1"/>
  <c r="C317" i="1"/>
  <c r="R317" i="1" s="1"/>
  <c r="BQ317" i="1" s="1"/>
  <c r="BY317" i="1" s="1"/>
  <c r="R331" i="1"/>
  <c r="BQ331" i="1" s="1"/>
  <c r="BY331" i="1" s="1"/>
  <c r="N317" i="1"/>
  <c r="M317" i="1" s="1"/>
  <c r="M319" i="1"/>
  <c r="W317" i="1"/>
  <c r="V317" i="1" s="1"/>
  <c r="V319" i="1"/>
  <c r="CA322" i="1"/>
  <c r="BR322" i="1"/>
  <c r="BZ322" i="1" s="1"/>
  <c r="AP360" i="1"/>
  <c r="AQ362" i="1"/>
  <c r="AT317" i="1"/>
  <c r="S329" i="1"/>
  <c r="BS329" i="1"/>
  <c r="BS261" i="1"/>
  <c r="S261" i="1"/>
  <c r="BS266" i="1"/>
  <c r="S266" i="1"/>
  <c r="BS229" i="1"/>
  <c r="S229" i="1"/>
  <c r="CA232" i="1"/>
  <c r="T198" i="1"/>
  <c r="D198" i="1"/>
  <c r="S185" i="1"/>
  <c r="S199" i="1"/>
  <c r="Y138" i="1"/>
  <c r="Z136" i="1"/>
  <c r="Y136" i="1" s="1"/>
  <c r="AW126" i="1"/>
  <c r="AX72" i="1"/>
  <c r="AW72" i="1" s="1"/>
  <c r="T85" i="1"/>
  <c r="D85" i="1"/>
  <c r="AW138" i="1"/>
  <c r="CA151" i="1"/>
  <c r="BR151" i="1"/>
  <c r="BZ151" i="1" s="1"/>
  <c r="S83" i="1"/>
  <c r="BS83" i="1"/>
  <c r="BK136" i="1"/>
  <c r="BK6" i="1" s="1"/>
  <c r="V100" i="1"/>
  <c r="CA175" i="1"/>
  <c r="BR175" i="1"/>
  <c r="BZ175" i="1" s="1"/>
  <c r="AT74" i="1"/>
  <c r="AU72" i="1"/>
  <c r="AT72" i="1" s="1"/>
  <c r="AR33" i="1"/>
  <c r="AQ33" i="1" s="1"/>
  <c r="AQ35" i="1"/>
  <c r="AF23" i="1"/>
  <c r="AE23" i="1" s="1"/>
  <c r="AE25" i="1"/>
  <c r="AA6" i="1"/>
  <c r="AR72" i="1"/>
  <c r="AQ72" i="1" s="1"/>
  <c r="BD72" i="1"/>
  <c r="BC72" i="1" s="1"/>
  <c r="BR122" i="1"/>
  <c r="BZ122" i="1" s="1"/>
  <c r="CA122" i="1"/>
  <c r="AN43" i="1"/>
  <c r="AO41" i="1"/>
  <c r="AN41" i="1" s="1"/>
  <c r="AN12" i="1"/>
  <c r="AO10" i="1"/>
  <c r="D41" i="1"/>
  <c r="AY443" i="1"/>
  <c r="AY442" i="1" s="1"/>
  <c r="BQ442" i="1" s="1"/>
  <c r="BY442" i="1" s="1"/>
  <c r="BQ444" i="1"/>
  <c r="BY444" i="1" s="1"/>
  <c r="BS396" i="1"/>
  <c r="S396" i="1"/>
  <c r="D377" i="1"/>
  <c r="E375" i="1"/>
  <c r="T377" i="1"/>
  <c r="BL377" i="1"/>
  <c r="BM375" i="1"/>
  <c r="BL375" i="1" s="1"/>
  <c r="CA371" i="1"/>
  <c r="BR371" i="1"/>
  <c r="BZ371" i="1" s="1"/>
  <c r="V377" i="1"/>
  <c r="W375" i="1"/>
  <c r="V375" i="1" s="1"/>
  <c r="BR343" i="1"/>
  <c r="BZ343" i="1" s="1"/>
  <c r="CA343" i="1"/>
  <c r="CA305" i="1"/>
  <c r="BR305" i="1"/>
  <c r="BZ305" i="1" s="1"/>
  <c r="CA291" i="1"/>
  <c r="BR291" i="1"/>
  <c r="BZ291" i="1" s="1"/>
  <c r="T319" i="1"/>
  <c r="D319" i="1"/>
  <c r="E317" i="1"/>
  <c r="E263" i="1"/>
  <c r="D265" i="1"/>
  <c r="T265" i="1"/>
  <c r="CA299" i="1"/>
  <c r="BR299" i="1"/>
  <c r="BZ299" i="1" s="1"/>
  <c r="BY236" i="1"/>
  <c r="BR236" i="1"/>
  <c r="BZ236" i="1" s="1"/>
  <c r="CA245" i="1"/>
  <c r="BR245" i="1"/>
  <c r="BZ245" i="1" s="1"/>
  <c r="BR242" i="1"/>
  <c r="BZ242" i="1" s="1"/>
  <c r="CA242" i="1"/>
  <c r="BB136" i="1"/>
  <c r="BS143" i="1"/>
  <c r="S143" i="1"/>
  <c r="T213" i="1"/>
  <c r="CA164" i="1"/>
  <c r="BR164" i="1"/>
  <c r="BZ164" i="1" s="1"/>
  <c r="BQ181" i="1"/>
  <c r="M138" i="1"/>
  <c r="N136" i="1"/>
  <c r="BH136" i="1"/>
  <c r="BH6" i="1" s="1"/>
  <c r="CA124" i="1"/>
  <c r="BR124" i="1"/>
  <c r="BZ124" i="1" s="1"/>
  <c r="BY30" i="1"/>
  <c r="BQ28" i="1"/>
  <c r="BY28" i="1" s="1"/>
  <c r="BR159" i="1"/>
  <c r="BZ159" i="1" s="1"/>
  <c r="CA159" i="1"/>
  <c r="AF33" i="1"/>
  <c r="AE33" i="1" s="1"/>
  <c r="AE35" i="1"/>
  <c r="H23" i="1"/>
  <c r="G23" i="1" s="1"/>
  <c r="G25" i="1"/>
  <c r="AH100" i="1"/>
  <c r="AL72" i="1"/>
  <c r="AK72" i="1" s="1"/>
  <c r="AF72" i="1"/>
  <c r="AE72" i="1" s="1"/>
  <c r="AN74" i="1"/>
  <c r="AO72" i="1"/>
  <c r="AN72" i="1" s="1"/>
  <c r="G28" i="1"/>
  <c r="G10" i="1"/>
  <c r="AL414" i="1"/>
  <c r="AK414" i="1" s="1"/>
  <c r="AK416" i="1"/>
  <c r="BD406" i="1"/>
  <c r="BC406" i="1" s="1"/>
  <c r="BC408" i="1"/>
  <c r="AX375" i="1"/>
  <c r="AW375" i="1" s="1"/>
  <c r="AW377" i="1"/>
  <c r="CA535" i="1"/>
  <c r="BR535" i="1"/>
  <c r="BZ535" i="1" s="1"/>
  <c r="Z414" i="1"/>
  <c r="Y414" i="1" s="1"/>
  <c r="Z415" i="1"/>
  <c r="Y415" i="1" s="1"/>
  <c r="Y416" i="1"/>
  <c r="BL416" i="1"/>
  <c r="BM414" i="1"/>
  <c r="BL414" i="1" s="1"/>
  <c r="BR504" i="1"/>
  <c r="BZ504" i="1" s="1"/>
  <c r="W406" i="1"/>
  <c r="V406" i="1" s="1"/>
  <c r="V408" i="1"/>
  <c r="AL375" i="1"/>
  <c r="AK375" i="1" s="1"/>
  <c r="AK377" i="1"/>
  <c r="CA444" i="1"/>
  <c r="S382" i="1"/>
  <c r="BS382" i="1"/>
  <c r="AC365" i="1"/>
  <c r="AB365" i="1" s="1"/>
  <c r="AB367" i="1"/>
  <c r="AZ355" i="1"/>
  <c r="BS363" i="1"/>
  <c r="S363" i="1"/>
  <c r="BG317" i="1"/>
  <c r="BF317" i="1" s="1"/>
  <c r="AF317" i="1"/>
  <c r="AE317" i="1" s="1"/>
  <c r="AE319" i="1"/>
  <c r="Q317" i="1"/>
  <c r="P317" i="1" s="1"/>
  <c r="P319" i="1"/>
  <c r="S252" i="1"/>
  <c r="BS252" i="1"/>
  <c r="CA306" i="1"/>
  <c r="BR306" i="1"/>
  <c r="BZ306" i="1" s="1"/>
  <c r="AZ270" i="1"/>
  <c r="AY268" i="1"/>
  <c r="AZ268" i="1" s="1"/>
  <c r="BR183" i="1"/>
  <c r="BZ183" i="1" s="1"/>
  <c r="BY183" i="1"/>
  <c r="T168" i="1"/>
  <c r="D168" i="1"/>
  <c r="BR197" i="1"/>
  <c r="BZ197" i="1" s="1"/>
  <c r="CA197" i="1"/>
  <c r="V139" i="1"/>
  <c r="W138" i="1"/>
  <c r="D213" i="1"/>
  <c r="P138" i="1"/>
  <c r="Q136" i="1"/>
  <c r="P136" i="1" s="1"/>
  <c r="BS127" i="1"/>
  <c r="S127" i="1"/>
  <c r="S141" i="1"/>
  <c r="BS141" i="1"/>
  <c r="CA132" i="1"/>
  <c r="BR132" i="1"/>
  <c r="BZ132" i="1" s="1"/>
  <c r="BS155" i="1"/>
  <c r="S155" i="1"/>
  <c r="CA119" i="1"/>
  <c r="BR119" i="1"/>
  <c r="BZ119" i="1" s="1"/>
  <c r="H72" i="1"/>
  <c r="G72" i="1" s="1"/>
  <c r="G74" i="1"/>
  <c r="P74" i="1"/>
  <c r="Q72" i="1"/>
  <c r="P72" i="1" s="1"/>
  <c r="AB74" i="1"/>
  <c r="AC72" i="1"/>
  <c r="AB72" i="1" s="1"/>
  <c r="CA47" i="1"/>
  <c r="BR47" i="1"/>
  <c r="BZ47" i="1" s="1"/>
  <c r="BS35" i="1"/>
  <c r="CA35" i="1" s="1"/>
  <c r="S35" i="1"/>
  <c r="BR20" i="1"/>
  <c r="BZ20" i="1" s="1"/>
  <c r="CA20" i="1"/>
  <c r="AF10" i="1"/>
  <c r="AE12" i="1"/>
  <c r="S17" i="1"/>
  <c r="BS17" i="1"/>
  <c r="AK23" i="1"/>
  <c r="G30" i="1"/>
  <c r="AZ473" i="1"/>
  <c r="BA472" i="1"/>
  <c r="BS473" i="1"/>
  <c r="BQ499" i="1"/>
  <c r="AY498" i="1"/>
  <c r="AZ499" i="1"/>
  <c r="AR406" i="1"/>
  <c r="AQ406" i="1" s="1"/>
  <c r="AQ408" i="1"/>
  <c r="CA549" i="1"/>
  <c r="BR549" i="1"/>
  <c r="BZ549" i="1" s="1"/>
  <c r="CA530" i="1"/>
  <c r="BR530" i="1"/>
  <c r="BZ530" i="1" s="1"/>
  <c r="CA559" i="1"/>
  <c r="BR559" i="1"/>
  <c r="BZ559" i="1" s="1"/>
  <c r="N414" i="1"/>
  <c r="M414" i="1" s="1"/>
  <c r="M416" i="1"/>
  <c r="CA485" i="1"/>
  <c r="BR485" i="1"/>
  <c r="BZ485" i="1" s="1"/>
  <c r="AZ557" i="1"/>
  <c r="BA556" i="1"/>
  <c r="BS557" i="1"/>
  <c r="AE408" i="1"/>
  <c r="AF406" i="1"/>
  <c r="AE406" i="1" s="1"/>
  <c r="BR412" i="1"/>
  <c r="BZ412" i="1" s="1"/>
  <c r="CA412" i="1"/>
  <c r="Z376" i="1"/>
  <c r="Y376" i="1" s="1"/>
  <c r="Y377" i="1"/>
  <c r="Z375" i="1"/>
  <c r="Y375" i="1" s="1"/>
  <c r="BA442" i="1"/>
  <c r="AN377" i="1"/>
  <c r="AO375" i="1"/>
  <c r="AN375" i="1" s="1"/>
  <c r="AZ395" i="1"/>
  <c r="AZ377" i="1"/>
  <c r="BA375" i="1"/>
  <c r="AZ375" i="1" s="1"/>
  <c r="BR338" i="1"/>
  <c r="BZ338" i="1" s="1"/>
  <c r="AZ357" i="1"/>
  <c r="D362" i="1"/>
  <c r="E360" i="1"/>
  <c r="T362" i="1"/>
  <c r="S301" i="1"/>
  <c r="BS301" i="1"/>
  <c r="BS297" i="1"/>
  <c r="S297" i="1"/>
  <c r="BS324" i="1"/>
  <c r="S324" i="1"/>
  <c r="Y270" i="1"/>
  <c r="Q268" i="1"/>
  <c r="BR221" i="1"/>
  <c r="BZ221" i="1" s="1"/>
  <c r="CA221" i="1"/>
  <c r="T255" i="1"/>
  <c r="BC270" i="1"/>
  <c r="BB268" i="1"/>
  <c r="CA226" i="1"/>
  <c r="BR226" i="1"/>
  <c r="BZ226" i="1" s="1"/>
  <c r="BR178" i="1"/>
  <c r="BZ178" i="1" s="1"/>
  <c r="CA178" i="1"/>
  <c r="CA208" i="1"/>
  <c r="BR208" i="1"/>
  <c r="BZ208" i="1" s="1"/>
  <c r="CA194" i="1"/>
  <c r="BR194" i="1"/>
  <c r="BZ194" i="1" s="1"/>
  <c r="CA173" i="1"/>
  <c r="BR173" i="1"/>
  <c r="BZ173" i="1" s="1"/>
  <c r="BL138" i="1"/>
  <c r="BM136" i="1"/>
  <c r="BL136" i="1" s="1"/>
  <c r="R72" i="1"/>
  <c r="BQ72" i="1" s="1"/>
  <c r="BY72" i="1" s="1"/>
  <c r="AP41" i="1"/>
  <c r="AQ43" i="1"/>
  <c r="CA79" i="1"/>
  <c r="BR79" i="1"/>
  <c r="BZ79" i="1" s="1"/>
  <c r="AE168" i="1"/>
  <c r="BQ25" i="1"/>
  <c r="BY26" i="1"/>
  <c r="CA120" i="1"/>
  <c r="BR120" i="1"/>
  <c r="BZ120" i="1" s="1"/>
  <c r="CA45" i="1"/>
  <c r="BR45" i="1"/>
  <c r="BZ45" i="1" s="1"/>
  <c r="H33" i="1"/>
  <c r="G35" i="1"/>
  <c r="CA18" i="1"/>
  <c r="BR18" i="1"/>
  <c r="BZ18" i="1" s="1"/>
  <c r="W72" i="1"/>
  <c r="V72" i="1" s="1"/>
  <c r="V74" i="1"/>
  <c r="R41" i="1"/>
  <c r="BQ41" i="1" s="1"/>
  <c r="BY41" i="1" s="1"/>
  <c r="CA27" i="1"/>
  <c r="BS26" i="1"/>
  <c r="BR27" i="1"/>
  <c r="BZ27" i="1" s="1"/>
  <c r="U6" i="1" l="1"/>
  <c r="G136" i="1"/>
  <c r="O6" i="1"/>
  <c r="AD6" i="1"/>
  <c r="AW136" i="1"/>
  <c r="AW6" i="1" s="1"/>
  <c r="T365" i="1"/>
  <c r="BA136" i="1"/>
  <c r="AZ136" i="1" s="1"/>
  <c r="S357" i="1"/>
  <c r="BR544" i="1"/>
  <c r="BZ544" i="1" s="1"/>
  <c r="AQ136" i="1"/>
  <c r="S395" i="1"/>
  <c r="AC41" i="1"/>
  <c r="AB41" i="1" s="1"/>
  <c r="AB43" i="1"/>
  <c r="AC136" i="1"/>
  <c r="AB136" i="1" s="1"/>
  <c r="AZ543" i="1"/>
  <c r="BA542" i="1"/>
  <c r="BS543" i="1"/>
  <c r="P268" i="1"/>
  <c r="AH136" i="1"/>
  <c r="BR248" i="1"/>
  <c r="BZ248" i="1" s="1"/>
  <c r="BA497" i="1"/>
  <c r="BA496" i="1" s="1"/>
  <c r="BS498" i="1"/>
  <c r="CA498" i="1" s="1"/>
  <c r="CA176" i="1"/>
  <c r="BR176" i="1"/>
  <c r="BZ176" i="1" s="1"/>
  <c r="AE136" i="1"/>
  <c r="AY430" i="1"/>
  <c r="AY429" i="1" s="1"/>
  <c r="BQ429" i="1" s="1"/>
  <c r="BY429" i="1" s="1"/>
  <c r="BQ431" i="1"/>
  <c r="BY431" i="1" s="1"/>
  <c r="M136" i="1"/>
  <c r="AK136" i="1"/>
  <c r="AK6" i="1" s="1"/>
  <c r="BR68" i="1"/>
  <c r="BZ68" i="1" s="1"/>
  <c r="CA68" i="1"/>
  <c r="BQ543" i="1"/>
  <c r="BY543" i="1" s="1"/>
  <c r="AY542" i="1"/>
  <c r="AY541" i="1" s="1"/>
  <c r="BQ541" i="1" s="1"/>
  <c r="BY541" i="1" s="1"/>
  <c r="AZ443" i="1"/>
  <c r="F6" i="1"/>
  <c r="Y12" i="1"/>
  <c r="Z10" i="1"/>
  <c r="Y10" i="1" s="1"/>
  <c r="C6" i="1"/>
  <c r="J136" i="1"/>
  <c r="CA324" i="1"/>
  <c r="BR324" i="1"/>
  <c r="BZ324" i="1" s="1"/>
  <c r="BR252" i="1"/>
  <c r="BZ252" i="1" s="1"/>
  <c r="CA252" i="1"/>
  <c r="AQ23" i="1"/>
  <c r="AR6" i="1"/>
  <c r="AP6" i="1"/>
  <c r="AQ41" i="1"/>
  <c r="BR297" i="1"/>
  <c r="BZ297" i="1" s="1"/>
  <c r="CA297" i="1"/>
  <c r="CA557" i="1"/>
  <c r="BR557" i="1"/>
  <c r="BZ557" i="1" s="1"/>
  <c r="BR155" i="1"/>
  <c r="BZ155" i="1" s="1"/>
  <c r="CA155" i="1"/>
  <c r="BR444" i="1"/>
  <c r="BZ444" i="1" s="1"/>
  <c r="T41" i="1"/>
  <c r="BS198" i="1"/>
  <c r="BU199" i="1" s="1"/>
  <c r="S198" i="1"/>
  <c r="BC23" i="1"/>
  <c r="BD6" i="1"/>
  <c r="BR115" i="1"/>
  <c r="BZ115" i="1" s="1"/>
  <c r="CA115" i="1"/>
  <c r="BR203" i="1"/>
  <c r="BZ203" i="1" s="1"/>
  <c r="CA203" i="1"/>
  <c r="BR332" i="1"/>
  <c r="BZ332" i="1" s="1"/>
  <c r="CA332" i="1"/>
  <c r="BM6" i="1"/>
  <c r="Y43" i="1"/>
  <c r="Z41" i="1"/>
  <c r="Y41" i="1" s="1"/>
  <c r="BR235" i="1"/>
  <c r="BZ235" i="1" s="1"/>
  <c r="CA235" i="1"/>
  <c r="BR331" i="1"/>
  <c r="BZ331" i="1" s="1"/>
  <c r="CA331" i="1"/>
  <c r="AZ442" i="1"/>
  <c r="BS442" i="1"/>
  <c r="BS319" i="1"/>
  <c r="S319" i="1"/>
  <c r="AQ360" i="1"/>
  <c r="BQ360" i="1"/>
  <c r="BY360" i="1" s="1"/>
  <c r="S365" i="1"/>
  <c r="BS365" i="1"/>
  <c r="AY514" i="1"/>
  <c r="AY513" i="1" s="1"/>
  <c r="BQ513" i="1" s="1"/>
  <c r="BY513" i="1" s="1"/>
  <c r="BQ515" i="1"/>
  <c r="BY515" i="1" s="1"/>
  <c r="AZ515" i="1"/>
  <c r="BA514" i="1"/>
  <c r="BS515" i="1"/>
  <c r="BR70" i="1"/>
  <c r="BZ70" i="1" s="1"/>
  <c r="CA70" i="1"/>
  <c r="CA395" i="1"/>
  <c r="BR395" i="1"/>
  <c r="BZ395" i="1" s="1"/>
  <c r="N6" i="1"/>
  <c r="BO23" i="1"/>
  <c r="BP6" i="1"/>
  <c r="BR404" i="1"/>
  <c r="BZ404" i="1" s="1"/>
  <c r="CA404" i="1"/>
  <c r="K6" i="1"/>
  <c r="J10" i="1"/>
  <c r="CA157" i="1"/>
  <c r="BR157" i="1"/>
  <c r="BZ157" i="1" s="1"/>
  <c r="R268" i="1"/>
  <c r="BQ268" i="1" s="1"/>
  <c r="BY268" i="1" s="1"/>
  <c r="T23" i="1"/>
  <c r="S23" i="1" s="1"/>
  <c r="CA529" i="1"/>
  <c r="S331" i="1"/>
  <c r="G33" i="1"/>
  <c r="T33" i="1"/>
  <c r="BA555" i="1"/>
  <c r="AZ556" i="1"/>
  <c r="AN10" i="1"/>
  <c r="AL6" i="1"/>
  <c r="BR26" i="1"/>
  <c r="BZ26" i="1" s="1"/>
  <c r="BS25" i="1"/>
  <c r="CA26" i="1"/>
  <c r="BS362" i="1"/>
  <c r="S362" i="1"/>
  <c r="CA141" i="1"/>
  <c r="BR141" i="1"/>
  <c r="BZ141" i="1" s="1"/>
  <c r="S168" i="1"/>
  <c r="BS168" i="1"/>
  <c r="BU169" i="1" s="1"/>
  <c r="D365" i="1"/>
  <c r="CA516" i="1"/>
  <c r="BR516" i="1"/>
  <c r="BZ516" i="1" s="1"/>
  <c r="CA78" i="1"/>
  <c r="BR78" i="1"/>
  <c r="BZ78" i="1" s="1"/>
  <c r="S30" i="1"/>
  <c r="BS30" i="1"/>
  <c r="CA126" i="1"/>
  <c r="BR126" i="1"/>
  <c r="BZ126" i="1" s="1"/>
  <c r="BR238" i="1"/>
  <c r="BZ238" i="1" s="1"/>
  <c r="CA238" i="1"/>
  <c r="T268" i="1"/>
  <c r="CA357" i="1"/>
  <c r="BR357" i="1"/>
  <c r="BZ357" i="1" s="1"/>
  <c r="CA492" i="1"/>
  <c r="BR492" i="1"/>
  <c r="BZ492" i="1" s="1"/>
  <c r="BR44" i="1"/>
  <c r="BZ44" i="1" s="1"/>
  <c r="CA44" i="1"/>
  <c r="BA527" i="1"/>
  <c r="BS255" i="1"/>
  <c r="BU256" i="1" s="1"/>
  <c r="S255" i="1"/>
  <c r="D360" i="1"/>
  <c r="T360" i="1"/>
  <c r="S377" i="1"/>
  <c r="BS377" i="1"/>
  <c r="S85" i="1"/>
  <c r="BS85" i="1"/>
  <c r="BR229" i="1"/>
  <c r="BZ229" i="1" s="1"/>
  <c r="CA229" i="1"/>
  <c r="S416" i="1"/>
  <c r="BS416" i="1"/>
  <c r="BS43" i="1"/>
  <c r="S43" i="1"/>
  <c r="BR336" i="1"/>
  <c r="BZ336" i="1" s="1"/>
  <c r="CA336" i="1"/>
  <c r="M28" i="1"/>
  <c r="T28" i="1"/>
  <c r="S28" i="1" s="1"/>
  <c r="CA166" i="1"/>
  <c r="BR166" i="1"/>
  <c r="BZ166" i="1" s="1"/>
  <c r="BA490" i="1"/>
  <c r="AZ491" i="1"/>
  <c r="AX6" i="1"/>
  <c r="BY25" i="1"/>
  <c r="BQ23" i="1"/>
  <c r="BY23" i="1" s="1"/>
  <c r="BR17" i="1"/>
  <c r="BZ17" i="1" s="1"/>
  <c r="CA17" i="1"/>
  <c r="BY181" i="1"/>
  <c r="BR181" i="1"/>
  <c r="BZ181" i="1" s="1"/>
  <c r="D375" i="1"/>
  <c r="T375" i="1"/>
  <c r="T414" i="1"/>
  <c r="D414" i="1"/>
  <c r="T10" i="1"/>
  <c r="S10" i="1" s="1"/>
  <c r="D10" i="1"/>
  <c r="CA31" i="1"/>
  <c r="BR31" i="1"/>
  <c r="BZ31" i="1" s="1"/>
  <c r="BS237" i="1"/>
  <c r="BU238" i="1" s="1"/>
  <c r="S237" i="1"/>
  <c r="BR250" i="1"/>
  <c r="BZ250" i="1" s="1"/>
  <c r="CA250" i="1"/>
  <c r="CA301" i="1"/>
  <c r="BR301" i="1"/>
  <c r="BZ301" i="1" s="1"/>
  <c r="AY497" i="1"/>
  <c r="BQ498" i="1"/>
  <c r="AZ498" i="1"/>
  <c r="CA127" i="1"/>
  <c r="BR127" i="1"/>
  <c r="BZ127" i="1" s="1"/>
  <c r="BR363" i="1"/>
  <c r="BZ363" i="1" s="1"/>
  <c r="CA363" i="1"/>
  <c r="CA266" i="1"/>
  <c r="BR266" i="1"/>
  <c r="BZ266" i="1" s="1"/>
  <c r="BS12" i="1"/>
  <c r="BU11" i="1" s="1"/>
  <c r="BY258" i="1"/>
  <c r="BR258" i="1"/>
  <c r="BZ258" i="1" s="1"/>
  <c r="AZ43" i="1"/>
  <c r="BA41" i="1"/>
  <c r="AZ41" i="1" s="1"/>
  <c r="AZ457" i="1"/>
  <c r="BA456" i="1"/>
  <c r="BS457" i="1"/>
  <c r="V10" i="1"/>
  <c r="BS100" i="1"/>
  <c r="S100" i="1"/>
  <c r="BR358" i="1"/>
  <c r="BZ358" i="1" s="1"/>
  <c r="CA358" i="1"/>
  <c r="BS431" i="1"/>
  <c r="AZ431" i="1"/>
  <c r="BA430" i="1"/>
  <c r="AU6" i="1"/>
  <c r="AT10" i="1"/>
  <c r="AT6" i="1" s="1"/>
  <c r="BR61" i="1"/>
  <c r="BZ61" i="1" s="1"/>
  <c r="CA61" i="1"/>
  <c r="I6" i="1"/>
  <c r="BS408" i="1"/>
  <c r="S408" i="1"/>
  <c r="CA149" i="1"/>
  <c r="BR149" i="1"/>
  <c r="BZ149" i="1" s="1"/>
  <c r="BR458" i="1"/>
  <c r="BZ458" i="1" s="1"/>
  <c r="CA458" i="1"/>
  <c r="BY12" i="1"/>
  <c r="BQ10" i="1"/>
  <c r="BS139" i="1"/>
  <c r="S139" i="1"/>
  <c r="BR288" i="1"/>
  <c r="BZ288" i="1" s="1"/>
  <c r="CA288" i="1"/>
  <c r="CA432" i="1"/>
  <c r="BR432" i="1"/>
  <c r="BZ432" i="1" s="1"/>
  <c r="BR63" i="1"/>
  <c r="BZ63" i="1" s="1"/>
  <c r="CA63" i="1"/>
  <c r="BY499" i="1"/>
  <c r="BR499" i="1"/>
  <c r="BZ499" i="1" s="1"/>
  <c r="BR473" i="1"/>
  <c r="BZ473" i="1" s="1"/>
  <c r="CA473" i="1"/>
  <c r="AE10" i="1"/>
  <c r="AF6" i="1"/>
  <c r="H6" i="1"/>
  <c r="BS213" i="1"/>
  <c r="BU214" i="1" s="1"/>
  <c r="S213" i="1"/>
  <c r="S265" i="1"/>
  <c r="BS265" i="1"/>
  <c r="CA396" i="1"/>
  <c r="BR396" i="1"/>
  <c r="BZ396" i="1" s="1"/>
  <c r="BR261" i="1"/>
  <c r="BZ261" i="1" s="1"/>
  <c r="CA261" i="1"/>
  <c r="BR153" i="1"/>
  <c r="BZ153" i="1" s="1"/>
  <c r="CA153" i="1"/>
  <c r="BY75" i="1"/>
  <c r="BR75" i="1"/>
  <c r="BZ75" i="1" s="1"/>
  <c r="CA21" i="1"/>
  <c r="BR21" i="1"/>
  <c r="BZ21" i="1" s="1"/>
  <c r="Y28" i="1"/>
  <c r="Z6" i="1"/>
  <c r="BC268" i="1"/>
  <c r="BS393" i="1"/>
  <c r="BN6" i="1"/>
  <c r="BR329" i="1"/>
  <c r="BZ329" i="1" s="1"/>
  <c r="CA329" i="1"/>
  <c r="R393" i="1"/>
  <c r="BQ393" i="1" s="1"/>
  <c r="BY393" i="1" s="1"/>
  <c r="D393" i="1"/>
  <c r="D138" i="1"/>
  <c r="T138" i="1"/>
  <c r="S138" i="1" s="1"/>
  <c r="E136" i="1"/>
  <c r="E6" i="1" s="1"/>
  <c r="AI6" i="1"/>
  <c r="AH10" i="1"/>
  <c r="AH6" i="1" s="1"/>
  <c r="AZ10" i="1"/>
  <c r="BI136" i="1"/>
  <c r="BR367" i="1"/>
  <c r="BZ367" i="1" s="1"/>
  <c r="CA367" i="1"/>
  <c r="AY528" i="1"/>
  <c r="AY527" i="1" s="1"/>
  <c r="BQ527" i="1" s="1"/>
  <c r="BY527" i="1" s="1"/>
  <c r="BQ529" i="1"/>
  <c r="BY529" i="1" s="1"/>
  <c r="AN138" i="1"/>
  <c r="AO136" i="1"/>
  <c r="AN136" i="1" s="1"/>
  <c r="BR48" i="1"/>
  <c r="BZ48" i="1" s="1"/>
  <c r="CA48" i="1"/>
  <c r="P6" i="1"/>
  <c r="T72" i="1"/>
  <c r="D72" i="1"/>
  <c r="BR57" i="1"/>
  <c r="BZ57" i="1" s="1"/>
  <c r="CA57" i="1"/>
  <c r="R136" i="1"/>
  <c r="BQ136" i="1" s="1"/>
  <c r="BY136" i="1" s="1"/>
  <c r="S287" i="1"/>
  <c r="BS287" i="1"/>
  <c r="BR417" i="1"/>
  <c r="BZ417" i="1" s="1"/>
  <c r="CA417" i="1"/>
  <c r="BO136" i="1"/>
  <c r="D355" i="1"/>
  <c r="G406" i="1"/>
  <c r="G6" i="1" s="1"/>
  <c r="T406" i="1"/>
  <c r="AB6" i="1"/>
  <c r="S367" i="1"/>
  <c r="AZ472" i="1"/>
  <c r="BA471" i="1"/>
  <c r="BS496" i="1"/>
  <c r="W136" i="1"/>
  <c r="V136" i="1" s="1"/>
  <c r="V138" i="1"/>
  <c r="CA382" i="1"/>
  <c r="BR382" i="1"/>
  <c r="BZ382" i="1" s="1"/>
  <c r="BR143" i="1"/>
  <c r="BZ143" i="1" s="1"/>
  <c r="CA143" i="1"/>
  <c r="T263" i="1"/>
  <c r="D263" i="1"/>
  <c r="BR83" i="1"/>
  <c r="BZ83" i="1" s="1"/>
  <c r="CA83" i="1"/>
  <c r="BR35" i="1"/>
  <c r="BZ35" i="1" s="1"/>
  <c r="BB6" i="1"/>
  <c r="T317" i="1"/>
  <c r="D317" i="1"/>
  <c r="CA270" i="1"/>
  <c r="BR270" i="1"/>
  <c r="BZ270" i="1" s="1"/>
  <c r="Q6" i="1"/>
  <c r="BI74" i="1"/>
  <c r="BJ72" i="1"/>
  <c r="BI72" i="1" s="1"/>
  <c r="BS74" i="1"/>
  <c r="S74" i="1"/>
  <c r="BR209" i="1"/>
  <c r="BZ209" i="1" s="1"/>
  <c r="CA209" i="1"/>
  <c r="CA309" i="1"/>
  <c r="BR309" i="1"/>
  <c r="BZ309" i="1" s="1"/>
  <c r="BL6" i="1"/>
  <c r="BS355" i="1"/>
  <c r="S355" i="1"/>
  <c r="BC136" i="1"/>
  <c r="AC6" i="1"/>
  <c r="BG6" i="1"/>
  <c r="BF10" i="1"/>
  <c r="BF6" i="1" s="1"/>
  <c r="M6" i="1" l="1"/>
  <c r="BI6" i="1"/>
  <c r="W6" i="1"/>
  <c r="Y6" i="1"/>
  <c r="J6" i="1"/>
  <c r="AO6" i="1"/>
  <c r="AE6" i="1"/>
  <c r="BR543" i="1"/>
  <c r="BZ543" i="1" s="1"/>
  <c r="CA543" i="1"/>
  <c r="BA541" i="1"/>
  <c r="AZ542" i="1"/>
  <c r="T6" i="1"/>
  <c r="BR393" i="1"/>
  <c r="BZ393" i="1" s="1"/>
  <c r="CA393" i="1"/>
  <c r="CA416" i="1"/>
  <c r="BR416" i="1"/>
  <c r="BZ416" i="1" s="1"/>
  <c r="CA237" i="1"/>
  <c r="BR237" i="1"/>
  <c r="BZ237" i="1" s="1"/>
  <c r="BR442" i="1"/>
  <c r="BZ442" i="1" s="1"/>
  <c r="CA442" i="1"/>
  <c r="BY498" i="1"/>
  <c r="BR498" i="1"/>
  <c r="BZ498" i="1" s="1"/>
  <c r="AZ471" i="1"/>
  <c r="BS471" i="1"/>
  <c r="BJ6" i="1"/>
  <c r="CA457" i="1"/>
  <c r="BR457" i="1"/>
  <c r="BZ457" i="1" s="1"/>
  <c r="BS360" i="1"/>
  <c r="S360" i="1"/>
  <c r="AN6" i="1"/>
  <c r="CA515" i="1"/>
  <c r="BR515" i="1"/>
  <c r="BZ515" i="1" s="1"/>
  <c r="BA455" i="1"/>
  <c r="AZ456" i="1"/>
  <c r="BS268" i="1"/>
  <c r="S268" i="1"/>
  <c r="AZ514" i="1"/>
  <c r="BA513" i="1"/>
  <c r="BR139" i="1"/>
  <c r="BZ139" i="1" s="1"/>
  <c r="CA139" i="1"/>
  <c r="BS138" i="1"/>
  <c r="BU139" i="1" s="1"/>
  <c r="BS263" i="1"/>
  <c r="BU264" i="1" s="1"/>
  <c r="S263" i="1"/>
  <c r="BY10" i="1"/>
  <c r="BR168" i="1"/>
  <c r="BZ168" i="1" s="1"/>
  <c r="CA168" i="1"/>
  <c r="S393" i="1"/>
  <c r="AZ430" i="1"/>
  <c r="BA429" i="1"/>
  <c r="CA43" i="1"/>
  <c r="BR43" i="1"/>
  <c r="BZ43" i="1" s="1"/>
  <c r="CA255" i="1"/>
  <c r="BR255" i="1"/>
  <c r="BZ255" i="1" s="1"/>
  <c r="AZ555" i="1"/>
  <c r="BS555" i="1"/>
  <c r="BC6" i="1"/>
  <c r="BR431" i="1"/>
  <c r="BZ431" i="1" s="1"/>
  <c r="CA431" i="1"/>
  <c r="AY496" i="1"/>
  <c r="AZ497" i="1"/>
  <c r="AZ527" i="1"/>
  <c r="BS527" i="1"/>
  <c r="BR365" i="1"/>
  <c r="BZ365" i="1" s="1"/>
  <c r="CA365" i="1"/>
  <c r="BR198" i="1"/>
  <c r="BZ198" i="1" s="1"/>
  <c r="CA198" i="1"/>
  <c r="AQ6" i="1"/>
  <c r="BR355" i="1"/>
  <c r="BZ355" i="1" s="1"/>
  <c r="CA355" i="1"/>
  <c r="BS414" i="1"/>
  <c r="S414" i="1"/>
  <c r="AZ528" i="1"/>
  <c r="CA30" i="1"/>
  <c r="BS28" i="1"/>
  <c r="BR30" i="1"/>
  <c r="BZ30" i="1" s="1"/>
  <c r="BO6" i="1"/>
  <c r="BS41" i="1"/>
  <c r="BU42" i="1" s="1"/>
  <c r="S41" i="1"/>
  <c r="T136" i="1"/>
  <c r="D136" i="1"/>
  <c r="D6" i="1" s="1"/>
  <c r="BS406" i="1"/>
  <c r="S406" i="1"/>
  <c r="BR265" i="1"/>
  <c r="BZ265" i="1" s="1"/>
  <c r="CA265" i="1"/>
  <c r="BS375" i="1"/>
  <c r="S375" i="1"/>
  <c r="BR362" i="1"/>
  <c r="BZ362" i="1" s="1"/>
  <c r="CA362" i="1"/>
  <c r="BS317" i="1"/>
  <c r="S317" i="1"/>
  <c r="CA12" i="1"/>
  <c r="BS10" i="1"/>
  <c r="BR12" i="1"/>
  <c r="BZ12" i="1" s="1"/>
  <c r="BR85" i="1"/>
  <c r="BZ85" i="1" s="1"/>
  <c r="CA85" i="1"/>
  <c r="BR529" i="1"/>
  <c r="BZ529" i="1" s="1"/>
  <c r="S33" i="1"/>
  <c r="BS33" i="1"/>
  <c r="AZ490" i="1"/>
  <c r="BS490" i="1"/>
  <c r="CA496" i="1"/>
  <c r="CA408" i="1"/>
  <c r="BR408" i="1"/>
  <c r="BZ408" i="1" s="1"/>
  <c r="BR100" i="1"/>
  <c r="BZ100" i="1" s="1"/>
  <c r="CA100" i="1"/>
  <c r="BR25" i="1"/>
  <c r="BZ25" i="1" s="1"/>
  <c r="BS23" i="1"/>
  <c r="CA25" i="1"/>
  <c r="CA74" i="1"/>
  <c r="BR74" i="1"/>
  <c r="BZ74" i="1" s="1"/>
  <c r="S72" i="1"/>
  <c r="BS72" i="1"/>
  <c r="BU73" i="1" s="1"/>
  <c r="CA287" i="1"/>
  <c r="BR287" i="1"/>
  <c r="BZ287" i="1" s="1"/>
  <c r="BR213" i="1"/>
  <c r="BZ213" i="1" s="1"/>
  <c r="CA213" i="1"/>
  <c r="V6" i="1"/>
  <c r="BR377" i="1"/>
  <c r="BZ377" i="1" s="1"/>
  <c r="CA377" i="1"/>
  <c r="CA319" i="1"/>
  <c r="BR319" i="1"/>
  <c r="BZ319" i="1" s="1"/>
  <c r="AZ541" i="1" l="1"/>
  <c r="BS541" i="1"/>
  <c r="S6" i="1"/>
  <c r="AZ455" i="1"/>
  <c r="BS455" i="1"/>
  <c r="BR28" i="1"/>
  <c r="BZ28" i="1" s="1"/>
  <c r="CA28" i="1"/>
  <c r="BR527" i="1"/>
  <c r="BZ527" i="1" s="1"/>
  <c r="CA527" i="1"/>
  <c r="AZ429" i="1"/>
  <c r="BS429" i="1"/>
  <c r="BA6" i="1"/>
  <c r="CA138" i="1"/>
  <c r="BR138" i="1"/>
  <c r="BZ138" i="1" s="1"/>
  <c r="CA263" i="1"/>
  <c r="BR263" i="1"/>
  <c r="BZ263" i="1" s="1"/>
  <c r="BR414" i="1"/>
  <c r="BZ414" i="1" s="1"/>
  <c r="CA414" i="1"/>
  <c r="BQ496" i="1"/>
  <c r="AZ496" i="1"/>
  <c r="AY6" i="1"/>
  <c r="BR360" i="1"/>
  <c r="BZ360" i="1" s="1"/>
  <c r="CA360" i="1"/>
  <c r="CA490" i="1"/>
  <c r="BR490" i="1"/>
  <c r="BZ490" i="1" s="1"/>
  <c r="CA375" i="1"/>
  <c r="BR375" i="1"/>
  <c r="BZ375" i="1" s="1"/>
  <c r="CA33" i="1"/>
  <c r="BR33" i="1"/>
  <c r="BZ33" i="1" s="1"/>
  <c r="CA23" i="1"/>
  <c r="BR23" i="1"/>
  <c r="BZ23" i="1" s="1"/>
  <c r="CA406" i="1"/>
  <c r="BR406" i="1"/>
  <c r="BZ406" i="1" s="1"/>
  <c r="BR10" i="1"/>
  <c r="CA10" i="1"/>
  <c r="AZ513" i="1"/>
  <c r="BS513" i="1"/>
  <c r="BS136" i="1"/>
  <c r="BU137" i="1" s="1"/>
  <c r="S136" i="1"/>
  <c r="BR72" i="1"/>
  <c r="BZ72" i="1" s="1"/>
  <c r="CA72" i="1"/>
  <c r="CA555" i="1"/>
  <c r="BR555" i="1"/>
  <c r="BZ555" i="1" s="1"/>
  <c r="BR471" i="1"/>
  <c r="BZ471" i="1" s="1"/>
  <c r="CA471" i="1"/>
  <c r="CA317" i="1"/>
  <c r="BR317" i="1"/>
  <c r="BZ317" i="1" s="1"/>
  <c r="BR41" i="1"/>
  <c r="BZ41" i="1" s="1"/>
  <c r="CA41" i="1"/>
  <c r="CA268" i="1"/>
  <c r="BR268" i="1"/>
  <c r="BZ268" i="1" s="1"/>
  <c r="BR541" i="1" l="1"/>
  <c r="BZ541" i="1" s="1"/>
  <c r="CA541" i="1"/>
  <c r="AZ6" i="1"/>
  <c r="BY496" i="1"/>
  <c r="BY6" i="1" s="1"/>
  <c r="BR496" i="1"/>
  <c r="BZ496" i="1" s="1"/>
  <c r="BR429" i="1"/>
  <c r="BZ429" i="1" s="1"/>
  <c r="CA429" i="1"/>
  <c r="BS6" i="1"/>
  <c r="CA136" i="1"/>
  <c r="BR136" i="1"/>
  <c r="BZ136" i="1" s="1"/>
  <c r="CA455" i="1"/>
  <c r="BR455" i="1"/>
  <c r="BZ455" i="1" s="1"/>
  <c r="BR513" i="1"/>
  <c r="BZ513" i="1" s="1"/>
  <c r="CA513" i="1"/>
  <c r="BZ10" i="1"/>
  <c r="CA6" i="1" l="1"/>
  <c r="BZ6" i="1"/>
  <c r="BR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AV14" authorId="0" shapeId="0" xr:uid="{CB704B10-D843-4157-B9C7-C38AC1B6C0F2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PUNO DODANO ZBOG MALOG PLANA</t>
        </r>
      </text>
    </comment>
    <comment ref="BS126" authorId="0" shapeId="0" xr:uid="{075B095C-357D-4DB4-A775-FDC3C87D4741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limit mzo je 145.542,00e, a samo FAZOS ima</t>
        </r>
      </text>
    </comment>
    <comment ref="AX231" authorId="0" shapeId="0" xr:uid="{61708D53-2113-4C15-B314-7BD153C2FF59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maja čabraja zvala mzo i oni rekli da ostavi, ima i potpisani ugovor na 135.000,00 koji će se utrošiti do kraja godine</t>
        </r>
      </text>
    </comment>
  </commentList>
</comments>
</file>

<file path=xl/sharedStrings.xml><?xml version="1.0" encoding="utf-8"?>
<sst xmlns="http://schemas.openxmlformats.org/spreadsheetml/2006/main" count="1280" uniqueCount="210">
  <si>
    <t>IZMJENE I DOPUNE FINANCIJSKOG PLANA 2023.- SVEUČILIŠTE JOSIPA JURJA STROSSMAYERA U OSIJEKU</t>
  </si>
  <si>
    <t>REKTORAT</t>
  </si>
  <si>
    <t>ODJEL ZA KEMIJU</t>
  </si>
  <si>
    <t>ODJEL ZA MATEMATIKU (IZVRŠENJE)</t>
  </si>
  <si>
    <t>ODJEL ZA FIZIKU</t>
  </si>
  <si>
    <t>ODJEL ZA BIOLOGIJU</t>
  </si>
  <si>
    <t>R+O</t>
  </si>
  <si>
    <t>FDMZ</t>
  </si>
  <si>
    <t>FFOS</t>
  </si>
  <si>
    <t>GISKO</t>
  </si>
  <si>
    <t>KBF</t>
  </si>
  <si>
    <t>EFOS</t>
  </si>
  <si>
    <t>AUK</t>
  </si>
  <si>
    <t>FERIT</t>
  </si>
  <si>
    <t>FOOZ</t>
  </si>
  <si>
    <t>FPMI</t>
  </si>
  <si>
    <t>FTRR</t>
  </si>
  <si>
    <t>GAFOS</t>
  </si>
  <si>
    <t>KIFOS</t>
  </si>
  <si>
    <t>MEFOS</t>
  </si>
  <si>
    <t>PRAVOS</t>
  </si>
  <si>
    <t>PTF</t>
  </si>
  <si>
    <t>FAZOS</t>
  </si>
  <si>
    <t>UKUPNO</t>
  </si>
  <si>
    <t>STUC</t>
  </si>
  <si>
    <t>UKUPNO SA STUCOM</t>
  </si>
  <si>
    <t>Plan 2023.</t>
  </si>
  <si>
    <t>Povećanje/ Smanjenje</t>
  </si>
  <si>
    <t>Novi plan 2023.</t>
  </si>
  <si>
    <t>Povećanje/ Smanjenje (izvršenje)</t>
  </si>
  <si>
    <t>IZVRŠENJE</t>
  </si>
  <si>
    <t>Razdjel (O1) - atribut podprograma (P3)</t>
  </si>
  <si>
    <t/>
  </si>
  <si>
    <t>EUR</t>
  </si>
  <si>
    <t>RASHODI</t>
  </si>
  <si>
    <t>080</t>
  </si>
  <si>
    <t>MINISTARSTVO ZNANOSTI I OBRAZOVANJA</t>
  </si>
  <si>
    <t>08006</t>
  </si>
  <si>
    <t>Sveučilišta i veleučilišta u Republici Hrvatskoj</t>
  </si>
  <si>
    <t>3705</t>
  </si>
  <si>
    <t>VISOKO OBRAZOVANJE</t>
  </si>
  <si>
    <t>A621003</t>
  </si>
  <si>
    <t>REDOVNA DJELATNOST SVEUČILIŠTA U OSIJEKU</t>
  </si>
  <si>
    <t>0942</t>
  </si>
  <si>
    <t>Drugi stupanj visoke naobrazbe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</si>
  <si>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</si>
  <si>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</si>
  <si>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</si>
  <si>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</si>
  <si>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</si>
  <si>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</si>
  <si>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</si>
  <si>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</si>
  <si>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</si>
  <si>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</si>
  <si>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</si>
  <si>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</si>
  <si>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</si>
  <si>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</si>
  <si>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</si>
  <si>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</si>
  <si>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</si>
  <si>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</si>
  <si>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</si>
  <si>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</si>
  <si>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</si>
  <si>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</si>
  <si>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A621038</t>
  </si>
  <si>
    <t>PROGRAMI VJEŽBAONICA VISOKIH UČILIŠTA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</si>
  <si>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</si>
  <si>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</si>
  <si>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</si>
  <si>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</si>
  <si>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</si>
  <si>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</si>
  <si>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322</t>
  </si>
  <si>
    <t>Rashodi za materijal i energiju</t>
  </si>
  <si>
    <t>324</t>
  </si>
  <si>
    <t>Naknade troškova osobama izvan radnog odnosa</t>
  </si>
  <si>
    <t>34</t>
  </si>
  <si>
    <t>Financijski rashodi</t>
  </si>
  <si>
    <t>Kamate za primljene kredite i zajmove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</si>
  <si>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</si>
  <si>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</si>
  <si>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</si>
  <si>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</si>
  <si>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</si>
  <si>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</si>
  <si>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</si>
  <si>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</si>
  <si>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</si>
  <si>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</si>
  <si>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</si>
  <si>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</si>
  <si>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</si>
  <si>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</si>
  <si>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</si>
  <si>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</si>
  <si>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</si>
  <si>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</si>
  <si>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</si>
  <si>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</si>
  <si>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Rashodi za nabavu plemenitih metala i ostalih pohranjenih vrijednosti</t>
  </si>
  <si>
    <t>Pohranjene knjige, umjetnička djela i slične vrijednosti</t>
  </si>
  <si>
    <t>45</t>
  </si>
  <si>
    <t>Rashodi za dodatna ulaganja na nefinancijskoj imovini</t>
  </si>
  <si>
    <t>451</t>
  </si>
  <si>
    <t>Dodatna ulaganja na građevinskim objektima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</si>
  <si>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</si>
  <si>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</si>
  <si>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</si>
  <si>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</si>
  <si>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</si>
  <si>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</si>
  <si>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52</t>
  </si>
  <si>
    <t>Ostale pomoći</t>
  </si>
  <si>
    <t>Subvencije</t>
  </si>
  <si>
    <t>Subvencije trgovačkim društvima, zadrugama, poljoprivrednicima i obrtnicima iz EU sredstava</t>
  </si>
  <si>
    <t>36</t>
  </si>
  <si>
    <t>Pomoći dane u inozemstvo i unutar općeg proračuna</t>
  </si>
  <si>
    <t>362</t>
  </si>
  <si>
    <t>Pomoći međunarodnim organizacijama te institucijama i tijelima EU</t>
  </si>
  <si>
    <t>369</t>
  </si>
  <si>
    <t>Prijenosi između proračunskih korisnika istog proračuna</t>
  </si>
  <si>
    <t>61</t>
  </si>
  <si>
    <t>Donacije</t>
  </si>
  <si>
    <t>A679090</t>
  </si>
  <si>
    <t>REDOVNA DJELATNOST SVEUČILIŠTA U OSIJEKU (IZ EVIDENCIJSKIH PRIHODA)</t>
  </si>
  <si>
    <t>Vlastiti prihodi</t>
  </si>
  <si>
    <t>342</t>
  </si>
  <si>
    <t>423</t>
  </si>
  <si>
    <t>Prijevozna sredstva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</si>
  <si>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</si>
  <si>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</si>
  <si>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</si>
  <si>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</si>
  <si>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383</t>
  </si>
  <si>
    <t>Kazne, penali i naknade štete</t>
  </si>
  <si>
    <t>411</t>
  </si>
  <si>
    <t>Materijalna imovina - prirodna bogatstva</t>
  </si>
  <si>
    <t>71</t>
  </si>
  <si>
    <t>Prihodi od nefin. imovine i nadoknade št</t>
  </si>
  <si>
    <t>A679110</t>
  </si>
  <si>
    <t>POTPORA UMJETNIČKIM STUDIJIMA</t>
  </si>
  <si>
    <t>K679084</t>
  </si>
  <si>
    <t>OP KONKURENTNOST I KOHEZIJA 2014.-2020., PRIORITET 1, 9 i 10</t>
  </si>
  <si>
    <t>12</t>
  </si>
  <si>
    <t>Sredstva učešća za pomoći</t>
  </si>
  <si>
    <t>35</t>
  </si>
  <si>
    <t>352</t>
  </si>
  <si>
    <t>Subvencije trgovačkim društvima, poljoprivrednicima i obrtnicima izvan javnog sektora</t>
  </si>
  <si>
    <t>563</t>
  </si>
  <si>
    <t>Europski fond za regionalni razvoj (EFRR</t>
  </si>
  <si>
    <t>353</t>
  </si>
  <si>
    <t>Pomoći temeljem prijenosa EU sredstava</t>
  </si>
  <si>
    <t>K679106</t>
  </si>
  <si>
    <t>OP UČINKOVITI LJUDSKI POTENCIJALI 2014.-2020., PRIORITET 3</t>
  </si>
  <si>
    <t>561</t>
  </si>
  <si>
    <t>Europski socijalni fond (ESF)</t>
  </si>
  <si>
    <t xml:space="preserve">Europski regionalni fond </t>
  </si>
  <si>
    <t>NOVI PODPROJEKT</t>
  </si>
  <si>
    <t>RZC PAN</t>
  </si>
  <si>
    <t>A621183</t>
  </si>
  <si>
    <t>STIPENDIJE I ŠKOLARINE ZA DOKTORSKI STUDIJ</t>
  </si>
  <si>
    <t>A557042</t>
  </si>
  <si>
    <t>PROGRAM DOKTORANADA I POSLIJEDOKTORANADA</t>
  </si>
  <si>
    <t>A621048</t>
  </si>
  <si>
    <t>PROJEKTNO FINANCIRANJE ZNANSTVENE DJELATNOSTI</t>
  </si>
  <si>
    <t>A818063</t>
  </si>
  <si>
    <t>EUROPSKE SNAGE SOLIDARNOSTI- PROJEKTI</t>
  </si>
  <si>
    <t>A622006</t>
  </si>
  <si>
    <t>IZDAVANJE ZNANSTVENIH KNJIGA I ČASOPISA</t>
  </si>
  <si>
    <t>A679009</t>
  </si>
  <si>
    <t>REDOVNA DJELATNOST LEKTORATA</t>
  </si>
  <si>
    <t>A679077.054</t>
  </si>
  <si>
    <t>DANA CROSS</t>
  </si>
  <si>
    <t>A679071.018</t>
  </si>
  <si>
    <t>ERAMCA-Procjena ekološkog rizika i ublažavanje imovine kulturne baštine u Srednjoj Aziji</t>
  </si>
  <si>
    <t>3</t>
  </si>
  <si>
    <t>Rashodi poslovanja</t>
  </si>
  <si>
    <t>A679071.073</t>
  </si>
  <si>
    <t>'Partnership for Virtual Laboratories in Civil Engineering - PARFORCE (pr. broj: 2020-1-DE01-KA226-HE-005783)</t>
  </si>
  <si>
    <t>A679071.005</t>
  </si>
  <si>
    <t>ERASMUS+ projekt individualne mobilnosti nastavnog i nenastavnog osoblja kroz boravak na inozemnim ustanovama</t>
  </si>
  <si>
    <t xml:space="preserve">Pomoći </t>
  </si>
  <si>
    <t>A679071.071</t>
  </si>
  <si>
    <t>'Istraživanje i razvoj inovativnih drvnih zidnih obloga, pregradnih i nosivih zidova za održivu gradnju u poduzeću Spačva d.d. KK.01.2.1.0244</t>
  </si>
  <si>
    <t>A679071.055</t>
  </si>
  <si>
    <t>Istraživanje i razvoj samozbijajućeg betona i betona za 3D printer sa dodatkom biopepela, šifra KK.01.2.1.02.0055</t>
  </si>
  <si>
    <t>K679084.005</t>
  </si>
  <si>
    <t>ULAGANJE U ZNANOSTI I NOVACIJE</t>
  </si>
  <si>
    <t>'Europski fond za regionalni razvoj (ERDF)</t>
  </si>
  <si>
    <t>LIMIT MZO</t>
  </si>
  <si>
    <t>RAZLIKA(LIMIT-NOVI PLAN 2023</t>
  </si>
  <si>
    <t>KONAČAN IZRAČUN (RAZLIKA LIMIT-NOVI PLAN 2023=0</t>
  </si>
  <si>
    <t>U LIMITIMA MZO UKUPAN IZNOS, KAKO SU SASTAVNICE DOSTAVILE TAKO OSTAJE</t>
  </si>
  <si>
    <t>NEMA NITKO ZA 2023. TROŠKOVE</t>
  </si>
  <si>
    <t>usklađeno s limitima mzo koji nisu promijenjeni u rebalansu drž. Proračuna</t>
  </si>
  <si>
    <t xml:space="preserve">limit mzo je 3.197.328e </t>
  </si>
  <si>
    <t>A679090 RAZLIKA(LIMIT-NOVI PLAN 2023</t>
  </si>
  <si>
    <t>31- limit MZO</t>
  </si>
  <si>
    <t>razlika</t>
  </si>
  <si>
    <t>43- limit MZO</t>
  </si>
  <si>
    <t>51- limit MZO</t>
  </si>
  <si>
    <t>52- limit MZO</t>
  </si>
  <si>
    <t>61- limit MZO</t>
  </si>
  <si>
    <t>71- limit MZO</t>
  </si>
  <si>
    <t>LIMIT mzo</t>
  </si>
  <si>
    <t>RAZLIKA</t>
  </si>
  <si>
    <t xml:space="preserve">limit MZO ukupan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</si>
</sst>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</font>
    <font>
      <b/>
      <i/>
      <u/>
      <sz val="8"/>
      <name val="Arial"/>
      <family val="2"/>
    </font>
    <font>
      <sz val="8"/>
      <color theme="1"/>
      <name val="Arial"/>
      <family val="2"/>
    </font>
    <font>
      <b/>
      <i/>
      <u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Nova"/>
      <family val="2"/>
    </font>
    <font>
      <b/>
      <sz val="8"/>
      <color theme="1"/>
      <name val="Arial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8"/>
      <color theme="4" tint="0.39997558519241921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i/>
      <sz val="8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0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3" fillId="3" borderId="1" applyProtection="0">
      <alignment vertical="center"/>
    </xf>
    <xf numFmtId="4" fontId="3" fillId="3" borderId="1" applyNumberFormat="0" applyProtection="0">
      <alignment horizontal="left" vertical="center" indent="1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horizontal="left" vertical="center" indent="1"/>
    </xf>
    <xf numFmtId="4" fontId="3" fillId="8" borderId="1" applyNumberFormat="0" applyProtection="0">
      <alignment vertical="center"/>
    </xf>
    <xf numFmtId="0" fontId="3" fillId="9" borderId="1" applyNumberFormat="0" applyProtection="0">
      <alignment horizontal="left" vertical="center" indent="1"/>
    </xf>
    <xf numFmtId="0" fontId="3" fillId="11" borderId="1" applyNumberFormat="0" applyProtection="0">
      <alignment horizontal="left" vertical="center" indent="1"/>
    </xf>
    <xf numFmtId="0" fontId="3" fillId="12" borderId="1" applyNumberFormat="0" applyProtection="0">
      <alignment horizontal="left" vertical="center" wrapText="1" indent="1"/>
    </xf>
    <xf numFmtId="0" fontId="3" fillId="13" borderId="1" applyNumberFormat="0" applyProtection="0">
      <alignment horizontal="left" vertical="center" indent="1"/>
    </xf>
    <xf numFmtId="4" fontId="3" fillId="0" borderId="1" applyNumberFormat="0" applyProtection="0">
      <alignment horizontal="right" vertical="center"/>
    </xf>
    <xf numFmtId="0" fontId="4" fillId="18" borderId="0"/>
  </cellStyleXfs>
  <cellXfs count="151">
    <xf numFmtId="0" fontId="0" fillId="0" borderId="0" xfId="0"/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2" fillId="2" borderId="0" xfId="1" applyFont="1" applyFill="1" applyBorder="1"/>
    <xf numFmtId="3" fontId="2" fillId="0" borderId="0" xfId="1" applyNumberFormat="1" applyFont="1" applyBorder="1"/>
    <xf numFmtId="0" fontId="6" fillId="2" borderId="0" xfId="1" applyFont="1" applyFill="1" applyBorder="1"/>
    <xf numFmtId="0" fontId="6" fillId="0" borderId="8" xfId="1" applyFont="1" applyBorder="1"/>
    <xf numFmtId="0" fontId="5" fillId="4" borderId="9" xfId="3" quotePrefix="1" applyNumberFormat="1" applyFont="1" applyFill="1" applyBorder="1" applyAlignment="1">
      <alignment horizontal="left" vertical="center" wrapText="1"/>
    </xf>
    <xf numFmtId="0" fontId="5" fillId="4" borderId="8" xfId="3" quotePrefix="1" applyNumberFormat="1" applyFont="1" applyFill="1" applyBorder="1" applyAlignment="1">
      <alignment horizontal="left" vertical="center" wrapText="1"/>
    </xf>
    <xf numFmtId="0" fontId="7" fillId="4" borderId="8" xfId="3" quotePrefix="1" applyNumberFormat="1" applyFont="1" applyFill="1" applyBorder="1" applyAlignment="1">
      <alignment horizontal="left" vertical="center" wrapText="1"/>
    </xf>
    <xf numFmtId="3" fontId="5" fillId="4" borderId="8" xfId="3" quotePrefix="1" applyNumberFormat="1" applyFont="1" applyFill="1" applyBorder="1" applyAlignment="1">
      <alignment horizontal="left" vertical="center" wrapText="1"/>
    </xf>
    <xf numFmtId="3" fontId="5" fillId="4" borderId="2" xfId="3" quotePrefix="1" applyNumberFormat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wrapText="1"/>
    </xf>
    <xf numFmtId="0" fontId="2" fillId="0" borderId="2" xfId="1" applyFont="1" applyBorder="1" applyAlignment="1">
      <alignment wrapText="1"/>
    </xf>
    <xf numFmtId="0" fontId="4" fillId="3" borderId="2" xfId="2" quotePrefix="1" applyFont="1" applyBorder="1" applyAlignment="1">
      <alignment horizontal="right" vertical="center" wrapText="1"/>
    </xf>
    <xf numFmtId="0" fontId="4" fillId="3" borderId="2" xfId="2" quotePrefix="1" applyFont="1" applyBorder="1" applyAlignment="1">
      <alignment vertical="center" wrapText="1"/>
    </xf>
    <xf numFmtId="0" fontId="4" fillId="5" borderId="2" xfId="4" quotePrefix="1" applyNumberFormat="1" applyFont="1" applyBorder="1">
      <alignment horizontal="right" vertical="center"/>
    </xf>
    <xf numFmtId="0" fontId="3" fillId="5" borderId="2" xfId="4" quotePrefix="1" applyNumberFormat="1" applyFont="1" applyBorder="1">
      <alignment horizontal="right" vertical="center"/>
    </xf>
    <xf numFmtId="3" fontId="4" fillId="5" borderId="2" xfId="4" quotePrefix="1" applyNumberFormat="1" applyFont="1" applyBorder="1">
      <alignment horizontal="right" vertical="center"/>
    </xf>
    <xf numFmtId="0" fontId="2" fillId="0" borderId="2" xfId="1" applyFont="1" applyBorder="1"/>
    <xf numFmtId="0" fontId="7" fillId="7" borderId="2" xfId="5" quotePrefix="1" applyNumberFormat="1" applyFont="1" applyFill="1" applyBorder="1" applyAlignment="1">
      <alignment horizontal="right" vertical="center" wrapText="1"/>
    </xf>
    <xf numFmtId="0" fontId="3" fillId="7" borderId="2" xfId="5" quotePrefix="1" applyNumberFormat="1" applyFont="1" applyFill="1" applyBorder="1" applyAlignment="1">
      <alignment horizontal="left" vertical="center" wrapText="1"/>
    </xf>
    <xf numFmtId="3" fontId="8" fillId="7" borderId="2" xfId="6" applyNumberFormat="1" applyFont="1" applyFill="1" applyBorder="1">
      <alignment vertical="center"/>
    </xf>
    <xf numFmtId="0" fontId="9" fillId="2" borderId="0" xfId="1" applyFont="1" applyFill="1" applyBorder="1"/>
    <xf numFmtId="0" fontId="9" fillId="7" borderId="2" xfId="1" applyFont="1" applyFill="1" applyBorder="1"/>
    <xf numFmtId="0" fontId="4" fillId="9" borderId="2" xfId="7" quotePrefix="1" applyFont="1" applyBorder="1" applyAlignment="1">
      <alignment horizontal="right" vertical="center" wrapText="1"/>
    </xf>
    <xf numFmtId="0" fontId="4" fillId="9" borderId="2" xfId="7" quotePrefix="1" applyFont="1" applyBorder="1" applyAlignment="1">
      <alignment horizontal="left" vertical="center" wrapText="1"/>
    </xf>
    <xf numFmtId="3" fontId="4" fillId="2" borderId="2" xfId="6" applyNumberFormat="1" applyFont="1" applyFill="1" applyBorder="1">
      <alignment vertical="center"/>
    </xf>
    <xf numFmtId="4" fontId="4" fillId="2" borderId="2" xfId="6" applyNumberFormat="1" applyFont="1" applyFill="1" applyBorder="1">
      <alignment vertical="center"/>
    </xf>
    <xf numFmtId="3" fontId="3" fillId="2" borderId="2" xfId="6" applyNumberFormat="1" applyFont="1" applyFill="1" applyBorder="1">
      <alignment vertical="center"/>
    </xf>
    <xf numFmtId="3" fontId="10" fillId="2" borderId="2" xfId="6" applyNumberFormat="1" applyFont="1" applyFill="1" applyBorder="1">
      <alignment vertical="center"/>
    </xf>
    <xf numFmtId="0" fontId="4" fillId="11" borderId="2" xfId="8" quotePrefix="1" applyFont="1" applyBorder="1" applyAlignment="1">
      <alignment horizontal="right" vertical="center" wrapText="1"/>
    </xf>
    <xf numFmtId="0" fontId="4" fillId="11" borderId="2" xfId="8" quotePrefix="1" applyFont="1" applyBorder="1" applyAlignment="1">
      <alignment horizontal="left" vertical="center" wrapText="1"/>
    </xf>
    <xf numFmtId="0" fontId="4" fillId="12" borderId="2" xfId="9" quotePrefix="1" applyFont="1" applyBorder="1" applyAlignment="1">
      <alignment horizontal="right" vertical="center" wrapText="1"/>
    </xf>
    <xf numFmtId="0" fontId="4" fillId="12" borderId="2" xfId="9" quotePrefix="1" applyFont="1" applyBorder="1" applyAlignment="1">
      <alignment horizontal="left" vertical="center" wrapText="1"/>
    </xf>
    <xf numFmtId="0" fontId="5" fillId="14" borderId="2" xfId="10" quotePrefix="1" applyFont="1" applyFill="1" applyBorder="1" applyAlignment="1">
      <alignment horizontal="right" vertical="center" wrapText="1"/>
    </xf>
    <xf numFmtId="0" fontId="5" fillId="14" borderId="2" xfId="10" quotePrefix="1" applyFont="1" applyFill="1" applyBorder="1" applyAlignment="1">
      <alignment horizontal="left" vertical="center" wrapText="1"/>
    </xf>
    <xf numFmtId="3" fontId="5" fillId="14" borderId="2" xfId="6" applyNumberFormat="1" applyFont="1" applyFill="1" applyBorder="1">
      <alignment vertical="center"/>
    </xf>
    <xf numFmtId="3" fontId="7" fillId="14" borderId="2" xfId="6" applyNumberFormat="1" applyFont="1" applyFill="1" applyBorder="1">
      <alignment vertical="center"/>
    </xf>
    <xf numFmtId="3" fontId="10" fillId="14" borderId="2" xfId="6" applyNumberFormat="1" applyFont="1" applyFill="1" applyBorder="1">
      <alignment vertical="center"/>
    </xf>
    <xf numFmtId="3" fontId="5" fillId="2" borderId="2" xfId="6" applyNumberFormat="1" applyFont="1" applyFill="1" applyBorder="1">
      <alignment vertical="center"/>
    </xf>
    <xf numFmtId="0" fontId="4" fillId="15" borderId="2" xfId="10" quotePrefix="1" applyFont="1" applyFill="1" applyBorder="1" applyAlignment="1">
      <alignment horizontal="right" vertical="center" wrapText="1"/>
    </xf>
    <xf numFmtId="0" fontId="4" fillId="15" borderId="2" xfId="10" quotePrefix="1" applyFont="1" applyFill="1" applyBorder="1" applyAlignment="1">
      <alignment horizontal="left" vertical="center" wrapText="1"/>
    </xf>
    <xf numFmtId="3" fontId="11" fillId="2" borderId="2" xfId="6" applyNumberFormat="1" applyFont="1" applyFill="1" applyBorder="1">
      <alignment vertical="center"/>
    </xf>
    <xf numFmtId="4" fontId="11" fillId="2" borderId="2" xfId="6" applyNumberFormat="1" applyFont="1" applyFill="1" applyBorder="1">
      <alignment vertical="center"/>
    </xf>
    <xf numFmtId="3" fontId="10" fillId="8" borderId="2" xfId="6" applyNumberFormat="1" applyFont="1" applyBorder="1">
      <alignment vertical="center"/>
    </xf>
    <xf numFmtId="3" fontId="12" fillId="2" borderId="2" xfId="6" applyNumberFormat="1" applyFont="1" applyFill="1" applyBorder="1">
      <alignment vertical="center"/>
    </xf>
    <xf numFmtId="3" fontId="8" fillId="2" borderId="2" xfId="6" applyNumberFormat="1" applyFont="1" applyFill="1" applyBorder="1">
      <alignment vertical="center"/>
    </xf>
    <xf numFmtId="3" fontId="10" fillId="10" borderId="2" xfId="6" applyNumberFormat="1" applyFont="1" applyFill="1" applyBorder="1">
      <alignment vertical="center"/>
    </xf>
    <xf numFmtId="3" fontId="7" fillId="2" borderId="2" xfId="6" applyNumberFormat="1" applyFont="1" applyFill="1" applyBorder="1">
      <alignment vertical="center"/>
    </xf>
    <xf numFmtId="3" fontId="5" fillId="10" borderId="2" xfId="6" applyNumberFormat="1" applyFont="1" applyFill="1" applyBorder="1">
      <alignment vertical="center"/>
    </xf>
    <xf numFmtId="3" fontId="4" fillId="2" borderId="2" xfId="11" applyNumberFormat="1" applyFont="1" applyFill="1" applyBorder="1">
      <alignment horizontal="right" vertical="center"/>
    </xf>
    <xf numFmtId="3" fontId="3" fillId="2" borderId="2" xfId="11" applyNumberFormat="1" applyFont="1" applyFill="1" applyBorder="1">
      <alignment horizontal="right" vertical="center"/>
    </xf>
    <xf numFmtId="3" fontId="4" fillId="16" borderId="2" xfId="11" applyNumberFormat="1" applyFont="1" applyFill="1" applyBorder="1">
      <alignment horizontal="right" vertical="center"/>
    </xf>
    <xf numFmtId="3" fontId="12" fillId="10" borderId="2" xfId="6" applyNumberFormat="1" applyFont="1" applyFill="1" applyBorder="1">
      <alignment vertical="center"/>
    </xf>
    <xf numFmtId="3" fontId="4" fillId="0" borderId="2" xfId="11" applyNumberFormat="1" applyFont="1" applyBorder="1">
      <alignment horizontal="right" vertical="center"/>
    </xf>
    <xf numFmtId="3" fontId="3" fillId="0" borderId="2" xfId="11" applyNumberFormat="1" applyFont="1" applyBorder="1">
      <alignment horizontal="right" vertical="center"/>
    </xf>
    <xf numFmtId="3" fontId="12" fillId="14" borderId="2" xfId="6" applyNumberFormat="1" applyFont="1" applyFill="1" applyBorder="1">
      <alignment vertical="center"/>
    </xf>
    <xf numFmtId="3" fontId="5" fillId="2" borderId="2" xfId="11" applyNumberFormat="1" applyFont="1" applyFill="1" applyBorder="1">
      <alignment horizontal="right" vertical="center"/>
    </xf>
    <xf numFmtId="3" fontId="10" fillId="7" borderId="2" xfId="6" applyNumberFormat="1" applyFont="1" applyFill="1" applyBorder="1">
      <alignment vertical="center"/>
    </xf>
    <xf numFmtId="0" fontId="3" fillId="15" borderId="1" xfId="10" quotePrefix="1" applyFont="1" applyFill="1" applyAlignment="1">
      <alignment horizontal="left" vertical="center" wrapText="1"/>
    </xf>
    <xf numFmtId="3" fontId="7" fillId="2" borderId="2" xfId="11" applyNumberFormat="1" applyFont="1" applyFill="1" applyBorder="1">
      <alignment horizontal="right" vertical="center"/>
    </xf>
    <xf numFmtId="0" fontId="5" fillId="15" borderId="2" xfId="10" quotePrefix="1" applyFont="1" applyFill="1" applyBorder="1" applyAlignment="1">
      <alignment horizontal="right" vertical="center" wrapText="1"/>
    </xf>
    <xf numFmtId="3" fontId="4" fillId="7" borderId="2" xfId="11" applyNumberFormat="1" applyFont="1" applyFill="1" applyBorder="1">
      <alignment horizontal="right" vertical="center"/>
    </xf>
    <xf numFmtId="3" fontId="4" fillId="17" borderId="2" xfId="11" applyNumberFormat="1" applyFont="1" applyFill="1" applyBorder="1">
      <alignment horizontal="right" vertical="center"/>
    </xf>
    <xf numFmtId="4" fontId="4" fillId="2" borderId="2" xfId="11" applyNumberFormat="1" applyFont="1" applyFill="1" applyBorder="1">
      <alignment horizontal="right" vertical="center"/>
    </xf>
    <xf numFmtId="3" fontId="3" fillId="2" borderId="1" xfId="11" applyNumberFormat="1" applyFont="1" applyFill="1">
      <alignment horizontal="right" vertical="center"/>
    </xf>
    <xf numFmtId="4" fontId="4" fillId="7" borderId="2" xfId="11" applyNumberFormat="1" applyFont="1" applyFill="1" applyBorder="1">
      <alignment horizontal="right" vertical="center"/>
    </xf>
    <xf numFmtId="3" fontId="10" fillId="2" borderId="2" xfId="11" applyNumberFormat="1" applyFont="1" applyFill="1" applyBorder="1">
      <alignment horizontal="right" vertical="center"/>
    </xf>
    <xf numFmtId="0" fontId="3" fillId="15" borderId="2" xfId="10" quotePrefix="1" applyFont="1" applyFill="1" applyBorder="1" applyAlignment="1">
      <alignment horizontal="left" vertical="center" wrapText="1"/>
    </xf>
    <xf numFmtId="3" fontId="8" fillId="2" borderId="2" xfId="11" applyNumberFormat="1" applyFont="1" applyFill="1" applyBorder="1">
      <alignment horizontal="right" vertical="center"/>
    </xf>
    <xf numFmtId="0" fontId="3" fillId="0" borderId="2" xfId="1" applyFont="1" applyBorder="1"/>
    <xf numFmtId="0" fontId="2" fillId="2" borderId="2" xfId="1" applyFont="1" applyFill="1" applyBorder="1"/>
    <xf numFmtId="3" fontId="2" fillId="0" borderId="2" xfId="1" applyNumberFormat="1" applyFont="1" applyBorder="1"/>
    <xf numFmtId="0" fontId="13" fillId="0" borderId="2" xfId="1" applyFont="1" applyBorder="1"/>
    <xf numFmtId="0" fontId="6" fillId="0" borderId="2" xfId="1" applyFont="1" applyBorder="1"/>
    <xf numFmtId="0" fontId="7" fillId="0" borderId="2" xfId="1" applyFont="1" applyBorder="1"/>
    <xf numFmtId="3" fontId="13" fillId="0" borderId="2" xfId="1" applyNumberFormat="1" applyFont="1" applyBorder="1"/>
    <xf numFmtId="3" fontId="6" fillId="0" borderId="2" xfId="1" applyNumberFormat="1" applyFont="1" applyBorder="1"/>
    <xf numFmtId="3" fontId="4" fillId="0" borderId="2" xfId="11" applyNumberFormat="1" applyFont="1" applyFill="1" applyBorder="1" applyProtection="1">
      <alignment horizontal="right" vertical="center"/>
      <protection locked="0"/>
    </xf>
    <xf numFmtId="3" fontId="6" fillId="14" borderId="2" xfId="1" applyNumberFormat="1" applyFont="1" applyFill="1" applyBorder="1"/>
    <xf numFmtId="3" fontId="7" fillId="14" borderId="2" xfId="1" applyNumberFormat="1" applyFont="1" applyFill="1" applyBorder="1"/>
    <xf numFmtId="3" fontId="6" fillId="2" borderId="2" xfId="1" applyNumberFormat="1" applyFont="1" applyFill="1" applyBorder="1"/>
    <xf numFmtId="0" fontId="7" fillId="14" borderId="2" xfId="10" quotePrefix="1" applyFont="1" applyFill="1" applyBorder="1" applyAlignment="1">
      <alignment horizontal="right" vertical="center" wrapText="1"/>
    </xf>
    <xf numFmtId="0" fontId="7" fillId="14" borderId="2" xfId="10" quotePrefix="1" applyFont="1" applyFill="1" applyBorder="1" applyAlignment="1">
      <alignment horizontal="left" vertical="center" wrapText="1"/>
    </xf>
    <xf numFmtId="0" fontId="3" fillId="15" borderId="2" xfId="10" quotePrefix="1" applyFont="1" applyFill="1" applyBorder="1" applyAlignment="1">
      <alignment horizontal="right" vertical="center" wrapText="1"/>
    </xf>
    <xf numFmtId="0" fontId="7" fillId="15" borderId="2" xfId="10" quotePrefix="1" applyFont="1" applyFill="1" applyBorder="1" applyAlignment="1">
      <alignment horizontal="right" vertical="center" wrapText="1"/>
    </xf>
    <xf numFmtId="0" fontId="7" fillId="15" borderId="2" xfId="10" quotePrefix="1" applyFont="1" applyFill="1" applyBorder="1" applyAlignment="1">
      <alignment horizontal="left" vertical="center" wrapText="1"/>
    </xf>
    <xf numFmtId="3" fontId="4" fillId="2" borderId="2" xfId="11" applyNumberFormat="1" applyFont="1" applyFill="1" applyBorder="1" applyProtection="1">
      <alignment horizontal="right" vertical="center"/>
      <protection locked="0"/>
    </xf>
    <xf numFmtId="3" fontId="14" fillId="0" borderId="2" xfId="1" applyNumberFormat="1" applyFont="1" applyBorder="1"/>
    <xf numFmtId="4" fontId="3" fillId="2" borderId="2" xfId="11" applyNumberFormat="1" applyFont="1" applyFill="1" applyBorder="1">
      <alignment horizontal="right" vertical="center"/>
    </xf>
    <xf numFmtId="4" fontId="3" fillId="2" borderId="2" xfId="6" applyNumberFormat="1" applyFont="1" applyFill="1" applyBorder="1">
      <alignment vertical="center"/>
    </xf>
    <xf numFmtId="0" fontId="7" fillId="14" borderId="2" xfId="11" applyNumberFormat="1" applyFont="1" applyFill="1" applyBorder="1" applyAlignment="1" applyProtection="1">
      <alignment horizontal="right" vertical="center" wrapText="1"/>
      <protection locked="0"/>
    </xf>
    <xf numFmtId="3" fontId="15" fillId="0" borderId="2" xfId="11" applyNumberFormat="1" applyFont="1" applyFill="1" applyBorder="1" applyProtection="1">
      <alignment horizontal="right" vertical="center"/>
      <protection locked="0"/>
    </xf>
    <xf numFmtId="0" fontId="2" fillId="2" borderId="2" xfId="1" applyFont="1" applyFill="1" applyBorder="1" applyAlignment="1">
      <alignment horizontal="right" vertical="center" wrapText="1"/>
    </xf>
    <xf numFmtId="0" fontId="4" fillId="2" borderId="2" xfId="12" applyFont="1" applyFill="1" applyBorder="1" applyAlignment="1">
      <alignment wrapText="1"/>
    </xf>
    <xf numFmtId="0" fontId="3" fillId="2" borderId="2" xfId="1" applyFont="1" applyFill="1" applyBorder="1"/>
    <xf numFmtId="0" fontId="4" fillId="2" borderId="2" xfId="1" applyFont="1" applyFill="1" applyBorder="1"/>
    <xf numFmtId="3" fontId="2" fillId="2" borderId="2" xfId="1" applyNumberFormat="1" applyFont="1" applyFill="1" applyBorder="1"/>
    <xf numFmtId="3" fontId="2" fillId="2" borderId="17" xfId="1" applyNumberFormat="1" applyFont="1" applyFill="1" applyBorder="1"/>
    <xf numFmtId="0" fontId="16" fillId="2" borderId="17" xfId="1" applyFont="1" applyFill="1" applyBorder="1" applyAlignment="1">
      <alignment horizontal="right" vertical="center" wrapText="1"/>
    </xf>
    <xf numFmtId="0" fontId="16" fillId="2" borderId="18" xfId="1" applyFont="1" applyFill="1" applyBorder="1" applyAlignment="1">
      <alignment wrapText="1"/>
    </xf>
    <xf numFmtId="0" fontId="16" fillId="2" borderId="18" xfId="1" applyFont="1" applyFill="1" applyBorder="1" applyAlignment="1"/>
    <xf numFmtId="0" fontId="16" fillId="2" borderId="19" xfId="1" applyFont="1" applyFill="1" applyBorder="1" applyAlignment="1"/>
    <xf numFmtId="0" fontId="16" fillId="2" borderId="2" xfId="1" applyFont="1" applyFill="1" applyBorder="1" applyAlignment="1"/>
    <xf numFmtId="0" fontId="14" fillId="0" borderId="0" xfId="1" applyFont="1"/>
    <xf numFmtId="0" fontId="2" fillId="0" borderId="2" xfId="1" applyFont="1" applyBorder="1" applyAlignment="1">
      <alignment horizontal="right" vertical="center" wrapText="1"/>
    </xf>
    <xf numFmtId="0" fontId="4" fillId="18" borderId="2" xfId="12" applyFont="1" applyBorder="1" applyAlignment="1">
      <alignment wrapText="1"/>
    </xf>
    <xf numFmtId="0" fontId="4" fillId="0" borderId="2" xfId="1" applyFont="1" applyBorder="1"/>
    <xf numFmtId="3" fontId="2" fillId="0" borderId="17" xfId="1" applyNumberFormat="1" applyFont="1" applyBorder="1"/>
    <xf numFmtId="0" fontId="4" fillId="2" borderId="0" xfId="1" applyFont="1" applyFill="1" applyBorder="1"/>
    <xf numFmtId="3" fontId="12" fillId="2" borderId="2" xfId="6" applyNumberFormat="1" applyFont="1" applyFill="1" applyBorder="1" applyAlignment="1">
      <alignment vertical="center" wrapText="1"/>
    </xf>
    <xf numFmtId="3" fontId="19" fillId="2" borderId="2" xfId="6" applyNumberFormat="1" applyFont="1" applyFill="1" applyBorder="1">
      <alignment vertical="center"/>
    </xf>
    <xf numFmtId="3" fontId="10" fillId="2" borderId="21" xfId="6" applyNumberFormat="1" applyFont="1" applyFill="1" applyBorder="1" applyAlignment="1">
      <alignment vertical="center"/>
    </xf>
    <xf numFmtId="3" fontId="20" fillId="2" borderId="2" xfId="6" applyNumberFormat="1" applyFont="1" applyFill="1" applyBorder="1">
      <alignment vertical="center"/>
    </xf>
    <xf numFmtId="3" fontId="21" fillId="2" borderId="2" xfId="6" applyNumberFormat="1" applyFont="1" applyFill="1" applyBorder="1">
      <alignment vertical="center"/>
    </xf>
    <xf numFmtId="3" fontId="4" fillId="2" borderId="2" xfId="6" applyNumberFormat="1" applyFont="1" applyFill="1" applyBorder="1" applyAlignment="1">
      <alignment horizontal="right" vertical="center"/>
    </xf>
    <xf numFmtId="3" fontId="8" fillId="4" borderId="2" xfId="6" applyNumberFormat="1" applyFont="1" applyFill="1" applyBorder="1">
      <alignment vertical="center"/>
    </xf>
    <xf numFmtId="3" fontId="4" fillId="0" borderId="0" xfId="1" applyNumberFormat="1" applyFont="1" applyBorder="1"/>
    <xf numFmtId="3" fontId="5" fillId="4" borderId="2" xfId="6" applyNumberFormat="1" applyFont="1" applyFill="1" applyBorder="1">
      <alignment vertical="center"/>
    </xf>
    <xf numFmtId="0" fontId="6" fillId="0" borderId="4" xfId="1" applyFont="1" applyBorder="1" applyAlignment="1">
      <alignment horizontal="center"/>
    </xf>
    <xf numFmtId="0" fontId="5" fillId="4" borderId="2" xfId="2" quotePrefix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4" fillId="10" borderId="10" xfId="6" applyNumberFormat="1" applyFont="1" applyFill="1" applyBorder="1" applyAlignment="1">
      <alignment horizontal="center" vertical="center"/>
    </xf>
    <xf numFmtId="3" fontId="4" fillId="10" borderId="11" xfId="6" applyNumberFormat="1" applyFont="1" applyFill="1" applyBorder="1" applyAlignment="1">
      <alignment horizontal="center" vertical="center"/>
    </xf>
    <xf numFmtId="3" fontId="4" fillId="10" borderId="12" xfId="6" applyNumberFormat="1" applyFont="1" applyFill="1" applyBorder="1" applyAlignment="1">
      <alignment horizontal="center" vertical="center"/>
    </xf>
    <xf numFmtId="3" fontId="4" fillId="10" borderId="13" xfId="6" applyNumberFormat="1" applyFont="1" applyFill="1" applyBorder="1" applyAlignment="1">
      <alignment horizontal="center" vertical="center"/>
    </xf>
    <xf numFmtId="3" fontId="4" fillId="10" borderId="0" xfId="6" applyNumberFormat="1" applyFont="1" applyFill="1" applyBorder="1" applyAlignment="1">
      <alignment horizontal="center" vertical="center"/>
    </xf>
    <xf numFmtId="3" fontId="4" fillId="10" borderId="14" xfId="6" applyNumberFormat="1" applyFont="1" applyFill="1" applyBorder="1" applyAlignment="1">
      <alignment horizontal="center" vertical="center"/>
    </xf>
    <xf numFmtId="3" fontId="4" fillId="10" borderId="15" xfId="6" applyNumberFormat="1" applyFont="1" applyFill="1" applyBorder="1" applyAlignment="1">
      <alignment horizontal="center" vertical="center"/>
    </xf>
    <xf numFmtId="3" fontId="4" fillId="10" borderId="16" xfId="6" applyNumberFormat="1" applyFont="1" applyFill="1" applyBorder="1" applyAlignment="1">
      <alignment horizontal="center" vertical="center"/>
    </xf>
    <xf numFmtId="3" fontId="4" fillId="10" borderId="9" xfId="6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3" fontId="4" fillId="2" borderId="21" xfId="6" applyNumberFormat="1" applyFont="1" applyFill="1" applyBorder="1" applyAlignment="1">
      <alignment horizontal="center" vertical="center" textRotation="90" wrapText="1"/>
    </xf>
    <xf numFmtId="3" fontId="4" fillId="2" borderId="22" xfId="6" applyNumberFormat="1" applyFont="1" applyFill="1" applyBorder="1" applyAlignment="1">
      <alignment horizontal="center" vertical="center" textRotation="90" wrapText="1"/>
    </xf>
    <xf numFmtId="3" fontId="4" fillId="2" borderId="8" xfId="6" applyNumberFormat="1" applyFont="1" applyFill="1" applyBorder="1" applyAlignment="1">
      <alignment horizontal="center" vertical="center" textRotation="90" wrapText="1"/>
    </xf>
    <xf numFmtId="3" fontId="12" fillId="2" borderId="21" xfId="6" applyNumberFormat="1" applyFont="1" applyFill="1" applyBorder="1" applyAlignment="1">
      <alignment horizontal="center" vertical="center" textRotation="90" wrapText="1"/>
    </xf>
    <xf numFmtId="3" fontId="12" fillId="2" borderId="22" xfId="6" applyNumberFormat="1" applyFont="1" applyFill="1" applyBorder="1" applyAlignment="1">
      <alignment horizontal="center" vertical="center" textRotation="90" wrapText="1"/>
    </xf>
    <xf numFmtId="3" fontId="12" fillId="2" borderId="8" xfId="6" applyNumberFormat="1" applyFont="1" applyFill="1" applyBorder="1" applyAlignment="1">
      <alignment horizontal="center" vertical="center" textRotation="90" wrapText="1"/>
    </xf>
  </cellXfs>
  <cellStyles count="13">
    <cellStyle name="Normal 3" xfId="12" xr:uid="{FCD4E2C0-039E-488A-8C12-76ABAAB59CD0}"/>
    <cellStyle name="Normalno" xfId="0" builtinId="0"/>
    <cellStyle name="Normalno 2" xfId="1" xr:uid="{201D42D5-24DB-4984-81C2-80A2F1A73CF8}"/>
    <cellStyle name="SAPBEXaggData 2" xfId="6" xr:uid="{ED8B9845-DFF8-40D2-AB1E-E1C7FAE52FE5}"/>
    <cellStyle name="SAPBEXaggItem 2" xfId="5" xr:uid="{A3143324-7891-4EBF-BF8E-625B06543545}"/>
    <cellStyle name="SAPBEXchaText 2" xfId="2" xr:uid="{23C0F70C-E689-4829-8D4F-73350618483A}"/>
    <cellStyle name="SAPBEXformats 2" xfId="4" xr:uid="{95ADD758-3AE5-402F-BB25-9EBBDD25B9C9}"/>
    <cellStyle name="SAPBEXHLevel0 2" xfId="7" xr:uid="{46965DFE-C339-4E72-85F9-14D82AC625E7}"/>
    <cellStyle name="SAPBEXHLevel1 2" xfId="8" xr:uid="{F96D8118-CAB7-4417-93D2-FB3BCAAF9D3D}"/>
    <cellStyle name="SAPBEXHLevel2 2" xfId="9" xr:uid="{66015923-A129-4632-8727-A58748C50A0E}"/>
    <cellStyle name="SAPBEXHLevel3 2" xfId="10" xr:uid="{811C4611-9FAE-490D-9578-5DD3690572B4}"/>
    <cellStyle name="SAPBEXstdData 2" xfId="11" xr:uid="{B4130A38-5157-4C57-824B-CC3D5FA0434E}"/>
    <cellStyle name="SAPBEXstdItem 2" xfId="3" xr:uid="{2296701C-AAD3-4D6F-887F-BC78E4ED4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4134"/>
  <sheetViews>
    <sheetView tabSelected="1" topLeftCell="A262" workbookViewId="0">
      <selection activeCell="R268" sqref="R268:T268"/>
    </sheetView>
  </sheetViews>
  <sheetFormatPr defaultColWidth="13.28515625" defaultRowHeight="11.25" x14ac:dyDescent="0.2"/>
  <cols>
    <col min="1" max="1" width="13.28515625" style="109"/>
    <col min="2" max="2" width="13.28515625" style="16"/>
    <col min="3" max="9" width="13.28515625" style="22" hidden="1" customWidth="1"/>
    <col min="10" max="10" width="13.28515625" style="74" hidden="1" customWidth="1"/>
    <col min="11" max="17" width="13.28515625" style="22" hidden="1" customWidth="1"/>
    <col min="18" max="20" width="13.28515625" style="22" customWidth="1"/>
    <col min="21" max="68" width="13.28515625" style="22" hidden="1" customWidth="1"/>
    <col min="69" max="71" width="0" style="111" hidden="1" customWidth="1"/>
    <col min="72" max="72" width="0" style="100" hidden="1" customWidth="1"/>
    <col min="73" max="73" width="0" style="75" hidden="1" customWidth="1"/>
    <col min="74" max="76" width="0" style="22" hidden="1" customWidth="1"/>
    <col min="77" max="78" width="0" style="76" hidden="1" customWidth="1"/>
    <col min="79" max="79" width="0" style="112" hidden="1" customWidth="1"/>
    <col min="80" max="117" width="13.28515625" style="6"/>
    <col min="118" max="16384" width="13.28515625" style="22"/>
  </cols>
  <sheetData>
    <row r="1" spans="1:117" s="3" customFormat="1" x14ac:dyDescent="0.2">
      <c r="A1" s="1"/>
      <c r="B1" s="2"/>
      <c r="J1" s="4"/>
      <c r="BQ1" s="5"/>
      <c r="BR1" s="5"/>
      <c r="BS1" s="5"/>
      <c r="BT1" s="113"/>
      <c r="BU1" s="6"/>
      <c r="BY1" s="7"/>
      <c r="BZ1" s="7"/>
      <c r="CA1" s="7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</row>
    <row r="2" spans="1:117" s="3" customFormat="1" ht="12" thickBot="1" x14ac:dyDescent="0.25">
      <c r="A2" s="1"/>
      <c r="B2" s="2"/>
      <c r="J2" s="4"/>
      <c r="R2" s="7">
        <f>C6+F6+I6+L6+O6</f>
        <v>14813942</v>
      </c>
      <c r="S2" s="7">
        <f t="shared" ref="S2:T2" si="0">D6+G6+J6+M6+P6</f>
        <v>-1559427</v>
      </c>
      <c r="T2" s="7">
        <f t="shared" si="0"/>
        <v>13254515</v>
      </c>
      <c r="BQ2" s="121">
        <f>R2+U6+X6+AA6+AD6+AG6+AJ6+AM6+AP6+AS6+AV6+AY6+BB6+BE6+BH6+BK6+BN6</f>
        <v>90139178</v>
      </c>
      <c r="BR2" s="5"/>
      <c r="BS2" s="5"/>
      <c r="BT2" s="113"/>
      <c r="BU2" s="6"/>
      <c r="BY2" s="7"/>
      <c r="BZ2" s="7"/>
      <c r="CA2" s="7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</row>
    <row r="3" spans="1:117" s="9" customFormat="1" ht="15.75" customHeight="1" thickBot="1" x14ac:dyDescent="0.25">
      <c r="A3" s="124" t="s">
        <v>0</v>
      </c>
      <c r="B3" s="124"/>
      <c r="C3" s="125" t="s">
        <v>1</v>
      </c>
      <c r="D3" s="123"/>
      <c r="E3" s="123"/>
      <c r="F3" s="123" t="s">
        <v>2</v>
      </c>
      <c r="G3" s="123"/>
      <c r="H3" s="123"/>
      <c r="I3" s="123" t="s">
        <v>3</v>
      </c>
      <c r="J3" s="123"/>
      <c r="K3" s="123"/>
      <c r="L3" s="123" t="s">
        <v>4</v>
      </c>
      <c r="M3" s="123"/>
      <c r="N3" s="123"/>
      <c r="O3" s="123" t="s">
        <v>5</v>
      </c>
      <c r="P3" s="123"/>
      <c r="Q3" s="123"/>
      <c r="R3" s="126" t="s">
        <v>6</v>
      </c>
      <c r="S3" s="126"/>
      <c r="T3" s="126"/>
      <c r="U3" s="123" t="s">
        <v>7</v>
      </c>
      <c r="V3" s="123"/>
      <c r="W3" s="123"/>
      <c r="X3" s="123" t="s">
        <v>8</v>
      </c>
      <c r="Y3" s="123"/>
      <c r="Z3" s="123"/>
      <c r="AA3" s="123" t="s">
        <v>9</v>
      </c>
      <c r="AB3" s="123"/>
      <c r="AC3" s="123"/>
      <c r="AD3" s="123" t="s">
        <v>10</v>
      </c>
      <c r="AE3" s="123"/>
      <c r="AF3" s="123"/>
      <c r="AG3" s="123" t="s">
        <v>11</v>
      </c>
      <c r="AH3" s="123"/>
      <c r="AI3" s="123"/>
      <c r="AJ3" s="127" t="s">
        <v>12</v>
      </c>
      <c r="AK3" s="127"/>
      <c r="AL3" s="127"/>
      <c r="AM3" s="123" t="s">
        <v>13</v>
      </c>
      <c r="AN3" s="123"/>
      <c r="AO3" s="123"/>
      <c r="AP3" s="123" t="s">
        <v>14</v>
      </c>
      <c r="AQ3" s="123"/>
      <c r="AR3" s="123"/>
      <c r="AS3" s="123" t="s">
        <v>15</v>
      </c>
      <c r="AT3" s="123"/>
      <c r="AU3" s="123"/>
      <c r="AV3" s="123" t="s">
        <v>16</v>
      </c>
      <c r="AW3" s="123"/>
      <c r="AX3" s="123"/>
      <c r="AY3" s="123" t="s">
        <v>17</v>
      </c>
      <c r="AZ3" s="123"/>
      <c r="BA3" s="123"/>
      <c r="BB3" s="123" t="s">
        <v>18</v>
      </c>
      <c r="BC3" s="123"/>
      <c r="BD3" s="123"/>
      <c r="BE3" s="127" t="s">
        <v>19</v>
      </c>
      <c r="BF3" s="127"/>
      <c r="BG3" s="127"/>
      <c r="BH3" s="123" t="s">
        <v>20</v>
      </c>
      <c r="BI3" s="123"/>
      <c r="BJ3" s="123"/>
      <c r="BK3" s="123" t="s">
        <v>21</v>
      </c>
      <c r="BL3" s="123"/>
      <c r="BM3" s="123"/>
      <c r="BN3" s="123" t="s">
        <v>22</v>
      </c>
      <c r="BO3" s="123"/>
      <c r="BP3" s="123"/>
      <c r="BQ3" s="127" t="s">
        <v>23</v>
      </c>
      <c r="BR3" s="127"/>
      <c r="BS3" s="141"/>
      <c r="BT3" s="142" t="s">
        <v>192</v>
      </c>
      <c r="BU3" s="142"/>
      <c r="BV3" s="128" t="s">
        <v>24</v>
      </c>
      <c r="BW3" s="123"/>
      <c r="BX3" s="123"/>
      <c r="BY3" s="129" t="s">
        <v>25</v>
      </c>
      <c r="BZ3" s="130"/>
      <c r="CA3" s="131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:117" s="16" customFormat="1" ht="56.25" customHeight="1" x14ac:dyDescent="0.2">
      <c r="A4" s="124"/>
      <c r="B4" s="124"/>
      <c r="C4" s="10" t="s">
        <v>26</v>
      </c>
      <c r="D4" s="11" t="s">
        <v>27</v>
      </c>
      <c r="E4" s="11" t="s">
        <v>28</v>
      </c>
      <c r="F4" s="11" t="s">
        <v>26</v>
      </c>
      <c r="G4" s="11" t="s">
        <v>27</v>
      </c>
      <c r="H4" s="11" t="s">
        <v>28</v>
      </c>
      <c r="I4" s="11" t="s">
        <v>26</v>
      </c>
      <c r="J4" s="12" t="s">
        <v>29</v>
      </c>
      <c r="K4" s="11" t="s">
        <v>30</v>
      </c>
      <c r="L4" s="11" t="s">
        <v>26</v>
      </c>
      <c r="M4" s="11" t="s">
        <v>27</v>
      </c>
      <c r="N4" s="11" t="s">
        <v>28</v>
      </c>
      <c r="O4" s="11" t="s">
        <v>26</v>
      </c>
      <c r="P4" s="11" t="s">
        <v>27</v>
      </c>
      <c r="Q4" s="11" t="s">
        <v>28</v>
      </c>
      <c r="R4" s="11" t="s">
        <v>26</v>
      </c>
      <c r="S4" s="11" t="s">
        <v>27</v>
      </c>
      <c r="T4" s="11" t="s">
        <v>28</v>
      </c>
      <c r="U4" s="11" t="s">
        <v>26</v>
      </c>
      <c r="V4" s="11" t="s">
        <v>27</v>
      </c>
      <c r="W4" s="11" t="s">
        <v>28</v>
      </c>
      <c r="X4" s="11" t="s">
        <v>26</v>
      </c>
      <c r="Y4" s="11" t="s">
        <v>27</v>
      </c>
      <c r="Z4" s="11" t="s">
        <v>28</v>
      </c>
      <c r="AA4" s="11" t="s">
        <v>26</v>
      </c>
      <c r="AB4" s="11" t="s">
        <v>27</v>
      </c>
      <c r="AC4" s="11" t="s">
        <v>28</v>
      </c>
      <c r="AD4" s="11" t="s">
        <v>26</v>
      </c>
      <c r="AE4" s="11" t="s">
        <v>27</v>
      </c>
      <c r="AF4" s="11" t="s">
        <v>28</v>
      </c>
      <c r="AG4" s="11" t="s">
        <v>26</v>
      </c>
      <c r="AH4" s="11" t="s">
        <v>27</v>
      </c>
      <c r="AI4" s="11" t="s">
        <v>28</v>
      </c>
      <c r="AJ4" s="11" t="s">
        <v>26</v>
      </c>
      <c r="AK4" s="11" t="s">
        <v>27</v>
      </c>
      <c r="AL4" s="11" t="s">
        <v>28</v>
      </c>
      <c r="AM4" s="11" t="s">
        <v>26</v>
      </c>
      <c r="AN4" s="11" t="s">
        <v>27</v>
      </c>
      <c r="AO4" s="11" t="s">
        <v>28</v>
      </c>
      <c r="AP4" s="11" t="s">
        <v>26</v>
      </c>
      <c r="AQ4" s="11" t="s">
        <v>27</v>
      </c>
      <c r="AR4" s="11" t="s">
        <v>28</v>
      </c>
      <c r="AS4" s="11" t="s">
        <v>26</v>
      </c>
      <c r="AT4" s="11" t="s">
        <v>27</v>
      </c>
      <c r="AU4" s="11" t="s">
        <v>28</v>
      </c>
      <c r="AV4" s="11" t="s">
        <v>26</v>
      </c>
      <c r="AW4" s="11" t="s">
        <v>27</v>
      </c>
      <c r="AX4" s="11" t="s">
        <v>28</v>
      </c>
      <c r="AY4" s="11" t="s">
        <v>26</v>
      </c>
      <c r="AZ4" s="11" t="s">
        <v>27</v>
      </c>
      <c r="BA4" s="11" t="s">
        <v>28</v>
      </c>
      <c r="BB4" s="11" t="s">
        <v>26</v>
      </c>
      <c r="BC4" s="11" t="s">
        <v>27</v>
      </c>
      <c r="BD4" s="11" t="s">
        <v>28</v>
      </c>
      <c r="BE4" s="11" t="s">
        <v>26</v>
      </c>
      <c r="BF4" s="11" t="s">
        <v>27</v>
      </c>
      <c r="BG4" s="11" t="s">
        <v>28</v>
      </c>
      <c r="BH4" s="11" t="s">
        <v>26</v>
      </c>
      <c r="BI4" s="11" t="s">
        <v>27</v>
      </c>
      <c r="BJ4" s="11" t="s">
        <v>28</v>
      </c>
      <c r="BK4" s="11" t="s">
        <v>26</v>
      </c>
      <c r="BL4" s="11" t="s">
        <v>27</v>
      </c>
      <c r="BM4" s="11" t="s">
        <v>28</v>
      </c>
      <c r="BN4" s="11" t="s">
        <v>26</v>
      </c>
      <c r="BO4" s="11" t="s">
        <v>27</v>
      </c>
      <c r="BP4" s="11" t="s">
        <v>28</v>
      </c>
      <c r="BQ4" s="11" t="s">
        <v>26</v>
      </c>
      <c r="BR4" s="11" t="s">
        <v>27</v>
      </c>
      <c r="BS4" s="11" t="s">
        <v>28</v>
      </c>
      <c r="BT4" s="143"/>
      <c r="BU4" s="143"/>
      <c r="BV4" s="11" t="s">
        <v>26</v>
      </c>
      <c r="BW4" s="11" t="s">
        <v>27</v>
      </c>
      <c r="BX4" s="11" t="s">
        <v>28</v>
      </c>
      <c r="BY4" s="13" t="s">
        <v>26</v>
      </c>
      <c r="BZ4" s="13" t="s">
        <v>27</v>
      </c>
      <c r="CA4" s="14" t="s">
        <v>28</v>
      </c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</row>
    <row r="5" spans="1:117" ht="9" hidden="1" customHeight="1" x14ac:dyDescent="0.2">
      <c r="A5" s="17" t="s">
        <v>31</v>
      </c>
      <c r="B5" s="18" t="s">
        <v>32</v>
      </c>
      <c r="C5" s="19" t="s">
        <v>33</v>
      </c>
      <c r="D5" s="19" t="s">
        <v>33</v>
      </c>
      <c r="E5" s="19" t="s">
        <v>33</v>
      </c>
      <c r="F5" s="19" t="s">
        <v>33</v>
      </c>
      <c r="G5" s="19" t="s">
        <v>33</v>
      </c>
      <c r="H5" s="19" t="s">
        <v>33</v>
      </c>
      <c r="I5" s="19" t="s">
        <v>33</v>
      </c>
      <c r="J5" s="20" t="s">
        <v>33</v>
      </c>
      <c r="K5" s="19" t="s">
        <v>33</v>
      </c>
      <c r="L5" s="19" t="s">
        <v>33</v>
      </c>
      <c r="M5" s="19" t="s">
        <v>33</v>
      </c>
      <c r="N5" s="19" t="s">
        <v>33</v>
      </c>
      <c r="O5" s="19" t="s">
        <v>33</v>
      </c>
      <c r="P5" s="19" t="s">
        <v>33</v>
      </c>
      <c r="Q5" s="19" t="s">
        <v>33</v>
      </c>
      <c r="R5" s="19" t="s">
        <v>33</v>
      </c>
      <c r="S5" s="19" t="s">
        <v>33</v>
      </c>
      <c r="T5" s="19" t="s">
        <v>33</v>
      </c>
      <c r="U5" s="19" t="s">
        <v>33</v>
      </c>
      <c r="V5" s="19" t="s">
        <v>33</v>
      </c>
      <c r="W5" s="19" t="s">
        <v>33</v>
      </c>
      <c r="X5" s="19" t="s">
        <v>33</v>
      </c>
      <c r="Y5" s="19" t="s">
        <v>33</v>
      </c>
      <c r="Z5" s="19" t="s">
        <v>33</v>
      </c>
      <c r="AA5" s="19" t="s">
        <v>33</v>
      </c>
      <c r="AB5" s="19" t="s">
        <v>33</v>
      </c>
      <c r="AC5" s="19" t="s">
        <v>33</v>
      </c>
      <c r="AD5" s="19" t="s">
        <v>33</v>
      </c>
      <c r="AE5" s="19" t="s">
        <v>33</v>
      </c>
      <c r="AF5" s="19" t="s">
        <v>33</v>
      </c>
      <c r="AG5" s="19" t="s">
        <v>33</v>
      </c>
      <c r="AH5" s="19" t="s">
        <v>33</v>
      </c>
      <c r="AI5" s="19" t="s">
        <v>33</v>
      </c>
      <c r="AJ5" s="19" t="s">
        <v>33</v>
      </c>
      <c r="AK5" s="19" t="s">
        <v>33</v>
      </c>
      <c r="AL5" s="19" t="s">
        <v>33</v>
      </c>
      <c r="AM5" s="19" t="s">
        <v>33</v>
      </c>
      <c r="AN5" s="19" t="s">
        <v>33</v>
      </c>
      <c r="AO5" s="19" t="s">
        <v>33</v>
      </c>
      <c r="AP5" s="19" t="s">
        <v>33</v>
      </c>
      <c r="AQ5" s="19" t="s">
        <v>33</v>
      </c>
      <c r="AR5" s="19" t="s">
        <v>33</v>
      </c>
      <c r="AS5" s="19" t="s">
        <v>33</v>
      </c>
      <c r="AT5" s="19" t="s">
        <v>33</v>
      </c>
      <c r="AU5" s="19" t="s">
        <v>33</v>
      </c>
      <c r="AV5" s="19" t="s">
        <v>33</v>
      </c>
      <c r="AW5" s="19" t="s">
        <v>33</v>
      </c>
      <c r="AX5" s="19" t="s">
        <v>33</v>
      </c>
      <c r="AY5" s="19" t="s">
        <v>33</v>
      </c>
      <c r="AZ5" s="19" t="s">
        <v>33</v>
      </c>
      <c r="BA5" s="19" t="s">
        <v>33</v>
      </c>
      <c r="BB5" s="19" t="s">
        <v>33</v>
      </c>
      <c r="BC5" s="19" t="s">
        <v>33</v>
      </c>
      <c r="BD5" s="19" t="s">
        <v>33</v>
      </c>
      <c r="BE5" s="19" t="s">
        <v>33</v>
      </c>
      <c r="BF5" s="19" t="s">
        <v>33</v>
      </c>
      <c r="BG5" s="19" t="s">
        <v>33</v>
      </c>
      <c r="BH5" s="19" t="s">
        <v>33</v>
      </c>
      <c r="BI5" s="19" t="s">
        <v>33</v>
      </c>
      <c r="BJ5" s="19" t="s">
        <v>33</v>
      </c>
      <c r="BK5" s="19" t="s">
        <v>33</v>
      </c>
      <c r="BL5" s="19" t="s">
        <v>33</v>
      </c>
      <c r="BM5" s="19" t="s">
        <v>33</v>
      </c>
      <c r="BN5" s="19" t="s">
        <v>33</v>
      </c>
      <c r="BO5" s="19" t="s">
        <v>33</v>
      </c>
      <c r="BP5" s="19" t="s">
        <v>33</v>
      </c>
      <c r="BQ5" s="19" t="s">
        <v>33</v>
      </c>
      <c r="BR5" s="19" t="s">
        <v>33</v>
      </c>
      <c r="BS5" s="19" t="s">
        <v>33</v>
      </c>
      <c r="BT5" s="143"/>
      <c r="BU5" s="143"/>
      <c r="BV5" s="19" t="s">
        <v>33</v>
      </c>
      <c r="BW5" s="19" t="s">
        <v>33</v>
      </c>
      <c r="BX5" s="19" t="s">
        <v>33</v>
      </c>
      <c r="BY5" s="21" t="s">
        <v>33</v>
      </c>
      <c r="BZ5" s="21" t="s">
        <v>33</v>
      </c>
      <c r="CA5" s="21" t="s">
        <v>33</v>
      </c>
    </row>
    <row r="6" spans="1:117" s="27" customFormat="1" x14ac:dyDescent="0.2">
      <c r="A6" s="23" t="s">
        <v>34</v>
      </c>
      <c r="B6" s="24" t="s">
        <v>32</v>
      </c>
      <c r="C6" s="120">
        <f t="shared" ref="C6:Q6" si="1">C10+C23+C28+C33+C41+C72+C136+C263+C268+C317+C355+C360+C365+C375+C393+C406+C414+C420+C429+C442+C455+C471+C490+C496+C513+C527+C541+C555</f>
        <v>8452779</v>
      </c>
      <c r="D6" s="120">
        <f t="shared" si="1"/>
        <v>-1712758</v>
      </c>
      <c r="E6" s="120">
        <f t="shared" si="1"/>
        <v>6740021</v>
      </c>
      <c r="F6" s="120">
        <f t="shared" si="1"/>
        <v>1212390</v>
      </c>
      <c r="G6" s="120">
        <f t="shared" si="1"/>
        <v>124854</v>
      </c>
      <c r="H6" s="120">
        <f t="shared" si="1"/>
        <v>1337244</v>
      </c>
      <c r="I6" s="120">
        <f t="shared" si="1"/>
        <v>1798956</v>
      </c>
      <c r="J6" s="120">
        <f t="shared" si="1"/>
        <v>-673535</v>
      </c>
      <c r="K6" s="120">
        <f t="shared" si="1"/>
        <v>1125421</v>
      </c>
      <c r="L6" s="120">
        <f t="shared" si="1"/>
        <v>1005677</v>
      </c>
      <c r="M6" s="120">
        <f t="shared" si="1"/>
        <v>134439</v>
      </c>
      <c r="N6" s="120">
        <f t="shared" si="1"/>
        <v>1140116</v>
      </c>
      <c r="O6" s="25">
        <f t="shared" si="1"/>
        <v>2344140</v>
      </c>
      <c r="P6" s="25">
        <f t="shared" si="1"/>
        <v>567573</v>
      </c>
      <c r="Q6" s="25">
        <f t="shared" si="1"/>
        <v>2911713</v>
      </c>
      <c r="R6" s="25">
        <f>C6+F6+I6+L6+O6</f>
        <v>14813942</v>
      </c>
      <c r="S6" s="25">
        <f t="shared" ref="S6:T21" si="2">D6+G6+J6+M6+P6</f>
        <v>-1559427</v>
      </c>
      <c r="T6" s="25">
        <f t="shared" si="2"/>
        <v>13254515</v>
      </c>
      <c r="U6" s="25">
        <f t="shared" ref="U6:BS6" si="3">U10+U23+U28+U33+U41+U72+U136+U263+U268+U317+U355+U360+U365+U375+U393+U406+U414+U420+U429+U442+U455+U471+U490+U496+U513+U527+U541+U555</f>
        <v>5844743</v>
      </c>
      <c r="V6" s="25">
        <f t="shared" si="3"/>
        <v>-186590</v>
      </c>
      <c r="W6" s="25">
        <f t="shared" si="3"/>
        <v>5658153</v>
      </c>
      <c r="X6" s="25">
        <f t="shared" si="3"/>
        <v>8941875</v>
      </c>
      <c r="Y6" s="25">
        <f t="shared" si="3"/>
        <v>59428</v>
      </c>
      <c r="Z6" s="25">
        <f t="shared" si="3"/>
        <v>9001303</v>
      </c>
      <c r="AA6" s="25">
        <f t="shared" si="3"/>
        <v>1314693</v>
      </c>
      <c r="AB6" s="25">
        <f t="shared" si="3"/>
        <v>497128</v>
      </c>
      <c r="AC6" s="25">
        <f t="shared" si="3"/>
        <v>1811821</v>
      </c>
      <c r="AD6" s="25">
        <f t="shared" si="3"/>
        <v>1429687</v>
      </c>
      <c r="AE6" s="25">
        <f t="shared" si="3"/>
        <v>86518</v>
      </c>
      <c r="AF6" s="25">
        <f t="shared" si="3"/>
        <v>1516205</v>
      </c>
      <c r="AG6" s="25">
        <f t="shared" si="3"/>
        <v>5667218</v>
      </c>
      <c r="AH6" s="25">
        <f t="shared" si="3"/>
        <v>-313947</v>
      </c>
      <c r="AI6" s="25">
        <f t="shared" si="3"/>
        <v>5353271</v>
      </c>
      <c r="AJ6" s="25">
        <f t="shared" si="3"/>
        <v>5827063</v>
      </c>
      <c r="AK6" s="25">
        <f t="shared" si="3"/>
        <v>129201</v>
      </c>
      <c r="AL6" s="25">
        <f t="shared" si="3"/>
        <v>5956264</v>
      </c>
      <c r="AM6" s="25">
        <f t="shared" si="3"/>
        <v>7063884</v>
      </c>
      <c r="AN6" s="25">
        <f t="shared" si="3"/>
        <v>-185653</v>
      </c>
      <c r="AO6" s="25">
        <f t="shared" si="3"/>
        <v>6878231</v>
      </c>
      <c r="AP6" s="25">
        <f t="shared" si="3"/>
        <v>3338077</v>
      </c>
      <c r="AQ6" s="25">
        <f t="shared" si="3"/>
        <v>218849</v>
      </c>
      <c r="AR6" s="25">
        <f t="shared" si="3"/>
        <v>3556926</v>
      </c>
      <c r="AS6" s="25">
        <f t="shared" si="3"/>
        <v>770553</v>
      </c>
      <c r="AT6" s="25">
        <f t="shared" si="3"/>
        <v>84738</v>
      </c>
      <c r="AU6" s="25">
        <f t="shared" si="3"/>
        <v>855291</v>
      </c>
      <c r="AV6" s="25">
        <f t="shared" si="3"/>
        <v>3202963</v>
      </c>
      <c r="AW6" s="25">
        <f t="shared" si="3"/>
        <v>453696</v>
      </c>
      <c r="AX6" s="25">
        <f t="shared" si="3"/>
        <v>3656659</v>
      </c>
      <c r="AY6" s="25">
        <f t="shared" si="3"/>
        <v>4416245</v>
      </c>
      <c r="AZ6" s="25">
        <f t="shared" si="3"/>
        <v>300721.09999999998</v>
      </c>
      <c r="BA6" s="25">
        <f t="shared" si="3"/>
        <v>4716966.0999999996</v>
      </c>
      <c r="BB6" s="25">
        <f t="shared" si="3"/>
        <v>1194010</v>
      </c>
      <c r="BC6" s="25">
        <f t="shared" si="3"/>
        <v>136174</v>
      </c>
      <c r="BD6" s="25">
        <f t="shared" si="3"/>
        <v>1330184</v>
      </c>
      <c r="BE6" s="25">
        <f t="shared" si="3"/>
        <v>5183499</v>
      </c>
      <c r="BF6" s="25">
        <f t="shared" si="3"/>
        <v>70474</v>
      </c>
      <c r="BG6" s="25">
        <f t="shared" si="3"/>
        <v>5253973</v>
      </c>
      <c r="BH6" s="25">
        <f t="shared" si="3"/>
        <v>5020564</v>
      </c>
      <c r="BI6" s="25">
        <f t="shared" si="3"/>
        <v>101763</v>
      </c>
      <c r="BJ6" s="25">
        <f t="shared" si="3"/>
        <v>5122327</v>
      </c>
      <c r="BK6" s="25">
        <f t="shared" si="3"/>
        <v>4812638</v>
      </c>
      <c r="BL6" s="25">
        <f t="shared" si="3"/>
        <v>61966</v>
      </c>
      <c r="BM6" s="25">
        <f t="shared" si="3"/>
        <v>4874604</v>
      </c>
      <c r="BN6" s="25">
        <f t="shared" si="3"/>
        <v>11297524</v>
      </c>
      <c r="BO6" s="25">
        <f t="shared" si="3"/>
        <v>-86770</v>
      </c>
      <c r="BP6" s="25">
        <f t="shared" si="3"/>
        <v>11210754</v>
      </c>
      <c r="BQ6" s="25">
        <f>BQ10+BQ23+BQ28+BQ33+BQ41+BQ72+BQ136+BQ263+BQ268+BQ317+BQ355+BQ360+BQ365+BQ375+BQ393+BQ406+BQ414+BQ420+BQ429+BQ442+BQ455+BQ471+BQ490+BQ496+BQ513+BQ527+BQ541+BQ555</f>
        <v>90139178</v>
      </c>
      <c r="BR6" s="25">
        <f t="shared" si="3"/>
        <v>-131730.90000000037</v>
      </c>
      <c r="BS6" s="25">
        <f t="shared" si="3"/>
        <v>90007447.099999994</v>
      </c>
      <c r="BT6" s="143"/>
      <c r="BU6" s="143"/>
      <c r="BV6" s="25">
        <f t="shared" ref="BV6:CA6" si="4">BV10+BV23+BV28+BV33+BV41+BV72+BV136+BV263+BV268+BV317+BV355+BV360+BV365+BV375+BV393+BV406+BV414+BV420+BV429+BV442+BV455+BV471+BV490+BV496+BV513+BV527+BV541+BV555</f>
        <v>7100035</v>
      </c>
      <c r="BW6" s="25">
        <f t="shared" si="4"/>
        <v>1058103</v>
      </c>
      <c r="BX6" s="25">
        <f t="shared" si="4"/>
        <v>8158138</v>
      </c>
      <c r="BY6" s="25">
        <f t="shared" si="4"/>
        <v>97239213</v>
      </c>
      <c r="BZ6" s="25">
        <f t="shared" si="4"/>
        <v>926372.09999999963</v>
      </c>
      <c r="CA6" s="25">
        <f t="shared" si="4"/>
        <v>98165585.099999994</v>
      </c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 ht="33.75" hidden="1" x14ac:dyDescent="0.2">
      <c r="A7" s="28" t="s">
        <v>35</v>
      </c>
      <c r="B7" s="29" t="s">
        <v>36</v>
      </c>
      <c r="C7" s="30"/>
      <c r="D7" s="30"/>
      <c r="E7" s="31"/>
      <c r="F7" s="30"/>
      <c r="G7" s="30"/>
      <c r="H7" s="31"/>
      <c r="I7" s="30"/>
      <c r="J7" s="32"/>
      <c r="K7" s="31"/>
      <c r="L7" s="30"/>
      <c r="M7" s="30"/>
      <c r="N7" s="31"/>
      <c r="O7" s="30"/>
      <c r="P7" s="30"/>
      <c r="Q7" s="31"/>
      <c r="R7" s="33">
        <f t="shared" ref="R7:T32" si="5">C7+F7+I7+L7+O7</f>
        <v>0</v>
      </c>
      <c r="S7" s="33">
        <f t="shared" si="2"/>
        <v>0</v>
      </c>
      <c r="T7" s="33">
        <f t="shared" si="2"/>
        <v>0</v>
      </c>
      <c r="U7" s="30"/>
      <c r="V7" s="30"/>
      <c r="W7" s="31"/>
      <c r="X7" s="30"/>
      <c r="Y7" s="30"/>
      <c r="Z7" s="31"/>
      <c r="AA7" s="30"/>
      <c r="AB7" s="30"/>
      <c r="AC7" s="31"/>
      <c r="AD7" s="30"/>
      <c r="AE7" s="30"/>
      <c r="AF7" s="31"/>
      <c r="AG7" s="30"/>
      <c r="AH7" s="30"/>
      <c r="AI7" s="31"/>
      <c r="AJ7" s="30"/>
      <c r="AK7" s="30"/>
      <c r="AL7" s="31"/>
      <c r="AM7" s="30"/>
      <c r="AN7" s="30"/>
      <c r="AO7" s="31"/>
      <c r="AP7" s="30"/>
      <c r="AQ7" s="30"/>
      <c r="AR7" s="31"/>
      <c r="AS7" s="30"/>
      <c r="AT7" s="30"/>
      <c r="AU7" s="31"/>
      <c r="AV7" s="30"/>
      <c r="AW7" s="30"/>
      <c r="AX7" s="31"/>
      <c r="AY7" s="30"/>
      <c r="AZ7" s="30"/>
      <c r="BA7" s="31"/>
      <c r="BB7" s="30"/>
      <c r="BC7" s="30"/>
      <c r="BD7" s="31"/>
      <c r="BE7" s="30"/>
      <c r="BF7" s="30"/>
      <c r="BG7" s="31"/>
      <c r="BH7" s="30"/>
      <c r="BI7" s="30"/>
      <c r="BJ7" s="31"/>
      <c r="BK7" s="30"/>
      <c r="BL7" s="30"/>
      <c r="BM7" s="31"/>
      <c r="BN7" s="30"/>
      <c r="BO7" s="30"/>
      <c r="BP7" s="31"/>
      <c r="BQ7" s="132"/>
      <c r="BR7" s="133"/>
      <c r="BS7" s="134"/>
      <c r="BT7" s="143"/>
      <c r="BU7" s="143"/>
      <c r="BV7" s="30"/>
      <c r="BW7" s="30"/>
      <c r="BX7" s="31"/>
      <c r="BY7" s="30"/>
      <c r="BZ7" s="30"/>
      <c r="CA7" s="30"/>
    </row>
    <row r="8" spans="1:117" ht="45" hidden="1" x14ac:dyDescent="0.2">
      <c r="A8" s="34" t="s">
        <v>37</v>
      </c>
      <c r="B8" s="35" t="s">
        <v>38</v>
      </c>
      <c r="C8" s="30"/>
      <c r="D8" s="30"/>
      <c r="E8" s="31"/>
      <c r="F8" s="30"/>
      <c r="G8" s="30"/>
      <c r="H8" s="31"/>
      <c r="I8" s="30"/>
      <c r="J8" s="32"/>
      <c r="K8" s="31"/>
      <c r="L8" s="30"/>
      <c r="M8" s="30"/>
      <c r="N8" s="31"/>
      <c r="O8" s="30"/>
      <c r="P8" s="30"/>
      <c r="Q8" s="31"/>
      <c r="R8" s="33">
        <f t="shared" si="5"/>
        <v>0</v>
      </c>
      <c r="S8" s="33">
        <f t="shared" si="2"/>
        <v>0</v>
      </c>
      <c r="T8" s="33">
        <f t="shared" si="2"/>
        <v>0</v>
      </c>
      <c r="U8" s="30"/>
      <c r="V8" s="30"/>
      <c r="W8" s="31"/>
      <c r="X8" s="30"/>
      <c r="Y8" s="30"/>
      <c r="Z8" s="31"/>
      <c r="AA8" s="30"/>
      <c r="AB8" s="30"/>
      <c r="AC8" s="31"/>
      <c r="AD8" s="30"/>
      <c r="AE8" s="30"/>
      <c r="AF8" s="31"/>
      <c r="AG8" s="30"/>
      <c r="AH8" s="30"/>
      <c r="AI8" s="31"/>
      <c r="AJ8" s="30"/>
      <c r="AK8" s="30"/>
      <c r="AL8" s="31"/>
      <c r="AM8" s="30"/>
      <c r="AN8" s="30"/>
      <c r="AO8" s="31"/>
      <c r="AP8" s="30"/>
      <c r="AQ8" s="30"/>
      <c r="AR8" s="31"/>
      <c r="AS8" s="30"/>
      <c r="AT8" s="30"/>
      <c r="AU8" s="31"/>
      <c r="AV8" s="30"/>
      <c r="AW8" s="30"/>
      <c r="AX8" s="31"/>
      <c r="AY8" s="30"/>
      <c r="AZ8" s="30"/>
      <c r="BA8" s="31"/>
      <c r="BB8" s="30"/>
      <c r="BC8" s="30"/>
      <c r="BD8" s="31"/>
      <c r="BE8" s="30"/>
      <c r="BF8" s="30"/>
      <c r="BG8" s="31"/>
      <c r="BH8" s="30"/>
      <c r="BI8" s="30"/>
      <c r="BJ8" s="31"/>
      <c r="BK8" s="30"/>
      <c r="BL8" s="30"/>
      <c r="BM8" s="31"/>
      <c r="BN8" s="30"/>
      <c r="BO8" s="30"/>
      <c r="BP8" s="31"/>
      <c r="BQ8" s="135"/>
      <c r="BR8" s="136"/>
      <c r="BS8" s="137"/>
      <c r="BT8" s="143"/>
      <c r="BU8" s="143"/>
      <c r="BV8" s="30"/>
      <c r="BW8" s="30"/>
      <c r="BX8" s="31"/>
      <c r="BY8" s="30"/>
      <c r="BZ8" s="30"/>
      <c r="CA8" s="30"/>
    </row>
    <row r="9" spans="1:117" ht="22.5" hidden="1" x14ac:dyDescent="0.2">
      <c r="A9" s="36" t="s">
        <v>39</v>
      </c>
      <c r="B9" s="37" t="s">
        <v>40</v>
      </c>
      <c r="C9" s="30"/>
      <c r="D9" s="30"/>
      <c r="E9" s="31"/>
      <c r="F9" s="30"/>
      <c r="G9" s="30"/>
      <c r="H9" s="31"/>
      <c r="I9" s="30"/>
      <c r="J9" s="32"/>
      <c r="K9" s="31"/>
      <c r="L9" s="30"/>
      <c r="M9" s="30"/>
      <c r="N9" s="31"/>
      <c r="O9" s="30"/>
      <c r="P9" s="30"/>
      <c r="Q9" s="31"/>
      <c r="R9" s="33">
        <f t="shared" si="5"/>
        <v>0</v>
      </c>
      <c r="S9" s="33">
        <f t="shared" si="2"/>
        <v>0</v>
      </c>
      <c r="T9" s="33">
        <f t="shared" si="2"/>
        <v>0</v>
      </c>
      <c r="U9" s="30"/>
      <c r="V9" s="30"/>
      <c r="W9" s="31"/>
      <c r="X9" s="30"/>
      <c r="Y9" s="30"/>
      <c r="Z9" s="31"/>
      <c r="AA9" s="30"/>
      <c r="AB9" s="30"/>
      <c r="AC9" s="31"/>
      <c r="AD9" s="30"/>
      <c r="AE9" s="30"/>
      <c r="AF9" s="31"/>
      <c r="AG9" s="30"/>
      <c r="AH9" s="30"/>
      <c r="AI9" s="31"/>
      <c r="AJ9" s="30"/>
      <c r="AK9" s="30"/>
      <c r="AL9" s="31"/>
      <c r="AM9" s="30"/>
      <c r="AN9" s="30"/>
      <c r="AO9" s="31"/>
      <c r="AP9" s="30"/>
      <c r="AQ9" s="30"/>
      <c r="AR9" s="31"/>
      <c r="AS9" s="30"/>
      <c r="AT9" s="30"/>
      <c r="AU9" s="31"/>
      <c r="AV9" s="30"/>
      <c r="AW9" s="30"/>
      <c r="AX9" s="31"/>
      <c r="AY9" s="30"/>
      <c r="AZ9" s="30"/>
      <c r="BA9" s="31"/>
      <c r="BB9" s="30"/>
      <c r="BC9" s="30"/>
      <c r="BD9" s="31"/>
      <c r="BE9" s="30"/>
      <c r="BF9" s="30"/>
      <c r="BG9" s="31"/>
      <c r="BH9" s="30"/>
      <c r="BI9" s="30"/>
      <c r="BJ9" s="31"/>
      <c r="BK9" s="30"/>
      <c r="BL9" s="30"/>
      <c r="BM9" s="31"/>
      <c r="BN9" s="30"/>
      <c r="BO9" s="30"/>
      <c r="BP9" s="31"/>
      <c r="BQ9" s="138"/>
      <c r="BR9" s="139"/>
      <c r="BS9" s="140"/>
      <c r="BT9" s="144"/>
      <c r="BU9" s="144"/>
      <c r="BV9" s="30"/>
      <c r="BW9" s="30"/>
      <c r="BX9" s="31"/>
      <c r="BY9" s="30"/>
      <c r="BZ9" s="30"/>
      <c r="CA9" s="30"/>
    </row>
    <row r="10" spans="1:117" ht="45" x14ac:dyDescent="0.2">
      <c r="A10" s="38" t="s">
        <v>41</v>
      </c>
      <c r="B10" s="39" t="s">
        <v>42</v>
      </c>
      <c r="C10" s="40">
        <f>C12</f>
        <v>2852486</v>
      </c>
      <c r="D10" s="40">
        <f>E10-C10</f>
        <v>-867404</v>
      </c>
      <c r="E10" s="40">
        <f t="shared" ref="E10:BN10" si="6">E12</f>
        <v>1985082</v>
      </c>
      <c r="F10" s="40">
        <f t="shared" si="6"/>
        <v>935668</v>
      </c>
      <c r="G10" s="40">
        <f>H10-F10</f>
        <v>161942</v>
      </c>
      <c r="H10" s="40">
        <f t="shared" si="6"/>
        <v>1097610</v>
      </c>
      <c r="I10" s="40">
        <f t="shared" si="6"/>
        <v>1473581</v>
      </c>
      <c r="J10" s="41">
        <f>K10-I10</f>
        <v>-578664</v>
      </c>
      <c r="K10" s="40">
        <f t="shared" si="6"/>
        <v>894917</v>
      </c>
      <c r="L10" s="40">
        <f t="shared" si="6"/>
        <v>861183</v>
      </c>
      <c r="M10" s="40">
        <f>N10-L10</f>
        <v>93522</v>
      </c>
      <c r="N10" s="40">
        <f t="shared" si="6"/>
        <v>954705</v>
      </c>
      <c r="O10" s="122">
        <f t="shared" si="6"/>
        <v>1752605</v>
      </c>
      <c r="P10" s="40">
        <f>Q10-O10</f>
        <v>288325</v>
      </c>
      <c r="Q10" s="40">
        <f t="shared" si="6"/>
        <v>2040930</v>
      </c>
      <c r="R10" s="42">
        <f t="shared" si="5"/>
        <v>7875523</v>
      </c>
      <c r="S10" s="42">
        <f>T10-R10</f>
        <v>-902279</v>
      </c>
      <c r="T10" s="42">
        <f t="shared" si="2"/>
        <v>6973244</v>
      </c>
      <c r="U10" s="40">
        <f t="shared" si="6"/>
        <v>2657061</v>
      </c>
      <c r="V10" s="40">
        <f>W10-U10</f>
        <v>0</v>
      </c>
      <c r="W10" s="40">
        <f t="shared" si="6"/>
        <v>2657061</v>
      </c>
      <c r="X10" s="40">
        <f t="shared" si="6"/>
        <v>6900362</v>
      </c>
      <c r="Y10" s="40">
        <f>Z10-X10</f>
        <v>-239813</v>
      </c>
      <c r="Z10" s="40">
        <f t="shared" si="6"/>
        <v>6660549</v>
      </c>
      <c r="AA10" s="40">
        <f t="shared" si="6"/>
        <v>742676</v>
      </c>
      <c r="AB10" s="40">
        <f>AC10-AA10</f>
        <v>-8568</v>
      </c>
      <c r="AC10" s="40">
        <f t="shared" si="6"/>
        <v>734108</v>
      </c>
      <c r="AD10" s="40">
        <f t="shared" si="6"/>
        <v>1275824</v>
      </c>
      <c r="AE10" s="40">
        <f>AF10-AD10</f>
        <v>37276</v>
      </c>
      <c r="AF10" s="40">
        <f t="shared" si="6"/>
        <v>1313100</v>
      </c>
      <c r="AG10" s="40">
        <f t="shared" si="6"/>
        <v>3450021</v>
      </c>
      <c r="AH10" s="40">
        <f>AI10-AG10</f>
        <v>-198007</v>
      </c>
      <c r="AI10" s="40">
        <f t="shared" si="6"/>
        <v>3252014</v>
      </c>
      <c r="AJ10" s="40">
        <f t="shared" si="6"/>
        <v>5090575</v>
      </c>
      <c r="AK10" s="40">
        <f>AL10-AJ10</f>
        <v>-184334</v>
      </c>
      <c r="AL10" s="40">
        <f t="shared" si="6"/>
        <v>4906241</v>
      </c>
      <c r="AM10" s="40">
        <f t="shared" si="6"/>
        <v>4427119</v>
      </c>
      <c r="AN10" s="40">
        <f>AO10-AM10</f>
        <v>-32195</v>
      </c>
      <c r="AO10" s="40">
        <f t="shared" si="6"/>
        <v>4394924</v>
      </c>
      <c r="AP10" s="40">
        <f t="shared" si="6"/>
        <v>2732806</v>
      </c>
      <c r="AQ10" s="40">
        <f>AR10-AP10</f>
        <v>-64046</v>
      </c>
      <c r="AR10" s="40">
        <f t="shared" si="6"/>
        <v>2668760</v>
      </c>
      <c r="AS10" s="40">
        <f t="shared" si="6"/>
        <v>578664</v>
      </c>
      <c r="AT10" s="40">
        <f>AU10-AS10</f>
        <v>14759</v>
      </c>
      <c r="AU10" s="40">
        <f t="shared" si="6"/>
        <v>593423</v>
      </c>
      <c r="AV10" s="40">
        <f t="shared" si="6"/>
        <v>795379</v>
      </c>
      <c r="AW10" s="40">
        <f>AX10-AV10</f>
        <v>644695</v>
      </c>
      <c r="AX10" s="40">
        <f t="shared" si="6"/>
        <v>1440074</v>
      </c>
      <c r="AY10" s="40">
        <f t="shared" si="6"/>
        <v>2902290</v>
      </c>
      <c r="AZ10" s="40">
        <f>BA10-AY10</f>
        <v>-46932</v>
      </c>
      <c r="BA10" s="40">
        <f t="shared" si="6"/>
        <v>2855358</v>
      </c>
      <c r="BB10" s="40">
        <f t="shared" si="6"/>
        <v>987997</v>
      </c>
      <c r="BC10" s="40">
        <f>BD10-BB10</f>
        <v>18158</v>
      </c>
      <c r="BD10" s="40">
        <f t="shared" si="6"/>
        <v>1006155</v>
      </c>
      <c r="BE10" s="40">
        <f t="shared" si="6"/>
        <v>3225142</v>
      </c>
      <c r="BF10" s="40">
        <f>BG10-BE10</f>
        <v>-22385</v>
      </c>
      <c r="BG10" s="40">
        <f t="shared" si="6"/>
        <v>3202757</v>
      </c>
      <c r="BH10" s="40">
        <f t="shared" si="6"/>
        <v>3018129</v>
      </c>
      <c r="BI10" s="40">
        <f>BJ10-BH10</f>
        <v>-9379</v>
      </c>
      <c r="BJ10" s="40">
        <f t="shared" si="6"/>
        <v>3008750</v>
      </c>
      <c r="BK10" s="40">
        <f t="shared" si="6"/>
        <v>3139364</v>
      </c>
      <c r="BL10" s="40">
        <f>BM10-BK10</f>
        <v>-36020</v>
      </c>
      <c r="BM10" s="40">
        <f t="shared" si="6"/>
        <v>3103344</v>
      </c>
      <c r="BN10" s="40">
        <f t="shared" si="6"/>
        <v>7841986</v>
      </c>
      <c r="BO10" s="40">
        <f>BP10-BN10</f>
        <v>-290464</v>
      </c>
      <c r="BP10" s="40">
        <f t="shared" ref="BP10:BS10" si="7">BP12</f>
        <v>7551522</v>
      </c>
      <c r="BQ10" s="40">
        <f t="shared" si="7"/>
        <v>57640918</v>
      </c>
      <c r="BR10" s="40">
        <f>BS10-BQ10</f>
        <v>-1319534</v>
      </c>
      <c r="BS10" s="40">
        <f t="shared" si="7"/>
        <v>56321384</v>
      </c>
      <c r="BT10" s="43" t="s">
        <v>41</v>
      </c>
      <c r="BU10" s="43">
        <v>56321384</v>
      </c>
      <c r="BV10" s="40">
        <f>BV12</f>
        <v>0</v>
      </c>
      <c r="BW10" s="40">
        <f>BW12</f>
        <v>0</v>
      </c>
      <c r="BX10" s="40">
        <f>BX12</f>
        <v>0</v>
      </c>
      <c r="BY10" s="40">
        <f>BQ10+BV10</f>
        <v>57640918</v>
      </c>
      <c r="BZ10" s="40">
        <f>BR10+BW10</f>
        <v>-1319534</v>
      </c>
      <c r="CA10" s="40">
        <f>BS10+BX10</f>
        <v>56321384</v>
      </c>
    </row>
    <row r="11" spans="1:117" ht="37.5" customHeight="1" x14ac:dyDescent="0.2">
      <c r="A11" s="44" t="s">
        <v>43</v>
      </c>
      <c r="B11" s="45" t="s">
        <v>44</v>
      </c>
      <c r="C11" s="46"/>
      <c r="D11" s="46"/>
      <c r="E11" s="47"/>
      <c r="F11" s="46"/>
      <c r="G11" s="46"/>
      <c r="H11" s="47"/>
      <c r="I11" s="46"/>
      <c r="J11" s="32"/>
      <c r="K11" s="47"/>
      <c r="L11" s="46"/>
      <c r="M11" s="46"/>
      <c r="N11" s="47"/>
      <c r="O11" s="46"/>
      <c r="P11" s="46"/>
      <c r="Q11" s="47"/>
      <c r="R11" s="48">
        <f t="shared" si="5"/>
        <v>0</v>
      </c>
      <c r="S11" s="48">
        <f t="shared" si="2"/>
        <v>0</v>
      </c>
      <c r="T11" s="48">
        <f t="shared" si="2"/>
        <v>0</v>
      </c>
      <c r="U11" s="46"/>
      <c r="V11" s="46"/>
      <c r="W11" s="47"/>
      <c r="X11" s="46"/>
      <c r="Y11" s="46"/>
      <c r="Z11" s="47"/>
      <c r="AA11" s="46"/>
      <c r="AB11" s="46"/>
      <c r="AC11" s="47"/>
      <c r="AD11" s="46"/>
      <c r="AE11" s="46"/>
      <c r="AF11" s="47"/>
      <c r="AG11" s="46"/>
      <c r="AH11" s="46"/>
      <c r="AI11" s="47"/>
      <c r="AJ11" s="46"/>
      <c r="AK11" s="46"/>
      <c r="AL11" s="47"/>
      <c r="AM11" s="46"/>
      <c r="AN11" s="46"/>
      <c r="AO11" s="47"/>
      <c r="AP11" s="46"/>
      <c r="AQ11" s="46"/>
      <c r="AR11" s="47"/>
      <c r="AS11" s="46"/>
      <c r="AT11" s="46"/>
      <c r="AU11" s="47"/>
      <c r="AV11" s="46"/>
      <c r="AW11" s="46"/>
      <c r="AX11" s="47"/>
      <c r="AY11" s="46"/>
      <c r="AZ11" s="46"/>
      <c r="BA11" s="47"/>
      <c r="BB11" s="46"/>
      <c r="BC11" s="46"/>
      <c r="BD11" s="47"/>
      <c r="BE11" s="46"/>
      <c r="BF11" s="46"/>
      <c r="BG11" s="47"/>
      <c r="BH11" s="46"/>
      <c r="BI11" s="46"/>
      <c r="BJ11" s="47"/>
      <c r="BK11" s="46"/>
      <c r="BL11" s="46"/>
      <c r="BM11" s="47"/>
      <c r="BN11" s="46"/>
      <c r="BO11" s="46"/>
      <c r="BP11" s="47"/>
      <c r="BQ11" s="49"/>
      <c r="BR11" s="49"/>
      <c r="BS11" s="49"/>
      <c r="BT11" s="114" t="s">
        <v>193</v>
      </c>
      <c r="BU11" s="115">
        <f>BU10-BS12</f>
        <v>0</v>
      </c>
      <c r="BV11" s="46"/>
      <c r="BW11" s="46"/>
      <c r="BX11" s="47"/>
      <c r="BY11" s="46"/>
      <c r="BZ11" s="46"/>
      <c r="CA11" s="46"/>
    </row>
    <row r="12" spans="1:117" ht="22.5" x14ac:dyDescent="0.2">
      <c r="A12" s="44" t="s">
        <v>45</v>
      </c>
      <c r="B12" s="45" t="s">
        <v>46</v>
      </c>
      <c r="C12" s="33">
        <f>C13+C17+C21</f>
        <v>2852486</v>
      </c>
      <c r="D12" s="33">
        <f t="shared" ref="D12:D75" si="8">E12-C12</f>
        <v>-867404</v>
      </c>
      <c r="E12" s="33">
        <f t="shared" ref="E12:BN12" si="9">E13+E17+E21</f>
        <v>1985082</v>
      </c>
      <c r="F12" s="33">
        <f t="shared" si="9"/>
        <v>935668</v>
      </c>
      <c r="G12" s="33">
        <f t="shared" ref="G12:G75" si="10">H12-F12</f>
        <v>161942</v>
      </c>
      <c r="H12" s="33">
        <f t="shared" si="9"/>
        <v>1097610</v>
      </c>
      <c r="I12" s="33">
        <f t="shared" si="9"/>
        <v>1473581</v>
      </c>
      <c r="J12" s="50">
        <f t="shared" ref="J12:J75" si="11">K12-I12</f>
        <v>-578664</v>
      </c>
      <c r="K12" s="33">
        <f t="shared" si="9"/>
        <v>894917</v>
      </c>
      <c r="L12" s="33">
        <f t="shared" si="9"/>
        <v>861183</v>
      </c>
      <c r="M12" s="33">
        <f t="shared" ref="M12:M75" si="12">N12-L12</f>
        <v>93522</v>
      </c>
      <c r="N12" s="33">
        <f t="shared" si="9"/>
        <v>954705</v>
      </c>
      <c r="O12" s="33">
        <f t="shared" si="9"/>
        <v>1752605</v>
      </c>
      <c r="P12" s="33">
        <f t="shared" ref="P12:P75" si="13">Q12-O12</f>
        <v>288325</v>
      </c>
      <c r="Q12" s="33">
        <f t="shared" si="9"/>
        <v>2040930</v>
      </c>
      <c r="R12" s="48">
        <f t="shared" si="5"/>
        <v>7875523</v>
      </c>
      <c r="S12" s="48">
        <f t="shared" ref="S12:S71" si="14">T12-R12</f>
        <v>-902279</v>
      </c>
      <c r="T12" s="48">
        <f t="shared" si="2"/>
        <v>6973244</v>
      </c>
      <c r="U12" s="33">
        <f t="shared" si="9"/>
        <v>2657061</v>
      </c>
      <c r="V12" s="33">
        <f t="shared" ref="V12:V75" si="15">W12-U12</f>
        <v>0</v>
      </c>
      <c r="W12" s="33">
        <f t="shared" si="9"/>
        <v>2657061</v>
      </c>
      <c r="X12" s="33">
        <f t="shared" si="9"/>
        <v>6900362</v>
      </c>
      <c r="Y12" s="33">
        <f t="shared" ref="Y12:Y75" si="16">Z12-X12</f>
        <v>-239813</v>
      </c>
      <c r="Z12" s="33">
        <f t="shared" si="9"/>
        <v>6660549</v>
      </c>
      <c r="AA12" s="33">
        <f t="shared" si="9"/>
        <v>742676</v>
      </c>
      <c r="AB12" s="33">
        <f t="shared" ref="AB12:AB75" si="17">AC12-AA12</f>
        <v>-8568</v>
      </c>
      <c r="AC12" s="33">
        <f t="shared" si="9"/>
        <v>734108</v>
      </c>
      <c r="AD12" s="33">
        <f t="shared" si="9"/>
        <v>1275824</v>
      </c>
      <c r="AE12" s="33">
        <f t="shared" ref="AE12:AE75" si="18">AF12-AD12</f>
        <v>37276</v>
      </c>
      <c r="AF12" s="33">
        <f t="shared" si="9"/>
        <v>1313100</v>
      </c>
      <c r="AG12" s="33">
        <f t="shared" si="9"/>
        <v>3450021</v>
      </c>
      <c r="AH12" s="33">
        <f t="shared" ref="AH12:AH75" si="19">AI12-AG12</f>
        <v>-198007</v>
      </c>
      <c r="AI12" s="33">
        <f t="shared" si="9"/>
        <v>3252014</v>
      </c>
      <c r="AJ12" s="33">
        <f t="shared" si="9"/>
        <v>5090575</v>
      </c>
      <c r="AK12" s="33">
        <f t="shared" ref="AK12:AK75" si="20">AL12-AJ12</f>
        <v>-184334</v>
      </c>
      <c r="AL12" s="33">
        <f t="shared" si="9"/>
        <v>4906241</v>
      </c>
      <c r="AM12" s="33">
        <f t="shared" si="9"/>
        <v>4427119</v>
      </c>
      <c r="AN12" s="33">
        <f t="shared" ref="AN12:AN75" si="21">AO12-AM12</f>
        <v>-32195</v>
      </c>
      <c r="AO12" s="33">
        <f t="shared" si="9"/>
        <v>4394924</v>
      </c>
      <c r="AP12" s="33">
        <f t="shared" si="9"/>
        <v>2732806</v>
      </c>
      <c r="AQ12" s="33">
        <f t="shared" ref="AQ12:AQ75" si="22">AR12-AP12</f>
        <v>-64046</v>
      </c>
      <c r="AR12" s="33">
        <f t="shared" si="9"/>
        <v>2668760</v>
      </c>
      <c r="AS12" s="33">
        <f t="shared" si="9"/>
        <v>578664</v>
      </c>
      <c r="AT12" s="33">
        <f t="shared" ref="AT12:AT75" si="23">AU12-AS12</f>
        <v>14759</v>
      </c>
      <c r="AU12" s="33">
        <f t="shared" si="9"/>
        <v>593423</v>
      </c>
      <c r="AV12" s="33">
        <f t="shared" si="9"/>
        <v>795379</v>
      </c>
      <c r="AW12" s="33">
        <f t="shared" ref="AW12:AW75" si="24">AX12-AV12</f>
        <v>644695</v>
      </c>
      <c r="AX12" s="33">
        <f t="shared" si="9"/>
        <v>1440074</v>
      </c>
      <c r="AY12" s="33">
        <f t="shared" si="9"/>
        <v>2902290</v>
      </c>
      <c r="AZ12" s="33">
        <f t="shared" ref="AZ12:AZ75" si="25">BA12-AY12</f>
        <v>-46932</v>
      </c>
      <c r="BA12" s="33">
        <f t="shared" si="9"/>
        <v>2855358</v>
      </c>
      <c r="BB12" s="33">
        <f t="shared" si="9"/>
        <v>987997</v>
      </c>
      <c r="BC12" s="33">
        <f t="shared" ref="BC12:BC75" si="26">BD12-BB12</f>
        <v>18158</v>
      </c>
      <c r="BD12" s="33">
        <f t="shared" si="9"/>
        <v>1006155</v>
      </c>
      <c r="BE12" s="33">
        <f t="shared" si="9"/>
        <v>3225142</v>
      </c>
      <c r="BF12" s="33">
        <f t="shared" ref="BF12:BF75" si="27">BG12-BE12</f>
        <v>-22385</v>
      </c>
      <c r="BG12" s="33">
        <f t="shared" si="9"/>
        <v>3202757</v>
      </c>
      <c r="BH12" s="33">
        <f t="shared" si="9"/>
        <v>3018129</v>
      </c>
      <c r="BI12" s="33">
        <f t="shared" ref="BI12:BI75" si="28">BJ12-BH12</f>
        <v>-9379</v>
      </c>
      <c r="BJ12" s="33">
        <f t="shared" si="9"/>
        <v>3008750</v>
      </c>
      <c r="BK12" s="33">
        <f t="shared" si="9"/>
        <v>3139364</v>
      </c>
      <c r="BL12" s="33">
        <f t="shared" ref="BL12:BL75" si="29">BM12-BK12</f>
        <v>-36020</v>
      </c>
      <c r="BM12" s="33">
        <f t="shared" si="9"/>
        <v>3103344</v>
      </c>
      <c r="BN12" s="33">
        <f t="shared" si="9"/>
        <v>7841986</v>
      </c>
      <c r="BO12" s="33">
        <f t="shared" ref="BO12:BO75" si="30">BP12-BN12</f>
        <v>-290464</v>
      </c>
      <c r="BP12" s="33">
        <f t="shared" ref="BP12:BS12" si="31">BP13+BP17+BP21</f>
        <v>7551522</v>
      </c>
      <c r="BQ12" s="51">
        <f>BQ13+BQ17+BQ21</f>
        <v>57640918</v>
      </c>
      <c r="BR12" s="51">
        <f t="shared" ref="BR12:BR75" si="32">BS12-BQ12</f>
        <v>-1319534</v>
      </c>
      <c r="BS12" s="51">
        <f t="shared" si="31"/>
        <v>56321384</v>
      </c>
      <c r="BT12" s="145" t="s">
        <v>194</v>
      </c>
      <c r="BU12" s="33">
        <v>56321384</v>
      </c>
      <c r="BV12" s="33">
        <f>BV13+BV17+BV21</f>
        <v>0</v>
      </c>
      <c r="BW12" s="33">
        <f>BW13+BW17+BW21</f>
        <v>0</v>
      </c>
      <c r="BX12" s="33">
        <f>BX13+BX17+BX21</f>
        <v>0</v>
      </c>
      <c r="BY12" s="33">
        <f t="shared" ref="BY12:BY75" si="33">BQ12+BV12</f>
        <v>57640918</v>
      </c>
      <c r="BZ12" s="33">
        <f t="shared" ref="BZ12:BZ75" si="34">BR12+BW12</f>
        <v>-1319534</v>
      </c>
      <c r="CA12" s="33">
        <f t="shared" ref="CA12:CA75" si="35">BS12+BX12</f>
        <v>56321384</v>
      </c>
    </row>
    <row r="13" spans="1:117" ht="22.5" x14ac:dyDescent="0.2">
      <c r="A13" s="44" t="s">
        <v>47</v>
      </c>
      <c r="B13" s="45" t="s">
        <v>48</v>
      </c>
      <c r="C13" s="43">
        <f>C14+C15+C16</f>
        <v>2690779</v>
      </c>
      <c r="D13" s="43">
        <f t="shared" si="8"/>
        <v>-847878</v>
      </c>
      <c r="E13" s="43">
        <f t="shared" ref="E13:BN13" si="36">E14+E15+E16</f>
        <v>1842901</v>
      </c>
      <c r="F13" s="43">
        <f t="shared" si="36"/>
        <v>914373</v>
      </c>
      <c r="G13" s="43">
        <f t="shared" si="10"/>
        <v>153687</v>
      </c>
      <c r="H13" s="43">
        <f t="shared" si="36"/>
        <v>1068060</v>
      </c>
      <c r="I13" s="43">
        <f t="shared" si="36"/>
        <v>1441177</v>
      </c>
      <c r="J13" s="52">
        <f t="shared" si="11"/>
        <v>-567117</v>
      </c>
      <c r="K13" s="43">
        <f t="shared" si="36"/>
        <v>874060</v>
      </c>
      <c r="L13" s="43">
        <f t="shared" si="36"/>
        <v>841660</v>
      </c>
      <c r="M13" s="43">
        <f t="shared" si="12"/>
        <v>87223</v>
      </c>
      <c r="N13" s="43">
        <f t="shared" si="36"/>
        <v>928883</v>
      </c>
      <c r="O13" s="43">
        <f t="shared" si="36"/>
        <v>1707051</v>
      </c>
      <c r="P13" s="43">
        <f t="shared" si="13"/>
        <v>288299</v>
      </c>
      <c r="Q13" s="43">
        <f t="shared" si="36"/>
        <v>1995350</v>
      </c>
      <c r="R13" s="48">
        <f t="shared" si="5"/>
        <v>7595040</v>
      </c>
      <c r="S13" s="48">
        <f t="shared" si="14"/>
        <v>-885786</v>
      </c>
      <c r="T13" s="48">
        <f t="shared" si="2"/>
        <v>6709254</v>
      </c>
      <c r="U13" s="43">
        <f t="shared" si="36"/>
        <v>2610855</v>
      </c>
      <c r="V13" s="43">
        <f t="shared" si="15"/>
        <v>0</v>
      </c>
      <c r="W13" s="43">
        <f t="shared" si="36"/>
        <v>2610855</v>
      </c>
      <c r="X13" s="43">
        <f t="shared" si="36"/>
        <v>6815058</v>
      </c>
      <c r="Y13" s="43">
        <f t="shared" si="16"/>
        <v>-236445</v>
      </c>
      <c r="Z13" s="43">
        <f t="shared" si="36"/>
        <v>6578613</v>
      </c>
      <c r="AA13" s="43">
        <f t="shared" si="36"/>
        <v>725012</v>
      </c>
      <c r="AB13" s="43">
        <f t="shared" si="17"/>
        <v>-8263</v>
      </c>
      <c r="AC13" s="43">
        <f t="shared" si="36"/>
        <v>716749</v>
      </c>
      <c r="AD13" s="43">
        <f t="shared" si="36"/>
        <v>1239186</v>
      </c>
      <c r="AE13" s="43">
        <f t="shared" si="18"/>
        <v>28314</v>
      </c>
      <c r="AF13" s="43">
        <f t="shared" si="36"/>
        <v>1267500</v>
      </c>
      <c r="AG13" s="43">
        <f t="shared" si="36"/>
        <v>3412371</v>
      </c>
      <c r="AH13" s="43">
        <f t="shared" si="19"/>
        <v>-198941</v>
      </c>
      <c r="AI13" s="43">
        <f t="shared" si="36"/>
        <v>3213430</v>
      </c>
      <c r="AJ13" s="43">
        <f t="shared" si="36"/>
        <v>4993348</v>
      </c>
      <c r="AK13" s="43">
        <f t="shared" si="20"/>
        <v>-174142</v>
      </c>
      <c r="AL13" s="43">
        <f t="shared" si="36"/>
        <v>4819206</v>
      </c>
      <c r="AM13" s="43">
        <f t="shared" si="36"/>
        <v>4323525</v>
      </c>
      <c r="AN13" s="43">
        <f t="shared" si="21"/>
        <v>-33750</v>
      </c>
      <c r="AO13" s="43">
        <f t="shared" si="36"/>
        <v>4289775</v>
      </c>
      <c r="AP13" s="43">
        <f t="shared" si="36"/>
        <v>2666809</v>
      </c>
      <c r="AQ13" s="43">
        <f t="shared" si="22"/>
        <v>-72118</v>
      </c>
      <c r="AR13" s="43">
        <f t="shared" si="36"/>
        <v>2594691</v>
      </c>
      <c r="AS13" s="43">
        <f t="shared" si="36"/>
        <v>567117</v>
      </c>
      <c r="AT13" s="43">
        <f t="shared" si="23"/>
        <v>6449</v>
      </c>
      <c r="AU13" s="43">
        <f t="shared" si="36"/>
        <v>573566</v>
      </c>
      <c r="AV13" s="43">
        <f t="shared" si="36"/>
        <v>766978</v>
      </c>
      <c r="AW13" s="43">
        <f t="shared" si="24"/>
        <v>644022</v>
      </c>
      <c r="AX13" s="43">
        <f t="shared" si="36"/>
        <v>1411000</v>
      </c>
      <c r="AY13" s="43">
        <f t="shared" si="36"/>
        <v>2860114</v>
      </c>
      <c r="AZ13" s="43">
        <f t="shared" si="25"/>
        <v>-47743</v>
      </c>
      <c r="BA13" s="43">
        <f t="shared" si="36"/>
        <v>2812371</v>
      </c>
      <c r="BB13" s="43">
        <f t="shared" si="36"/>
        <v>959361</v>
      </c>
      <c r="BC13" s="43">
        <f t="shared" si="26"/>
        <v>25661</v>
      </c>
      <c r="BD13" s="43">
        <f t="shared" si="36"/>
        <v>985022</v>
      </c>
      <c r="BE13" s="43">
        <f t="shared" si="36"/>
        <v>3170278</v>
      </c>
      <c r="BF13" s="43">
        <f t="shared" si="27"/>
        <v>-22473</v>
      </c>
      <c r="BG13" s="43">
        <f t="shared" si="36"/>
        <v>3147805</v>
      </c>
      <c r="BH13" s="43">
        <f t="shared" si="36"/>
        <v>2985820</v>
      </c>
      <c r="BI13" s="43">
        <f t="shared" si="28"/>
        <v>-20070</v>
      </c>
      <c r="BJ13" s="43">
        <f t="shared" si="36"/>
        <v>2965750</v>
      </c>
      <c r="BK13" s="43">
        <f t="shared" si="36"/>
        <v>3060543</v>
      </c>
      <c r="BL13" s="43">
        <f t="shared" si="29"/>
        <v>-28383</v>
      </c>
      <c r="BM13" s="43">
        <f t="shared" si="36"/>
        <v>3032160</v>
      </c>
      <c r="BN13" s="43">
        <f t="shared" si="36"/>
        <v>7655063</v>
      </c>
      <c r="BO13" s="43">
        <f t="shared" si="30"/>
        <v>-309584</v>
      </c>
      <c r="BP13" s="43">
        <f t="shared" ref="BP13:BS13" si="37">BP14+BP15+BP16</f>
        <v>7345479</v>
      </c>
      <c r="BQ13" s="53">
        <f t="shared" si="37"/>
        <v>56406478</v>
      </c>
      <c r="BR13" s="53">
        <f t="shared" si="32"/>
        <v>-1333252</v>
      </c>
      <c r="BS13" s="53">
        <f t="shared" si="37"/>
        <v>55073226</v>
      </c>
      <c r="BT13" s="146"/>
      <c r="BU13" s="43">
        <v>55073226</v>
      </c>
      <c r="BV13" s="43">
        <f>BV14+BV15+BV16</f>
        <v>0</v>
      </c>
      <c r="BW13" s="43">
        <f>BW14+BW15+BW16</f>
        <v>0</v>
      </c>
      <c r="BX13" s="43">
        <f>BX14+BX15+BX16</f>
        <v>0</v>
      </c>
      <c r="BY13" s="43">
        <f t="shared" si="33"/>
        <v>56406478</v>
      </c>
      <c r="BZ13" s="43">
        <f t="shared" si="34"/>
        <v>-1333252</v>
      </c>
      <c r="CA13" s="43">
        <f t="shared" si="35"/>
        <v>55073226</v>
      </c>
    </row>
    <row r="14" spans="1:117" x14ac:dyDescent="0.2">
      <c r="A14" s="44" t="s">
        <v>49</v>
      </c>
      <c r="B14" s="45" t="s">
        <v>50</v>
      </c>
      <c r="C14" s="54">
        <f>2254765+1802</f>
        <v>2256567</v>
      </c>
      <c r="D14" s="54">
        <f t="shared" si="8"/>
        <v>-728566</v>
      </c>
      <c r="E14" s="54">
        <f>1528001</f>
        <v>1528001</v>
      </c>
      <c r="F14" s="54">
        <v>767828</v>
      </c>
      <c r="G14" s="54">
        <f t="shared" si="10"/>
        <v>125042</v>
      </c>
      <c r="H14" s="54">
        <v>892870</v>
      </c>
      <c r="I14" s="54">
        <v>1216549</v>
      </c>
      <c r="J14" s="55">
        <f t="shared" si="11"/>
        <v>-479873</v>
      </c>
      <c r="K14" s="54">
        <v>736676</v>
      </c>
      <c r="L14" s="54">
        <v>703736</v>
      </c>
      <c r="M14" s="54">
        <f t="shared" si="12"/>
        <v>75271</v>
      </c>
      <c r="N14" s="54">
        <v>779007</v>
      </c>
      <c r="O14" s="54">
        <v>1431610</v>
      </c>
      <c r="P14" s="54">
        <f t="shared" si="13"/>
        <v>228390</v>
      </c>
      <c r="Q14" s="54">
        <v>1660000</v>
      </c>
      <c r="R14" s="48">
        <f t="shared" si="5"/>
        <v>6376290</v>
      </c>
      <c r="S14" s="48">
        <f t="shared" si="14"/>
        <v>-779736</v>
      </c>
      <c r="T14" s="48">
        <f t="shared" si="2"/>
        <v>5596554</v>
      </c>
      <c r="U14" s="54">
        <v>2193746</v>
      </c>
      <c r="V14" s="54">
        <f t="shared" si="15"/>
        <v>0</v>
      </c>
      <c r="W14" s="54">
        <v>2193746</v>
      </c>
      <c r="X14" s="54">
        <v>5724987</v>
      </c>
      <c r="Y14" s="54">
        <f t="shared" si="16"/>
        <v>-66139</v>
      </c>
      <c r="Z14" s="54">
        <f>5724987-66139</f>
        <v>5658848</v>
      </c>
      <c r="AA14" s="54">
        <v>604963</v>
      </c>
      <c r="AB14" s="54">
        <f t="shared" si="17"/>
        <v>-13059</v>
      </c>
      <c r="AC14" s="54">
        <v>591904</v>
      </c>
      <c r="AD14" s="54">
        <v>1040546</v>
      </c>
      <c r="AE14" s="54">
        <f t="shared" si="18"/>
        <v>10454</v>
      </c>
      <c r="AF14" s="54">
        <v>1051000</v>
      </c>
      <c r="AG14" s="54">
        <v>2858224</v>
      </c>
      <c r="AH14" s="54">
        <f t="shared" si="19"/>
        <v>-176224</v>
      </c>
      <c r="AI14" s="54">
        <v>2682000</v>
      </c>
      <c r="AJ14" s="54">
        <v>4186830</v>
      </c>
      <c r="AK14" s="54">
        <f t="shared" si="20"/>
        <v>-161830</v>
      </c>
      <c r="AL14" s="54">
        <v>4025000</v>
      </c>
      <c r="AM14" s="54">
        <v>3616513</v>
      </c>
      <c r="AN14" s="54">
        <f t="shared" si="21"/>
        <v>-51513</v>
      </c>
      <c r="AO14" s="54">
        <v>3565000</v>
      </c>
      <c r="AP14" s="54">
        <v>2233854</v>
      </c>
      <c r="AQ14" s="54">
        <f t="shared" si="22"/>
        <v>-75179</v>
      </c>
      <c r="AR14" s="54">
        <v>2158675</v>
      </c>
      <c r="AS14" s="54">
        <v>479873</v>
      </c>
      <c r="AT14" s="54">
        <f t="shared" si="23"/>
        <v>-19873</v>
      </c>
      <c r="AU14" s="54">
        <v>460000</v>
      </c>
      <c r="AV14" s="56">
        <v>653717</v>
      </c>
      <c r="AW14" s="56">
        <f t="shared" si="24"/>
        <v>511283</v>
      </c>
      <c r="AX14" s="56">
        <v>1165000</v>
      </c>
      <c r="AY14" s="54">
        <v>2391773</v>
      </c>
      <c r="AZ14" s="54">
        <f t="shared" si="25"/>
        <v>-53885</v>
      </c>
      <c r="BA14" s="54">
        <v>2337888</v>
      </c>
      <c r="BB14" s="54">
        <v>811560</v>
      </c>
      <c r="BC14" s="54">
        <f t="shared" si="26"/>
        <v>17691</v>
      </c>
      <c r="BD14" s="54">
        <v>829251</v>
      </c>
      <c r="BE14" s="54">
        <v>2670126</v>
      </c>
      <c r="BF14" s="54">
        <f t="shared" si="27"/>
        <v>-39126</v>
      </c>
      <c r="BG14" s="54">
        <v>2631000</v>
      </c>
      <c r="BH14" s="54">
        <v>2494520</v>
      </c>
      <c r="BI14" s="54">
        <f t="shared" si="28"/>
        <v>-12720</v>
      </c>
      <c r="BJ14" s="54">
        <v>2481800</v>
      </c>
      <c r="BK14" s="54">
        <v>2560185</v>
      </c>
      <c r="BL14" s="54">
        <f t="shared" si="29"/>
        <v>-24797</v>
      </c>
      <c r="BM14" s="54">
        <v>2535388</v>
      </c>
      <c r="BN14" s="54">
        <v>6439291</v>
      </c>
      <c r="BO14" s="54">
        <f t="shared" si="30"/>
        <v>-253715</v>
      </c>
      <c r="BP14" s="54">
        <v>6185576</v>
      </c>
      <c r="BQ14" s="57">
        <f t="shared" ref="BQ14:BS74" si="38">R14+U14+X14+AA14+AD14+AG14+AJ14+AM14+AP14+AS14+AV14+AY14+BB14+BE14+BH14+BK14+BN14</f>
        <v>47336998</v>
      </c>
      <c r="BR14" s="57">
        <f t="shared" si="32"/>
        <v>-1188368</v>
      </c>
      <c r="BS14" s="57">
        <f t="shared" si="38"/>
        <v>46148630</v>
      </c>
      <c r="BT14" s="146"/>
      <c r="BU14" s="54">
        <v>46148630</v>
      </c>
      <c r="BV14" s="54"/>
      <c r="BW14" s="54"/>
      <c r="BX14" s="54"/>
      <c r="BY14" s="54">
        <f t="shared" si="33"/>
        <v>47336998</v>
      </c>
      <c r="BZ14" s="54">
        <f t="shared" si="34"/>
        <v>-1188368</v>
      </c>
      <c r="CA14" s="54">
        <f t="shared" si="35"/>
        <v>46148630</v>
      </c>
    </row>
    <row r="15" spans="1:117" ht="22.5" x14ac:dyDescent="0.2">
      <c r="A15" s="44" t="s">
        <v>51</v>
      </c>
      <c r="B15" s="45" t="s">
        <v>52</v>
      </c>
      <c r="C15" s="54">
        <v>70861</v>
      </c>
      <c r="D15" s="54">
        <f t="shared" si="8"/>
        <v>-15961</v>
      </c>
      <c r="E15" s="54">
        <v>54900</v>
      </c>
      <c r="F15" s="54">
        <v>23696</v>
      </c>
      <c r="G15" s="54">
        <f t="shared" si="10"/>
        <v>8234</v>
      </c>
      <c r="H15" s="54">
        <v>31930</v>
      </c>
      <c r="I15" s="54">
        <v>28727</v>
      </c>
      <c r="J15" s="55">
        <f t="shared" si="11"/>
        <v>-9107</v>
      </c>
      <c r="K15" s="54">
        <v>19620</v>
      </c>
      <c r="L15" s="54">
        <v>21733</v>
      </c>
      <c r="M15" s="54">
        <f t="shared" si="12"/>
        <v>267</v>
      </c>
      <c r="N15" s="54">
        <v>22000</v>
      </c>
      <c r="O15" s="54">
        <v>40565</v>
      </c>
      <c r="P15" s="54">
        <f t="shared" si="13"/>
        <v>16285</v>
      </c>
      <c r="Q15" s="54">
        <v>56850</v>
      </c>
      <c r="R15" s="48">
        <f t="shared" si="5"/>
        <v>185582</v>
      </c>
      <c r="S15" s="48">
        <f t="shared" si="14"/>
        <v>-282</v>
      </c>
      <c r="T15" s="48">
        <f t="shared" si="2"/>
        <v>185300</v>
      </c>
      <c r="U15" s="54">
        <v>55538</v>
      </c>
      <c r="V15" s="54">
        <f t="shared" si="15"/>
        <v>0</v>
      </c>
      <c r="W15" s="54">
        <v>55538</v>
      </c>
      <c r="X15" s="54">
        <v>150000</v>
      </c>
      <c r="Y15" s="54">
        <f t="shared" si="16"/>
        <v>10116</v>
      </c>
      <c r="Z15" s="54">
        <v>160116</v>
      </c>
      <c r="AA15" s="54">
        <v>28572</v>
      </c>
      <c r="AB15" s="54">
        <f t="shared" si="17"/>
        <v>3883</v>
      </c>
      <c r="AC15" s="54">
        <v>32455</v>
      </c>
      <c r="AD15" s="54">
        <v>31521</v>
      </c>
      <c r="AE15" s="54">
        <f t="shared" si="18"/>
        <v>16479</v>
      </c>
      <c r="AF15" s="54">
        <v>48000</v>
      </c>
      <c r="AG15" s="54">
        <v>471089</v>
      </c>
      <c r="AH15" s="54">
        <f t="shared" si="19"/>
        <v>-382189</v>
      </c>
      <c r="AI15" s="54">
        <v>88900</v>
      </c>
      <c r="AJ15" s="54">
        <v>116450</v>
      </c>
      <c r="AK15" s="54">
        <f t="shared" si="20"/>
        <v>14557</v>
      </c>
      <c r="AL15" s="54">
        <v>131007</v>
      </c>
      <c r="AM15" s="54">
        <v>111986</v>
      </c>
      <c r="AN15" s="54">
        <f t="shared" si="21"/>
        <v>17763</v>
      </c>
      <c r="AO15" s="54">
        <v>129749</v>
      </c>
      <c r="AP15" s="54">
        <v>67549</v>
      </c>
      <c r="AQ15" s="54">
        <f t="shared" si="22"/>
        <v>15069</v>
      </c>
      <c r="AR15" s="54">
        <v>82618</v>
      </c>
      <c r="AS15" s="54">
        <v>9107</v>
      </c>
      <c r="AT15" s="54">
        <f t="shared" si="23"/>
        <v>13973</v>
      </c>
      <c r="AU15" s="54">
        <v>23080</v>
      </c>
      <c r="AV15" s="54">
        <v>24150</v>
      </c>
      <c r="AW15" s="54">
        <f t="shared" si="24"/>
        <v>21850</v>
      </c>
      <c r="AX15" s="54">
        <v>46000</v>
      </c>
      <c r="AY15" s="54">
        <v>74587</v>
      </c>
      <c r="AZ15" s="54">
        <f t="shared" si="25"/>
        <v>14145</v>
      </c>
      <c r="BA15" s="54">
        <v>88732</v>
      </c>
      <c r="BB15" s="54">
        <v>24150</v>
      </c>
      <c r="BC15" s="54">
        <f t="shared" si="26"/>
        <v>4927</v>
      </c>
      <c r="BD15" s="54">
        <v>29077</v>
      </c>
      <c r="BE15" s="54">
        <v>62377</v>
      </c>
      <c r="BF15" s="54">
        <f t="shared" si="27"/>
        <v>15355</v>
      </c>
      <c r="BG15" s="54">
        <v>77732</v>
      </c>
      <c r="BH15" s="54">
        <v>79700</v>
      </c>
      <c r="BI15" s="54">
        <f t="shared" si="28"/>
        <v>-1350</v>
      </c>
      <c r="BJ15" s="54">
        <v>78350</v>
      </c>
      <c r="BK15" s="54">
        <v>76989</v>
      </c>
      <c r="BL15" s="54">
        <f t="shared" si="29"/>
        <v>1444</v>
      </c>
      <c r="BM15" s="54">
        <v>78433</v>
      </c>
      <c r="BN15" s="54">
        <v>170484</v>
      </c>
      <c r="BO15" s="54">
        <f t="shared" si="30"/>
        <v>-11873</v>
      </c>
      <c r="BP15" s="54">
        <v>158611</v>
      </c>
      <c r="BQ15" s="57">
        <f t="shared" si="38"/>
        <v>1739831</v>
      </c>
      <c r="BR15" s="57">
        <f t="shared" si="32"/>
        <v>-246133</v>
      </c>
      <c r="BS15" s="57">
        <f t="shared" si="38"/>
        <v>1493698</v>
      </c>
      <c r="BT15" s="146"/>
      <c r="BU15" s="54">
        <v>1493698</v>
      </c>
      <c r="BV15" s="54"/>
      <c r="BW15" s="54"/>
      <c r="BX15" s="54"/>
      <c r="BY15" s="54">
        <f t="shared" si="33"/>
        <v>1739831</v>
      </c>
      <c r="BZ15" s="54">
        <f t="shared" si="34"/>
        <v>-246133</v>
      </c>
      <c r="CA15" s="54">
        <f t="shared" si="35"/>
        <v>1493698</v>
      </c>
    </row>
    <row r="16" spans="1:117" ht="22.5" x14ac:dyDescent="0.2">
      <c r="A16" s="44" t="s">
        <v>53</v>
      </c>
      <c r="B16" s="45" t="s">
        <v>54</v>
      </c>
      <c r="C16" s="54">
        <v>363351</v>
      </c>
      <c r="D16" s="54">
        <f t="shared" si="8"/>
        <v>-103351</v>
      </c>
      <c r="E16" s="54">
        <v>260000</v>
      </c>
      <c r="F16" s="54">
        <v>122849</v>
      </c>
      <c r="G16" s="54">
        <f t="shared" si="10"/>
        <v>20411</v>
      </c>
      <c r="H16" s="54">
        <v>143260</v>
      </c>
      <c r="I16" s="54">
        <v>195901</v>
      </c>
      <c r="J16" s="55">
        <f t="shared" si="11"/>
        <v>-78137</v>
      </c>
      <c r="K16" s="54">
        <v>117764</v>
      </c>
      <c r="L16" s="54">
        <v>116191</v>
      </c>
      <c r="M16" s="54">
        <f t="shared" si="12"/>
        <v>11685</v>
      </c>
      <c r="N16" s="54">
        <v>127876</v>
      </c>
      <c r="O16" s="54">
        <v>234876</v>
      </c>
      <c r="P16" s="54">
        <f t="shared" si="13"/>
        <v>43624</v>
      </c>
      <c r="Q16" s="54">
        <v>278500</v>
      </c>
      <c r="R16" s="48">
        <f t="shared" si="5"/>
        <v>1033168</v>
      </c>
      <c r="S16" s="48">
        <f t="shared" si="14"/>
        <v>-105768</v>
      </c>
      <c r="T16" s="48">
        <f t="shared" si="2"/>
        <v>927400</v>
      </c>
      <c r="U16" s="54">
        <v>361571</v>
      </c>
      <c r="V16" s="54">
        <f t="shared" si="15"/>
        <v>0</v>
      </c>
      <c r="W16" s="54">
        <v>361571</v>
      </c>
      <c r="X16" s="54">
        <v>940071</v>
      </c>
      <c r="Y16" s="54">
        <f t="shared" si="16"/>
        <v>-180422</v>
      </c>
      <c r="Z16" s="54">
        <v>759649</v>
      </c>
      <c r="AA16" s="54">
        <v>91477</v>
      </c>
      <c r="AB16" s="54">
        <f t="shared" si="17"/>
        <v>913</v>
      </c>
      <c r="AC16" s="54">
        <v>92390</v>
      </c>
      <c r="AD16" s="54">
        <v>167119</v>
      </c>
      <c r="AE16" s="54">
        <f t="shared" si="18"/>
        <v>1381</v>
      </c>
      <c r="AF16" s="54">
        <v>168500</v>
      </c>
      <c r="AG16" s="54">
        <v>83058</v>
      </c>
      <c r="AH16" s="54">
        <f t="shared" si="19"/>
        <v>359472</v>
      </c>
      <c r="AI16" s="54">
        <v>442530</v>
      </c>
      <c r="AJ16" s="54">
        <v>690068</v>
      </c>
      <c r="AK16" s="54">
        <f t="shared" si="20"/>
        <v>-26869</v>
      </c>
      <c r="AL16" s="54">
        <v>663199</v>
      </c>
      <c r="AM16" s="54">
        <v>595026</v>
      </c>
      <c r="AN16" s="54">
        <f t="shared" si="21"/>
        <v>0</v>
      </c>
      <c r="AO16" s="54">
        <v>595026</v>
      </c>
      <c r="AP16" s="54">
        <v>365406</v>
      </c>
      <c r="AQ16" s="54">
        <f t="shared" si="22"/>
        <v>-12008</v>
      </c>
      <c r="AR16" s="54">
        <v>353398</v>
      </c>
      <c r="AS16" s="54">
        <v>78137</v>
      </c>
      <c r="AT16" s="54">
        <f t="shared" si="23"/>
        <v>12349</v>
      </c>
      <c r="AU16" s="54">
        <v>90486</v>
      </c>
      <c r="AV16" s="54">
        <v>89111</v>
      </c>
      <c r="AW16" s="54">
        <f t="shared" si="24"/>
        <v>110889</v>
      </c>
      <c r="AX16" s="54">
        <v>200000</v>
      </c>
      <c r="AY16" s="54">
        <v>393754</v>
      </c>
      <c r="AZ16" s="54">
        <f t="shared" si="25"/>
        <v>-8003</v>
      </c>
      <c r="BA16" s="54">
        <v>385751</v>
      </c>
      <c r="BB16" s="54">
        <v>123651</v>
      </c>
      <c r="BC16" s="54">
        <f t="shared" si="26"/>
        <v>3043</v>
      </c>
      <c r="BD16" s="54">
        <v>126694</v>
      </c>
      <c r="BE16" s="54">
        <v>437775</v>
      </c>
      <c r="BF16" s="54">
        <f t="shared" si="27"/>
        <v>1298</v>
      </c>
      <c r="BG16" s="54">
        <v>439073</v>
      </c>
      <c r="BH16" s="54">
        <v>411600</v>
      </c>
      <c r="BI16" s="54">
        <f t="shared" si="28"/>
        <v>-6000</v>
      </c>
      <c r="BJ16" s="54">
        <v>405600</v>
      </c>
      <c r="BK16" s="54">
        <v>423369</v>
      </c>
      <c r="BL16" s="54">
        <f t="shared" si="29"/>
        <v>-5030</v>
      </c>
      <c r="BM16" s="54">
        <v>418339</v>
      </c>
      <c r="BN16" s="54">
        <v>1045288</v>
      </c>
      <c r="BO16" s="54">
        <f t="shared" si="30"/>
        <v>-43996</v>
      </c>
      <c r="BP16" s="54">
        <v>1001292</v>
      </c>
      <c r="BQ16" s="57">
        <f t="shared" si="38"/>
        <v>7329649</v>
      </c>
      <c r="BR16" s="57">
        <f t="shared" si="32"/>
        <v>101249</v>
      </c>
      <c r="BS16" s="57">
        <f t="shared" si="38"/>
        <v>7430898</v>
      </c>
      <c r="BT16" s="146"/>
      <c r="BU16" s="54">
        <v>7430898</v>
      </c>
      <c r="BV16" s="54"/>
      <c r="BW16" s="54"/>
      <c r="BX16" s="54"/>
      <c r="BY16" s="54">
        <f t="shared" si="33"/>
        <v>7329649</v>
      </c>
      <c r="BZ16" s="54">
        <f t="shared" si="34"/>
        <v>101249</v>
      </c>
      <c r="CA16" s="54">
        <f t="shared" si="35"/>
        <v>7430898</v>
      </c>
    </row>
    <row r="17" spans="1:79" ht="22.5" x14ac:dyDescent="0.2">
      <c r="A17" s="44" t="s">
        <v>55</v>
      </c>
      <c r="B17" s="45" t="s">
        <v>56</v>
      </c>
      <c r="C17" s="43">
        <f>C18+C19+C20</f>
        <v>67706</v>
      </c>
      <c r="D17" s="43">
        <f t="shared" si="8"/>
        <v>-537</v>
      </c>
      <c r="E17" s="43">
        <f>E18+E19+E20</f>
        <v>67169</v>
      </c>
      <c r="F17" s="43">
        <f>F18+F19+F20</f>
        <v>21295</v>
      </c>
      <c r="G17" s="43">
        <f t="shared" si="10"/>
        <v>8255</v>
      </c>
      <c r="H17" s="43">
        <f>H18+H19+H20</f>
        <v>29550</v>
      </c>
      <c r="I17" s="43">
        <f>I18+I19+I20</f>
        <v>32404</v>
      </c>
      <c r="J17" s="52">
        <f t="shared" si="11"/>
        <v>-11547</v>
      </c>
      <c r="K17" s="43">
        <f>K18+K19+K20</f>
        <v>20857</v>
      </c>
      <c r="L17" s="43">
        <f>L18+L19+L20</f>
        <v>19523</v>
      </c>
      <c r="M17" s="43">
        <f t="shared" si="12"/>
        <v>6299</v>
      </c>
      <c r="N17" s="43">
        <f>N18+N19+N20</f>
        <v>25822</v>
      </c>
      <c r="O17" s="43">
        <f>O18+O19+O20</f>
        <v>45554</v>
      </c>
      <c r="P17" s="43">
        <f t="shared" si="13"/>
        <v>26</v>
      </c>
      <c r="Q17" s="43">
        <f>Q18+Q19+Q20</f>
        <v>45580</v>
      </c>
      <c r="R17" s="48">
        <f t="shared" si="5"/>
        <v>186482</v>
      </c>
      <c r="S17" s="48">
        <f t="shared" si="14"/>
        <v>2496</v>
      </c>
      <c r="T17" s="48">
        <f t="shared" si="2"/>
        <v>188978</v>
      </c>
      <c r="U17" s="43">
        <f>U18+U19+U20</f>
        <v>46206</v>
      </c>
      <c r="V17" s="43">
        <f t="shared" si="15"/>
        <v>0</v>
      </c>
      <c r="W17" s="43">
        <f>W18+W19+W20</f>
        <v>46206</v>
      </c>
      <c r="X17" s="43">
        <f>X18+X19+X20</f>
        <v>85304</v>
      </c>
      <c r="Y17" s="43">
        <f t="shared" si="16"/>
        <v>-3368</v>
      </c>
      <c r="Z17" s="43">
        <f>Z18+Z19+Z20</f>
        <v>81936</v>
      </c>
      <c r="AA17" s="43">
        <f>AA18+AA19+AA20</f>
        <v>17664</v>
      </c>
      <c r="AB17" s="43">
        <f t="shared" si="17"/>
        <v>-305</v>
      </c>
      <c r="AC17" s="43">
        <f>AC18+AC19+AC20</f>
        <v>17359</v>
      </c>
      <c r="AD17" s="43">
        <f>AD18+AD19+AD20</f>
        <v>36638</v>
      </c>
      <c r="AE17" s="43">
        <f t="shared" si="18"/>
        <v>8962</v>
      </c>
      <c r="AF17" s="43">
        <f>AF18+AF19+AF20</f>
        <v>45600</v>
      </c>
      <c r="AG17" s="43">
        <f>AG18+AG19+AG20</f>
        <v>37650</v>
      </c>
      <c r="AH17" s="43">
        <f t="shared" si="19"/>
        <v>934</v>
      </c>
      <c r="AI17" s="43">
        <f>AI18+AI19+AI20</f>
        <v>38584</v>
      </c>
      <c r="AJ17" s="43">
        <f>AJ18+AJ19+AJ20</f>
        <v>97227</v>
      </c>
      <c r="AK17" s="43">
        <f t="shared" si="20"/>
        <v>-10192</v>
      </c>
      <c r="AL17" s="43">
        <f>AL18+AL19+AL20</f>
        <v>87035</v>
      </c>
      <c r="AM17" s="43">
        <f>AM18+AM19+AM20</f>
        <v>103594</v>
      </c>
      <c r="AN17" s="43">
        <f t="shared" si="21"/>
        <v>1555</v>
      </c>
      <c r="AO17" s="43">
        <f>AO18+AO19+AO20</f>
        <v>105149</v>
      </c>
      <c r="AP17" s="43">
        <f>AP18+AP19+AP20</f>
        <v>65997</v>
      </c>
      <c r="AQ17" s="43">
        <f t="shared" si="22"/>
        <v>8072</v>
      </c>
      <c r="AR17" s="43">
        <f>AR18+AR19+AR20</f>
        <v>74069</v>
      </c>
      <c r="AS17" s="43">
        <f>AS18+AS19+AS20</f>
        <v>11547</v>
      </c>
      <c r="AT17" s="43">
        <f t="shared" si="23"/>
        <v>8310</v>
      </c>
      <c r="AU17" s="43">
        <f>AU18+AU19+AU20</f>
        <v>19857</v>
      </c>
      <c r="AV17" s="43">
        <f>AV18+AV19+AV20</f>
        <v>28401</v>
      </c>
      <c r="AW17" s="43">
        <f t="shared" si="24"/>
        <v>673</v>
      </c>
      <c r="AX17" s="43">
        <f>AX18+AX19+AX20</f>
        <v>29074</v>
      </c>
      <c r="AY17" s="43">
        <f>AY18+AY19+AY20</f>
        <v>42176</v>
      </c>
      <c r="AZ17" s="43">
        <f t="shared" si="25"/>
        <v>811</v>
      </c>
      <c r="BA17" s="43">
        <f>BA18+BA19+BA20</f>
        <v>42987</v>
      </c>
      <c r="BB17" s="43">
        <f>BB18+BB19+BB20</f>
        <v>28636</v>
      </c>
      <c r="BC17" s="43">
        <f t="shared" si="26"/>
        <v>-7503</v>
      </c>
      <c r="BD17" s="43">
        <f>BD18+BD19+BD20</f>
        <v>21133</v>
      </c>
      <c r="BE17" s="43">
        <f>BE18+BE19+BE20</f>
        <v>54864</v>
      </c>
      <c r="BF17" s="43">
        <f t="shared" si="27"/>
        <v>88</v>
      </c>
      <c r="BG17" s="43">
        <f>BG18+BG19+BG20</f>
        <v>54952</v>
      </c>
      <c r="BH17" s="43">
        <f>BH18+BH19+BH20</f>
        <v>32309</v>
      </c>
      <c r="BI17" s="43">
        <f t="shared" si="28"/>
        <v>10691</v>
      </c>
      <c r="BJ17" s="43">
        <f>BJ18+BJ19+BJ20</f>
        <v>43000</v>
      </c>
      <c r="BK17" s="43">
        <f>BK18+BK19+BK20</f>
        <v>78821</v>
      </c>
      <c r="BL17" s="43">
        <f t="shared" si="29"/>
        <v>-7637</v>
      </c>
      <c r="BM17" s="43">
        <f>BM18+BM19+BM20</f>
        <v>71184</v>
      </c>
      <c r="BN17" s="43">
        <f>BN18+BN19+BN20</f>
        <v>186923</v>
      </c>
      <c r="BO17" s="43">
        <f t="shared" si="30"/>
        <v>19120</v>
      </c>
      <c r="BP17" s="43">
        <f>BP18+BP19+BP20</f>
        <v>206043</v>
      </c>
      <c r="BQ17" s="57">
        <f t="shared" si="38"/>
        <v>1140439</v>
      </c>
      <c r="BR17" s="57">
        <f t="shared" si="32"/>
        <v>32707</v>
      </c>
      <c r="BS17" s="57">
        <f t="shared" si="38"/>
        <v>1173146</v>
      </c>
      <c r="BT17" s="146"/>
      <c r="BU17" s="43">
        <v>1173146</v>
      </c>
      <c r="BV17" s="43">
        <f>BV18+BV19+BV20</f>
        <v>0</v>
      </c>
      <c r="BW17" s="43">
        <f t="shared" ref="BW17" si="39">BW18+BW19+BW20</f>
        <v>0</v>
      </c>
      <c r="BX17" s="43">
        <f>BX18+BX19+BX20</f>
        <v>0</v>
      </c>
      <c r="BY17" s="43">
        <f t="shared" si="33"/>
        <v>1140439</v>
      </c>
      <c r="BZ17" s="43">
        <f t="shared" si="34"/>
        <v>32707</v>
      </c>
      <c r="CA17" s="43">
        <f t="shared" si="35"/>
        <v>1173146</v>
      </c>
    </row>
    <row r="18" spans="1:79" ht="33.75" x14ac:dyDescent="0.2">
      <c r="A18" s="44" t="s">
        <v>57</v>
      </c>
      <c r="B18" s="45" t="s">
        <v>58</v>
      </c>
      <c r="C18" s="54">
        <v>57069</v>
      </c>
      <c r="D18" s="54">
        <f t="shared" si="8"/>
        <v>-5000</v>
      </c>
      <c r="E18" s="54">
        <v>52069</v>
      </c>
      <c r="F18" s="54">
        <v>20221</v>
      </c>
      <c r="G18" s="54">
        <f t="shared" si="10"/>
        <v>5129</v>
      </c>
      <c r="H18" s="54">
        <v>25350</v>
      </c>
      <c r="I18" s="54">
        <v>30944</v>
      </c>
      <c r="J18" s="55">
        <f t="shared" si="11"/>
        <v>-10087</v>
      </c>
      <c r="K18" s="54">
        <v>20857</v>
      </c>
      <c r="L18" s="54">
        <v>18642</v>
      </c>
      <c r="M18" s="54">
        <f t="shared" si="12"/>
        <v>2721</v>
      </c>
      <c r="N18" s="54">
        <v>21363</v>
      </c>
      <c r="O18" s="54">
        <v>43791</v>
      </c>
      <c r="P18" s="54">
        <f t="shared" si="13"/>
        <v>-7291</v>
      </c>
      <c r="Q18" s="54">
        <v>36500</v>
      </c>
      <c r="R18" s="48">
        <f t="shared" si="5"/>
        <v>170667</v>
      </c>
      <c r="S18" s="48">
        <f t="shared" si="14"/>
        <v>-14528</v>
      </c>
      <c r="T18" s="48">
        <f t="shared" si="2"/>
        <v>156139</v>
      </c>
      <c r="U18" s="54">
        <v>41192</v>
      </c>
      <c r="V18" s="54">
        <f t="shared" si="15"/>
        <v>0</v>
      </c>
      <c r="W18" s="54">
        <v>41192</v>
      </c>
      <c r="X18" s="54">
        <v>70946</v>
      </c>
      <c r="Y18" s="54">
        <f t="shared" si="16"/>
        <v>0</v>
      </c>
      <c r="Z18" s="54">
        <v>70946</v>
      </c>
      <c r="AA18" s="54">
        <v>14818</v>
      </c>
      <c r="AB18" s="54">
        <f t="shared" si="17"/>
        <v>-2468</v>
      </c>
      <c r="AC18" s="54">
        <v>12350</v>
      </c>
      <c r="AD18" s="54">
        <v>35270</v>
      </c>
      <c r="AE18" s="54">
        <f t="shared" si="18"/>
        <v>8730</v>
      </c>
      <c r="AF18" s="54">
        <v>44000</v>
      </c>
      <c r="AG18" s="54">
        <v>32394</v>
      </c>
      <c r="AH18" s="54">
        <f t="shared" si="19"/>
        <v>-2164</v>
      </c>
      <c r="AI18" s="54">
        <v>30230</v>
      </c>
      <c r="AJ18" s="54">
        <v>84635</v>
      </c>
      <c r="AK18" s="54">
        <f t="shared" si="20"/>
        <v>-12513</v>
      </c>
      <c r="AL18" s="54">
        <v>72122</v>
      </c>
      <c r="AM18" s="54">
        <v>96276</v>
      </c>
      <c r="AN18" s="54">
        <f t="shared" si="21"/>
        <v>0</v>
      </c>
      <c r="AO18" s="54">
        <v>96276</v>
      </c>
      <c r="AP18" s="54">
        <v>57815</v>
      </c>
      <c r="AQ18" s="54">
        <f t="shared" si="22"/>
        <v>6443</v>
      </c>
      <c r="AR18" s="54">
        <v>64258</v>
      </c>
      <c r="AS18" s="54">
        <v>10087</v>
      </c>
      <c r="AT18" s="54">
        <f t="shared" si="23"/>
        <v>2285</v>
      </c>
      <c r="AU18" s="54">
        <v>12372</v>
      </c>
      <c r="AV18" s="54">
        <v>25626</v>
      </c>
      <c r="AW18" s="54">
        <f t="shared" si="24"/>
        <v>0</v>
      </c>
      <c r="AX18" s="54">
        <v>25626</v>
      </c>
      <c r="AY18" s="54">
        <v>35275</v>
      </c>
      <c r="AZ18" s="54">
        <f t="shared" si="25"/>
        <v>-3333</v>
      </c>
      <c r="BA18" s="54">
        <v>31942</v>
      </c>
      <c r="BB18" s="54">
        <v>25626</v>
      </c>
      <c r="BC18" s="54">
        <f t="shared" si="26"/>
        <v>-8227</v>
      </c>
      <c r="BD18" s="54">
        <v>17399</v>
      </c>
      <c r="BE18" s="54">
        <v>40786</v>
      </c>
      <c r="BF18" s="54">
        <f t="shared" si="27"/>
        <v>-2105</v>
      </c>
      <c r="BG18" s="54">
        <v>38681</v>
      </c>
      <c r="BH18" s="54">
        <v>26417</v>
      </c>
      <c r="BI18" s="54">
        <f t="shared" si="28"/>
        <v>12483</v>
      </c>
      <c r="BJ18" s="54">
        <v>38900</v>
      </c>
      <c r="BK18" s="54">
        <v>71384</v>
      </c>
      <c r="BL18" s="54">
        <f t="shared" si="29"/>
        <v>-18204</v>
      </c>
      <c r="BM18" s="54">
        <v>53180</v>
      </c>
      <c r="BN18" s="54">
        <v>171923</v>
      </c>
      <c r="BO18" s="54">
        <f t="shared" si="30"/>
        <v>10120</v>
      </c>
      <c r="BP18" s="54">
        <v>182043</v>
      </c>
      <c r="BQ18" s="57">
        <f t="shared" si="38"/>
        <v>1011137</v>
      </c>
      <c r="BR18" s="57">
        <f t="shared" si="32"/>
        <v>-23481</v>
      </c>
      <c r="BS18" s="57">
        <f t="shared" si="38"/>
        <v>987656</v>
      </c>
      <c r="BT18" s="146"/>
      <c r="BU18" s="54">
        <v>987656</v>
      </c>
      <c r="BV18" s="54"/>
      <c r="BW18" s="54"/>
      <c r="BX18" s="54"/>
      <c r="BY18" s="54">
        <f t="shared" si="33"/>
        <v>1011137</v>
      </c>
      <c r="BZ18" s="54">
        <f t="shared" si="34"/>
        <v>-23481</v>
      </c>
      <c r="CA18" s="54">
        <f t="shared" si="35"/>
        <v>987656</v>
      </c>
    </row>
    <row r="19" spans="1:79" ht="22.5" x14ac:dyDescent="0.2">
      <c r="A19" s="44" t="s">
        <v>59</v>
      </c>
      <c r="B19" s="45" t="s">
        <v>60</v>
      </c>
      <c r="C19" s="54">
        <v>2963</v>
      </c>
      <c r="D19" s="54">
        <f t="shared" si="8"/>
        <v>7037</v>
      </c>
      <c r="E19" s="54">
        <v>10000</v>
      </c>
      <c r="F19" s="54">
        <v>1074</v>
      </c>
      <c r="G19" s="54">
        <f t="shared" si="10"/>
        <v>3126</v>
      </c>
      <c r="H19" s="54">
        <v>4200</v>
      </c>
      <c r="I19" s="54">
        <v>1460</v>
      </c>
      <c r="J19" s="55">
        <f t="shared" si="11"/>
        <v>-1460</v>
      </c>
      <c r="K19" s="54"/>
      <c r="L19" s="54">
        <v>881</v>
      </c>
      <c r="M19" s="54">
        <f t="shared" si="12"/>
        <v>3578</v>
      </c>
      <c r="N19" s="54">
        <v>4459</v>
      </c>
      <c r="O19" s="54">
        <v>1763</v>
      </c>
      <c r="P19" s="54">
        <f t="shared" si="13"/>
        <v>7317</v>
      </c>
      <c r="Q19" s="54">
        <v>9080</v>
      </c>
      <c r="R19" s="48">
        <f t="shared" si="5"/>
        <v>8141</v>
      </c>
      <c r="S19" s="48">
        <f t="shared" si="14"/>
        <v>19598</v>
      </c>
      <c r="T19" s="48">
        <f t="shared" si="2"/>
        <v>27739</v>
      </c>
      <c r="U19" s="54">
        <v>5014</v>
      </c>
      <c r="V19" s="54">
        <f t="shared" si="15"/>
        <v>0</v>
      </c>
      <c r="W19" s="54">
        <v>5014</v>
      </c>
      <c r="X19" s="54">
        <v>10990</v>
      </c>
      <c r="Y19" s="54">
        <f t="shared" si="16"/>
        <v>0</v>
      </c>
      <c r="Z19" s="54">
        <v>10990</v>
      </c>
      <c r="AA19" s="54">
        <v>1074</v>
      </c>
      <c r="AB19" s="54">
        <f t="shared" si="17"/>
        <v>2271</v>
      </c>
      <c r="AC19" s="54">
        <v>3345</v>
      </c>
      <c r="AD19" s="54">
        <v>1368</v>
      </c>
      <c r="AE19" s="54">
        <f t="shared" si="18"/>
        <v>232</v>
      </c>
      <c r="AF19" s="54">
        <v>1600</v>
      </c>
      <c r="AG19" s="54">
        <v>3484</v>
      </c>
      <c r="AH19" s="54">
        <f t="shared" si="19"/>
        <v>3205</v>
      </c>
      <c r="AI19" s="54">
        <v>6689</v>
      </c>
      <c r="AJ19" s="54">
        <v>5503</v>
      </c>
      <c r="AK19" s="54">
        <f t="shared" si="20"/>
        <v>2301</v>
      </c>
      <c r="AL19" s="54">
        <v>7804</v>
      </c>
      <c r="AM19" s="54">
        <v>4657</v>
      </c>
      <c r="AN19" s="54">
        <f t="shared" si="21"/>
        <v>1555</v>
      </c>
      <c r="AO19" s="54">
        <v>6212</v>
      </c>
      <c r="AP19" s="54">
        <v>2866</v>
      </c>
      <c r="AQ19" s="54">
        <f t="shared" si="22"/>
        <v>1952</v>
      </c>
      <c r="AR19" s="54">
        <v>4818</v>
      </c>
      <c r="AS19" s="54">
        <v>1460</v>
      </c>
      <c r="AT19" s="54">
        <f t="shared" si="23"/>
        <v>6025</v>
      </c>
      <c r="AU19" s="54">
        <v>7485</v>
      </c>
      <c r="AV19" s="54">
        <v>1003</v>
      </c>
      <c r="AW19" s="54">
        <f t="shared" si="24"/>
        <v>2345</v>
      </c>
      <c r="AX19" s="54">
        <v>3348</v>
      </c>
      <c r="AY19" s="54">
        <v>3061</v>
      </c>
      <c r="AZ19" s="54">
        <f t="shared" si="25"/>
        <v>2991</v>
      </c>
      <c r="BA19" s="54">
        <v>6052</v>
      </c>
      <c r="BB19" s="54">
        <v>1238</v>
      </c>
      <c r="BC19" s="54">
        <f t="shared" si="26"/>
        <v>832</v>
      </c>
      <c r="BD19" s="54">
        <v>2070</v>
      </c>
      <c r="BE19" s="54">
        <v>7131</v>
      </c>
      <c r="BF19" s="54">
        <f t="shared" si="27"/>
        <v>1440</v>
      </c>
      <c r="BG19" s="54">
        <v>8571</v>
      </c>
      <c r="BH19" s="54">
        <v>5892</v>
      </c>
      <c r="BI19" s="54">
        <f t="shared" si="28"/>
        <v>-1792</v>
      </c>
      <c r="BJ19" s="54">
        <v>4100</v>
      </c>
      <c r="BK19" s="54">
        <v>3159</v>
      </c>
      <c r="BL19" s="54">
        <f t="shared" si="29"/>
        <v>10868</v>
      </c>
      <c r="BM19" s="54">
        <v>14027</v>
      </c>
      <c r="BN19" s="54">
        <v>7326</v>
      </c>
      <c r="BO19" s="54">
        <f t="shared" si="30"/>
        <v>8440</v>
      </c>
      <c r="BP19" s="54">
        <v>15766</v>
      </c>
      <c r="BQ19" s="57">
        <f t="shared" si="38"/>
        <v>73367</v>
      </c>
      <c r="BR19" s="57">
        <f t="shared" si="32"/>
        <v>62263</v>
      </c>
      <c r="BS19" s="57">
        <f t="shared" si="38"/>
        <v>135630</v>
      </c>
      <c r="BT19" s="146"/>
      <c r="BU19" s="54">
        <v>135630</v>
      </c>
      <c r="BV19" s="54"/>
      <c r="BW19" s="54"/>
      <c r="BX19" s="54"/>
      <c r="BY19" s="54">
        <f t="shared" si="33"/>
        <v>73367</v>
      </c>
      <c r="BZ19" s="54">
        <f t="shared" si="34"/>
        <v>62263</v>
      </c>
      <c r="CA19" s="54">
        <f t="shared" si="35"/>
        <v>135630</v>
      </c>
    </row>
    <row r="20" spans="1:79" ht="45" x14ac:dyDescent="0.2">
      <c r="A20" s="44" t="s">
        <v>61</v>
      </c>
      <c r="B20" s="45" t="s">
        <v>62</v>
      </c>
      <c r="C20" s="54">
        <v>7674</v>
      </c>
      <c r="D20" s="54">
        <f t="shared" si="8"/>
        <v>-2574</v>
      </c>
      <c r="E20" s="54">
        <v>5100</v>
      </c>
      <c r="F20" s="54"/>
      <c r="G20" s="54">
        <f t="shared" si="10"/>
        <v>0</v>
      </c>
      <c r="H20" s="54"/>
      <c r="I20" s="54"/>
      <c r="J20" s="55">
        <f t="shared" si="11"/>
        <v>0</v>
      </c>
      <c r="K20" s="54"/>
      <c r="L20" s="54">
        <v>0</v>
      </c>
      <c r="M20" s="54">
        <f t="shared" si="12"/>
        <v>0</v>
      </c>
      <c r="N20" s="54">
        <v>0</v>
      </c>
      <c r="O20" s="54"/>
      <c r="P20" s="54">
        <f t="shared" si="13"/>
        <v>0</v>
      </c>
      <c r="Q20" s="54"/>
      <c r="R20" s="48">
        <f t="shared" si="5"/>
        <v>7674</v>
      </c>
      <c r="S20" s="48">
        <f t="shared" si="14"/>
        <v>-2574</v>
      </c>
      <c r="T20" s="48">
        <f t="shared" si="2"/>
        <v>5100</v>
      </c>
      <c r="U20" s="54"/>
      <c r="V20" s="54">
        <f t="shared" si="15"/>
        <v>0</v>
      </c>
      <c r="W20" s="54"/>
      <c r="X20" s="54">
        <v>3368</v>
      </c>
      <c r="Y20" s="54">
        <f t="shared" si="16"/>
        <v>-3368</v>
      </c>
      <c r="Z20" s="54">
        <v>0</v>
      </c>
      <c r="AA20" s="54">
        <v>1772</v>
      </c>
      <c r="AB20" s="54">
        <f t="shared" si="17"/>
        <v>-108</v>
      </c>
      <c r="AC20" s="54">
        <v>1664</v>
      </c>
      <c r="AD20" s="54">
        <v>0</v>
      </c>
      <c r="AE20" s="54">
        <f t="shared" si="18"/>
        <v>0</v>
      </c>
      <c r="AF20" s="54"/>
      <c r="AG20" s="54">
        <v>1772</v>
      </c>
      <c r="AH20" s="54">
        <f t="shared" si="19"/>
        <v>-107</v>
      </c>
      <c r="AI20" s="54">
        <v>1665</v>
      </c>
      <c r="AJ20" s="54">
        <v>7089</v>
      </c>
      <c r="AK20" s="54">
        <f t="shared" si="20"/>
        <v>20</v>
      </c>
      <c r="AL20" s="54">
        <v>7109</v>
      </c>
      <c r="AM20" s="54">
        <v>2661</v>
      </c>
      <c r="AN20" s="54">
        <f t="shared" si="21"/>
        <v>0</v>
      </c>
      <c r="AO20" s="54">
        <v>2661</v>
      </c>
      <c r="AP20" s="54">
        <v>5316</v>
      </c>
      <c r="AQ20" s="54">
        <f t="shared" si="22"/>
        <v>-323</v>
      </c>
      <c r="AR20" s="54">
        <v>4993</v>
      </c>
      <c r="AS20" s="54"/>
      <c r="AT20" s="54">
        <f t="shared" si="23"/>
        <v>0</v>
      </c>
      <c r="AU20" s="54"/>
      <c r="AV20" s="54">
        <v>1772</v>
      </c>
      <c r="AW20" s="54">
        <f t="shared" si="24"/>
        <v>-1672</v>
      </c>
      <c r="AX20" s="54">
        <v>100</v>
      </c>
      <c r="AY20" s="54">
        <v>3840</v>
      </c>
      <c r="AZ20" s="54">
        <f t="shared" si="25"/>
        <v>1153</v>
      </c>
      <c r="BA20" s="54">
        <v>4993</v>
      </c>
      <c r="BB20" s="54">
        <v>1772</v>
      </c>
      <c r="BC20" s="54">
        <f t="shared" si="26"/>
        <v>-108</v>
      </c>
      <c r="BD20" s="54">
        <v>1664</v>
      </c>
      <c r="BE20" s="54">
        <v>6947</v>
      </c>
      <c r="BF20" s="54">
        <f t="shared" si="27"/>
        <v>753</v>
      </c>
      <c r="BG20" s="54">
        <v>7700</v>
      </c>
      <c r="BH20" s="54"/>
      <c r="BI20" s="54">
        <f t="shared" si="28"/>
        <v>0</v>
      </c>
      <c r="BJ20" s="54"/>
      <c r="BK20" s="54">
        <v>4278</v>
      </c>
      <c r="BL20" s="54">
        <f t="shared" si="29"/>
        <v>-301</v>
      </c>
      <c r="BM20" s="54">
        <v>3977</v>
      </c>
      <c r="BN20" s="54">
        <v>7674</v>
      </c>
      <c r="BO20" s="54">
        <f t="shared" si="30"/>
        <v>560</v>
      </c>
      <c r="BP20" s="54">
        <v>8234</v>
      </c>
      <c r="BQ20" s="57">
        <f t="shared" si="38"/>
        <v>55935</v>
      </c>
      <c r="BR20" s="57">
        <f t="shared" si="32"/>
        <v>-6075</v>
      </c>
      <c r="BS20" s="57">
        <f t="shared" si="38"/>
        <v>49860</v>
      </c>
      <c r="BT20" s="146"/>
      <c r="BU20" s="54">
        <v>49860</v>
      </c>
      <c r="BV20" s="54"/>
      <c r="BW20" s="54"/>
      <c r="BX20" s="54"/>
      <c r="BY20" s="54">
        <f t="shared" si="33"/>
        <v>55935</v>
      </c>
      <c r="BZ20" s="54">
        <f t="shared" si="34"/>
        <v>-6075</v>
      </c>
      <c r="CA20" s="54">
        <f t="shared" si="35"/>
        <v>49860</v>
      </c>
    </row>
    <row r="21" spans="1:79" x14ac:dyDescent="0.2">
      <c r="A21" s="44" t="s">
        <v>63</v>
      </c>
      <c r="B21" s="45" t="s">
        <v>64</v>
      </c>
      <c r="C21" s="43">
        <f>C22</f>
        <v>94001</v>
      </c>
      <c r="D21" s="43">
        <f t="shared" si="8"/>
        <v>-18989</v>
      </c>
      <c r="E21" s="43">
        <f t="shared" ref="E21:BM21" si="40">E22</f>
        <v>75012</v>
      </c>
      <c r="F21" s="43">
        <f>F22</f>
        <v>0</v>
      </c>
      <c r="G21" s="43">
        <f t="shared" si="10"/>
        <v>0</v>
      </c>
      <c r="H21" s="43">
        <f t="shared" si="40"/>
        <v>0</v>
      </c>
      <c r="I21" s="43">
        <f>I22</f>
        <v>0</v>
      </c>
      <c r="J21" s="52">
        <f t="shared" si="11"/>
        <v>0</v>
      </c>
      <c r="K21" s="43">
        <f t="shared" si="40"/>
        <v>0</v>
      </c>
      <c r="L21" s="43">
        <f>L22</f>
        <v>0</v>
      </c>
      <c r="M21" s="43">
        <f t="shared" si="12"/>
        <v>0</v>
      </c>
      <c r="N21" s="43">
        <f t="shared" si="40"/>
        <v>0</v>
      </c>
      <c r="O21" s="43">
        <f>O22</f>
        <v>0</v>
      </c>
      <c r="P21" s="43">
        <f t="shared" si="13"/>
        <v>0</v>
      </c>
      <c r="Q21" s="43">
        <f t="shared" si="40"/>
        <v>0</v>
      </c>
      <c r="R21" s="48">
        <f t="shared" si="5"/>
        <v>94001</v>
      </c>
      <c r="S21" s="48">
        <f t="shared" si="14"/>
        <v>-18989</v>
      </c>
      <c r="T21" s="48">
        <f t="shared" si="2"/>
        <v>75012</v>
      </c>
      <c r="U21" s="43">
        <f>U22</f>
        <v>0</v>
      </c>
      <c r="V21" s="43">
        <f t="shared" si="15"/>
        <v>0</v>
      </c>
      <c r="W21" s="43">
        <f t="shared" si="40"/>
        <v>0</v>
      </c>
      <c r="X21" s="43">
        <f>X22</f>
        <v>0</v>
      </c>
      <c r="Y21" s="43">
        <f t="shared" si="16"/>
        <v>0</v>
      </c>
      <c r="Z21" s="43">
        <f t="shared" si="40"/>
        <v>0</v>
      </c>
      <c r="AA21" s="43">
        <f>AA22</f>
        <v>0</v>
      </c>
      <c r="AB21" s="43">
        <f t="shared" si="17"/>
        <v>0</v>
      </c>
      <c r="AC21" s="43">
        <f t="shared" si="40"/>
        <v>0</v>
      </c>
      <c r="AD21" s="43">
        <f>AD22</f>
        <v>0</v>
      </c>
      <c r="AE21" s="43">
        <f t="shared" si="18"/>
        <v>0</v>
      </c>
      <c r="AF21" s="43">
        <f t="shared" si="40"/>
        <v>0</v>
      </c>
      <c r="AG21" s="43">
        <f>AG22</f>
        <v>0</v>
      </c>
      <c r="AH21" s="43">
        <f t="shared" si="19"/>
        <v>0</v>
      </c>
      <c r="AI21" s="43">
        <f t="shared" si="40"/>
        <v>0</v>
      </c>
      <c r="AJ21" s="43">
        <f>AJ22</f>
        <v>0</v>
      </c>
      <c r="AK21" s="43">
        <f t="shared" si="20"/>
        <v>0</v>
      </c>
      <c r="AL21" s="43">
        <f t="shared" si="40"/>
        <v>0</v>
      </c>
      <c r="AM21" s="43">
        <f>AM22</f>
        <v>0</v>
      </c>
      <c r="AN21" s="43">
        <f t="shared" si="21"/>
        <v>0</v>
      </c>
      <c r="AO21" s="43">
        <f t="shared" si="40"/>
        <v>0</v>
      </c>
      <c r="AP21" s="43">
        <f>AP22</f>
        <v>0</v>
      </c>
      <c r="AQ21" s="43">
        <f t="shared" si="22"/>
        <v>0</v>
      </c>
      <c r="AR21" s="43">
        <f t="shared" si="40"/>
        <v>0</v>
      </c>
      <c r="AS21" s="43">
        <f>AS22</f>
        <v>0</v>
      </c>
      <c r="AT21" s="43">
        <f t="shared" si="23"/>
        <v>0</v>
      </c>
      <c r="AU21" s="43">
        <f t="shared" si="40"/>
        <v>0</v>
      </c>
      <c r="AV21" s="43">
        <f>AV22</f>
        <v>0</v>
      </c>
      <c r="AW21" s="43">
        <f t="shared" si="24"/>
        <v>0</v>
      </c>
      <c r="AX21" s="43">
        <f t="shared" si="40"/>
        <v>0</v>
      </c>
      <c r="AY21" s="43">
        <f>AY22</f>
        <v>0</v>
      </c>
      <c r="AZ21" s="43">
        <f t="shared" si="25"/>
        <v>0</v>
      </c>
      <c r="BA21" s="43">
        <f t="shared" si="40"/>
        <v>0</v>
      </c>
      <c r="BB21" s="43">
        <f>BB22</f>
        <v>0</v>
      </c>
      <c r="BC21" s="43">
        <f t="shared" si="26"/>
        <v>0</v>
      </c>
      <c r="BD21" s="43">
        <f t="shared" si="40"/>
        <v>0</v>
      </c>
      <c r="BE21" s="43">
        <f>BE22</f>
        <v>0</v>
      </c>
      <c r="BF21" s="43">
        <f t="shared" si="27"/>
        <v>0</v>
      </c>
      <c r="BG21" s="43">
        <f t="shared" si="40"/>
        <v>0</v>
      </c>
      <c r="BH21" s="43">
        <f>BH22</f>
        <v>0</v>
      </c>
      <c r="BI21" s="43">
        <f t="shared" si="28"/>
        <v>0</v>
      </c>
      <c r="BJ21" s="43">
        <f t="shared" si="40"/>
        <v>0</v>
      </c>
      <c r="BK21" s="43">
        <f>BK22</f>
        <v>0</v>
      </c>
      <c r="BL21" s="43">
        <f t="shared" si="29"/>
        <v>0</v>
      </c>
      <c r="BM21" s="43">
        <f t="shared" si="40"/>
        <v>0</v>
      </c>
      <c r="BN21" s="43">
        <f>BN22</f>
        <v>0</v>
      </c>
      <c r="BO21" s="43">
        <f t="shared" si="30"/>
        <v>0</v>
      </c>
      <c r="BP21" s="43">
        <f t="shared" ref="BP21" si="41">BP22</f>
        <v>0</v>
      </c>
      <c r="BQ21" s="57">
        <f t="shared" si="38"/>
        <v>94001</v>
      </c>
      <c r="BR21" s="57">
        <f t="shared" si="32"/>
        <v>-18989</v>
      </c>
      <c r="BS21" s="57">
        <f t="shared" si="38"/>
        <v>75012</v>
      </c>
      <c r="BT21" s="146"/>
      <c r="BU21" s="43">
        <v>75012</v>
      </c>
      <c r="BV21" s="43">
        <f>BV22</f>
        <v>0</v>
      </c>
      <c r="BW21" s="43">
        <f>BW22</f>
        <v>0</v>
      </c>
      <c r="BX21" s="43">
        <f>BX22</f>
        <v>0</v>
      </c>
      <c r="BY21" s="43">
        <f t="shared" si="33"/>
        <v>94001</v>
      </c>
      <c r="BZ21" s="43">
        <f t="shared" si="34"/>
        <v>-18989</v>
      </c>
      <c r="CA21" s="43">
        <f t="shared" si="35"/>
        <v>75012</v>
      </c>
    </row>
    <row r="22" spans="1:79" x14ac:dyDescent="0.2">
      <c r="A22" s="44" t="s">
        <v>65</v>
      </c>
      <c r="B22" s="45" t="s">
        <v>66</v>
      </c>
      <c r="C22" s="54">
        <v>94001</v>
      </c>
      <c r="D22" s="54">
        <f t="shared" si="8"/>
        <v>-18989</v>
      </c>
      <c r="E22" s="54">
        <v>75012</v>
      </c>
      <c r="F22" s="54"/>
      <c r="G22" s="54">
        <f t="shared" si="10"/>
        <v>0</v>
      </c>
      <c r="H22" s="54"/>
      <c r="I22" s="54"/>
      <c r="J22" s="55">
        <f t="shared" si="11"/>
        <v>0</v>
      </c>
      <c r="K22" s="54"/>
      <c r="L22" s="54"/>
      <c r="M22" s="54">
        <f t="shared" si="12"/>
        <v>0</v>
      </c>
      <c r="N22" s="54"/>
      <c r="O22" s="54"/>
      <c r="P22" s="54">
        <f t="shared" si="13"/>
        <v>0</v>
      </c>
      <c r="Q22" s="54"/>
      <c r="R22" s="48">
        <f t="shared" si="5"/>
        <v>94001</v>
      </c>
      <c r="S22" s="48">
        <f t="shared" si="14"/>
        <v>-18989</v>
      </c>
      <c r="T22" s="48">
        <f t="shared" si="5"/>
        <v>75012</v>
      </c>
      <c r="U22" s="54"/>
      <c r="V22" s="54">
        <f t="shared" si="15"/>
        <v>0</v>
      </c>
      <c r="W22" s="54"/>
      <c r="X22" s="54"/>
      <c r="Y22" s="54">
        <f t="shared" si="16"/>
        <v>0</v>
      </c>
      <c r="Z22" s="54"/>
      <c r="AA22" s="54"/>
      <c r="AB22" s="54">
        <f t="shared" si="17"/>
        <v>0</v>
      </c>
      <c r="AC22" s="54"/>
      <c r="AD22" s="54"/>
      <c r="AE22" s="54">
        <f t="shared" si="18"/>
        <v>0</v>
      </c>
      <c r="AF22" s="54"/>
      <c r="AG22" s="54"/>
      <c r="AH22" s="54">
        <f t="shared" si="19"/>
        <v>0</v>
      </c>
      <c r="AI22" s="54"/>
      <c r="AJ22" s="54"/>
      <c r="AK22" s="54">
        <f t="shared" si="20"/>
        <v>0</v>
      </c>
      <c r="AL22" s="54"/>
      <c r="AM22" s="54"/>
      <c r="AN22" s="54">
        <f t="shared" si="21"/>
        <v>0</v>
      </c>
      <c r="AO22" s="54"/>
      <c r="AP22" s="54"/>
      <c r="AQ22" s="54">
        <f t="shared" si="22"/>
        <v>0</v>
      </c>
      <c r="AR22" s="54"/>
      <c r="AS22" s="54"/>
      <c r="AT22" s="54">
        <f t="shared" si="23"/>
        <v>0</v>
      </c>
      <c r="AU22" s="54"/>
      <c r="AV22" s="54"/>
      <c r="AW22" s="54">
        <f t="shared" si="24"/>
        <v>0</v>
      </c>
      <c r="AX22" s="54"/>
      <c r="AY22" s="54"/>
      <c r="AZ22" s="54">
        <f t="shared" si="25"/>
        <v>0</v>
      </c>
      <c r="BA22" s="54"/>
      <c r="BB22" s="54"/>
      <c r="BC22" s="54">
        <f t="shared" si="26"/>
        <v>0</v>
      </c>
      <c r="BD22" s="54"/>
      <c r="BE22" s="54"/>
      <c r="BF22" s="54">
        <f t="shared" si="27"/>
        <v>0</v>
      </c>
      <c r="BG22" s="54"/>
      <c r="BH22" s="54"/>
      <c r="BI22" s="54">
        <f t="shared" si="28"/>
        <v>0</v>
      </c>
      <c r="BJ22" s="54"/>
      <c r="BK22" s="54"/>
      <c r="BL22" s="54">
        <f t="shared" si="29"/>
        <v>0</v>
      </c>
      <c r="BM22" s="54"/>
      <c r="BN22" s="54"/>
      <c r="BO22" s="54">
        <f t="shared" si="30"/>
        <v>0</v>
      </c>
      <c r="BP22" s="54"/>
      <c r="BQ22" s="57">
        <f t="shared" si="38"/>
        <v>94001</v>
      </c>
      <c r="BR22" s="57">
        <f t="shared" si="32"/>
        <v>-18989</v>
      </c>
      <c r="BS22" s="57">
        <f t="shared" si="38"/>
        <v>75012</v>
      </c>
      <c r="BT22" s="147"/>
      <c r="BU22" s="54">
        <v>75012</v>
      </c>
      <c r="BV22" s="54"/>
      <c r="BW22" s="54"/>
      <c r="BX22" s="54"/>
      <c r="BY22" s="54">
        <f t="shared" si="33"/>
        <v>94001</v>
      </c>
      <c r="BZ22" s="54">
        <f t="shared" si="34"/>
        <v>-18989</v>
      </c>
      <c r="CA22" s="54">
        <f t="shared" si="35"/>
        <v>75012</v>
      </c>
    </row>
    <row r="23" spans="1:79" ht="45" x14ac:dyDescent="0.2">
      <c r="A23" s="38" t="s">
        <v>67</v>
      </c>
      <c r="B23" s="39" t="s">
        <v>68</v>
      </c>
      <c r="C23" s="40">
        <f>C25</f>
        <v>2491</v>
      </c>
      <c r="D23" s="40">
        <f t="shared" si="8"/>
        <v>-2491</v>
      </c>
      <c r="E23" s="40">
        <f t="shared" ref="E23:BN23" si="42">E25</f>
        <v>0</v>
      </c>
      <c r="F23" s="40">
        <f t="shared" si="42"/>
        <v>727</v>
      </c>
      <c r="G23" s="40">
        <f t="shared" si="10"/>
        <v>-522</v>
      </c>
      <c r="H23" s="40">
        <f t="shared" si="42"/>
        <v>205</v>
      </c>
      <c r="I23" s="40">
        <f t="shared" si="42"/>
        <v>1946</v>
      </c>
      <c r="J23" s="41">
        <f t="shared" si="11"/>
        <v>-1133</v>
      </c>
      <c r="K23" s="40">
        <f t="shared" si="42"/>
        <v>813</v>
      </c>
      <c r="L23" s="40">
        <f t="shared" si="42"/>
        <v>5416</v>
      </c>
      <c r="M23" s="40">
        <f t="shared" si="12"/>
        <v>-1360</v>
      </c>
      <c r="N23" s="40">
        <f t="shared" si="42"/>
        <v>4056</v>
      </c>
      <c r="O23" s="122">
        <f t="shared" si="42"/>
        <v>4575</v>
      </c>
      <c r="P23" s="40">
        <f t="shared" si="13"/>
        <v>-3487</v>
      </c>
      <c r="Q23" s="40">
        <f t="shared" si="42"/>
        <v>1088</v>
      </c>
      <c r="R23" s="42">
        <f t="shared" si="5"/>
        <v>15155</v>
      </c>
      <c r="S23" s="42">
        <f t="shared" si="14"/>
        <v>-8993</v>
      </c>
      <c r="T23" s="42">
        <f t="shared" si="5"/>
        <v>6162</v>
      </c>
      <c r="U23" s="40">
        <f t="shared" si="42"/>
        <v>0</v>
      </c>
      <c r="V23" s="40">
        <f t="shared" si="15"/>
        <v>0</v>
      </c>
      <c r="W23" s="40">
        <f t="shared" si="42"/>
        <v>0</v>
      </c>
      <c r="X23" s="40">
        <f t="shared" si="42"/>
        <v>8366</v>
      </c>
      <c r="Y23" s="40">
        <f t="shared" si="16"/>
        <v>-1630</v>
      </c>
      <c r="Z23" s="40">
        <f t="shared" si="42"/>
        <v>6736</v>
      </c>
      <c r="AA23" s="40">
        <f t="shared" si="42"/>
        <v>0</v>
      </c>
      <c r="AB23" s="40">
        <f t="shared" si="17"/>
        <v>0</v>
      </c>
      <c r="AC23" s="40">
        <f t="shared" si="42"/>
        <v>0</v>
      </c>
      <c r="AD23" s="40">
        <f t="shared" si="42"/>
        <v>0</v>
      </c>
      <c r="AE23" s="40">
        <f t="shared" si="18"/>
        <v>0</v>
      </c>
      <c r="AF23" s="40">
        <f t="shared" si="42"/>
        <v>0</v>
      </c>
      <c r="AG23" s="40">
        <f t="shared" si="42"/>
        <v>0</v>
      </c>
      <c r="AH23" s="40">
        <f t="shared" si="19"/>
        <v>0</v>
      </c>
      <c r="AI23" s="40">
        <f t="shared" si="42"/>
        <v>0</v>
      </c>
      <c r="AJ23" s="40">
        <f t="shared" si="42"/>
        <v>1152</v>
      </c>
      <c r="AK23" s="40">
        <f t="shared" si="20"/>
        <v>3892</v>
      </c>
      <c r="AL23" s="40">
        <f t="shared" si="42"/>
        <v>5044</v>
      </c>
      <c r="AM23" s="40">
        <f t="shared" si="42"/>
        <v>0</v>
      </c>
      <c r="AN23" s="40">
        <f t="shared" si="21"/>
        <v>0</v>
      </c>
      <c r="AO23" s="40">
        <f t="shared" si="42"/>
        <v>0</v>
      </c>
      <c r="AP23" s="40">
        <f t="shared" si="42"/>
        <v>2358</v>
      </c>
      <c r="AQ23" s="40">
        <f t="shared" si="22"/>
        <v>2395</v>
      </c>
      <c r="AR23" s="40">
        <f t="shared" si="42"/>
        <v>4753</v>
      </c>
      <c r="AS23" s="40">
        <f t="shared" si="42"/>
        <v>1133</v>
      </c>
      <c r="AT23" s="40">
        <f t="shared" si="23"/>
        <v>213</v>
      </c>
      <c r="AU23" s="40">
        <f t="shared" si="42"/>
        <v>1346</v>
      </c>
      <c r="AV23" s="40">
        <f t="shared" si="42"/>
        <v>0</v>
      </c>
      <c r="AW23" s="40">
        <f t="shared" si="24"/>
        <v>0</v>
      </c>
      <c r="AX23" s="40">
        <f t="shared" si="42"/>
        <v>0</v>
      </c>
      <c r="AY23" s="40">
        <f t="shared" si="42"/>
        <v>0</v>
      </c>
      <c r="AZ23" s="40">
        <f t="shared" si="25"/>
        <v>0</v>
      </c>
      <c r="BA23" s="40">
        <f t="shared" si="42"/>
        <v>0</v>
      </c>
      <c r="BB23" s="40">
        <f t="shared" si="42"/>
        <v>340</v>
      </c>
      <c r="BC23" s="40">
        <f t="shared" si="26"/>
        <v>533</v>
      </c>
      <c r="BD23" s="40">
        <f t="shared" si="42"/>
        <v>873</v>
      </c>
      <c r="BE23" s="40">
        <f t="shared" si="42"/>
        <v>0</v>
      </c>
      <c r="BF23" s="40">
        <f t="shared" si="27"/>
        <v>0</v>
      </c>
      <c r="BG23" s="40">
        <f t="shared" si="42"/>
        <v>0</v>
      </c>
      <c r="BH23" s="40">
        <f t="shared" si="42"/>
        <v>0</v>
      </c>
      <c r="BI23" s="40">
        <f t="shared" si="28"/>
        <v>0</v>
      </c>
      <c r="BJ23" s="40">
        <f t="shared" si="42"/>
        <v>0</v>
      </c>
      <c r="BK23" s="40">
        <f t="shared" si="42"/>
        <v>0</v>
      </c>
      <c r="BL23" s="40">
        <f t="shared" si="29"/>
        <v>0</v>
      </c>
      <c r="BM23" s="40">
        <f t="shared" si="42"/>
        <v>0</v>
      </c>
      <c r="BN23" s="40">
        <f t="shared" si="42"/>
        <v>0</v>
      </c>
      <c r="BO23" s="40">
        <f t="shared" si="30"/>
        <v>0</v>
      </c>
      <c r="BP23" s="40">
        <f t="shared" ref="BP23:BS23" si="43">BP25</f>
        <v>0</v>
      </c>
      <c r="BQ23" s="40">
        <f t="shared" si="43"/>
        <v>28504</v>
      </c>
      <c r="BR23" s="40">
        <f t="shared" si="32"/>
        <v>-3590</v>
      </c>
      <c r="BS23" s="40">
        <f t="shared" si="43"/>
        <v>24914</v>
      </c>
      <c r="BT23" s="43" t="s">
        <v>67</v>
      </c>
      <c r="BU23" s="43"/>
      <c r="BV23" s="40">
        <f>BV25</f>
        <v>0</v>
      </c>
      <c r="BW23" s="40">
        <f>BW25</f>
        <v>0</v>
      </c>
      <c r="BX23" s="40">
        <f>BX25</f>
        <v>0</v>
      </c>
      <c r="BY23" s="40">
        <f t="shared" si="33"/>
        <v>28504</v>
      </c>
      <c r="BZ23" s="40">
        <f t="shared" si="34"/>
        <v>-3590</v>
      </c>
      <c r="CA23" s="40">
        <f t="shared" si="35"/>
        <v>24914</v>
      </c>
    </row>
    <row r="24" spans="1:79" ht="33.75" x14ac:dyDescent="0.2">
      <c r="A24" s="44" t="s">
        <v>43</v>
      </c>
      <c r="B24" s="45" t="s">
        <v>44</v>
      </c>
      <c r="C24" s="30"/>
      <c r="D24" s="30">
        <f t="shared" si="8"/>
        <v>0</v>
      </c>
      <c r="E24" s="30"/>
      <c r="F24" s="30"/>
      <c r="G24" s="30">
        <f t="shared" si="10"/>
        <v>0</v>
      </c>
      <c r="H24" s="30"/>
      <c r="I24" s="30"/>
      <c r="J24" s="32">
        <f t="shared" si="11"/>
        <v>0</v>
      </c>
      <c r="K24" s="30"/>
      <c r="L24" s="30"/>
      <c r="M24" s="30">
        <f t="shared" si="12"/>
        <v>0</v>
      </c>
      <c r="N24" s="30"/>
      <c r="O24" s="30"/>
      <c r="P24" s="30">
        <f t="shared" si="13"/>
        <v>0</v>
      </c>
      <c r="Q24" s="30"/>
      <c r="R24" s="48">
        <f t="shared" si="5"/>
        <v>0</v>
      </c>
      <c r="S24" s="48">
        <f t="shared" si="14"/>
        <v>0</v>
      </c>
      <c r="T24" s="48">
        <f t="shared" si="5"/>
        <v>0</v>
      </c>
      <c r="U24" s="30"/>
      <c r="V24" s="30">
        <f t="shared" si="15"/>
        <v>0</v>
      </c>
      <c r="W24" s="30"/>
      <c r="X24" s="30"/>
      <c r="Y24" s="30">
        <f t="shared" si="16"/>
        <v>0</v>
      </c>
      <c r="Z24" s="30"/>
      <c r="AA24" s="30"/>
      <c r="AB24" s="30">
        <f t="shared" si="17"/>
        <v>0</v>
      </c>
      <c r="AC24" s="30"/>
      <c r="AD24" s="30"/>
      <c r="AE24" s="30">
        <f t="shared" si="18"/>
        <v>0</v>
      </c>
      <c r="AF24" s="30"/>
      <c r="AG24" s="30"/>
      <c r="AH24" s="30">
        <f t="shared" si="19"/>
        <v>0</v>
      </c>
      <c r="AI24" s="30"/>
      <c r="AJ24" s="30"/>
      <c r="AK24" s="30">
        <f t="shared" si="20"/>
        <v>0</v>
      </c>
      <c r="AL24" s="30"/>
      <c r="AM24" s="30"/>
      <c r="AN24" s="30">
        <f t="shared" si="21"/>
        <v>0</v>
      </c>
      <c r="AO24" s="30"/>
      <c r="AP24" s="30"/>
      <c r="AQ24" s="30">
        <f t="shared" si="22"/>
        <v>0</v>
      </c>
      <c r="AR24" s="30"/>
      <c r="AS24" s="30"/>
      <c r="AT24" s="30">
        <f t="shared" si="23"/>
        <v>0</v>
      </c>
      <c r="AU24" s="30"/>
      <c r="AV24" s="30"/>
      <c r="AW24" s="30">
        <f t="shared" si="24"/>
        <v>0</v>
      </c>
      <c r="AX24" s="30"/>
      <c r="AY24" s="30"/>
      <c r="AZ24" s="30">
        <f t="shared" si="25"/>
        <v>0</v>
      </c>
      <c r="BA24" s="30"/>
      <c r="BB24" s="30"/>
      <c r="BC24" s="30">
        <f t="shared" si="26"/>
        <v>0</v>
      </c>
      <c r="BD24" s="30"/>
      <c r="BE24" s="30"/>
      <c r="BF24" s="30">
        <f t="shared" si="27"/>
        <v>0</v>
      </c>
      <c r="BG24" s="30"/>
      <c r="BH24" s="30"/>
      <c r="BI24" s="30">
        <f t="shared" si="28"/>
        <v>0</v>
      </c>
      <c r="BJ24" s="30"/>
      <c r="BK24" s="30"/>
      <c r="BL24" s="30">
        <f t="shared" si="29"/>
        <v>0</v>
      </c>
      <c r="BM24" s="30"/>
      <c r="BN24" s="30"/>
      <c r="BO24" s="30">
        <f t="shared" si="30"/>
        <v>0</v>
      </c>
      <c r="BP24" s="30"/>
      <c r="BQ24" s="49"/>
      <c r="BR24" s="49"/>
      <c r="BS24" s="49"/>
      <c r="BT24" s="145" t="s">
        <v>195</v>
      </c>
      <c r="BU24" s="116"/>
      <c r="BV24" s="30"/>
      <c r="BW24" s="30"/>
      <c r="BX24" s="30"/>
      <c r="BY24" s="30">
        <f t="shared" si="33"/>
        <v>0</v>
      </c>
      <c r="BZ24" s="30">
        <f t="shared" si="34"/>
        <v>0</v>
      </c>
      <c r="CA24" s="30">
        <f t="shared" si="35"/>
        <v>0</v>
      </c>
    </row>
    <row r="25" spans="1:79" ht="22.5" x14ac:dyDescent="0.2">
      <c r="A25" s="44" t="s">
        <v>45</v>
      </c>
      <c r="B25" s="45" t="s">
        <v>46</v>
      </c>
      <c r="C25" s="33">
        <f>C26</f>
        <v>2491</v>
      </c>
      <c r="D25" s="33">
        <f t="shared" si="8"/>
        <v>-2491</v>
      </c>
      <c r="E25" s="33">
        <f t="shared" ref="E25:Q26" si="44">E26</f>
        <v>0</v>
      </c>
      <c r="F25" s="33">
        <f t="shared" si="44"/>
        <v>727</v>
      </c>
      <c r="G25" s="33">
        <f t="shared" si="10"/>
        <v>-522</v>
      </c>
      <c r="H25" s="33">
        <f t="shared" si="44"/>
        <v>205</v>
      </c>
      <c r="I25" s="33">
        <f t="shared" si="44"/>
        <v>1946</v>
      </c>
      <c r="J25" s="50">
        <f t="shared" si="11"/>
        <v>-1133</v>
      </c>
      <c r="K25" s="33">
        <f t="shared" si="44"/>
        <v>813</v>
      </c>
      <c r="L25" s="33">
        <f t="shared" si="44"/>
        <v>5416</v>
      </c>
      <c r="M25" s="33">
        <f t="shared" si="12"/>
        <v>-1360</v>
      </c>
      <c r="N25" s="33">
        <f t="shared" si="44"/>
        <v>4056</v>
      </c>
      <c r="O25" s="33">
        <f t="shared" si="44"/>
        <v>4575</v>
      </c>
      <c r="P25" s="33">
        <f t="shared" si="13"/>
        <v>-3487</v>
      </c>
      <c r="Q25" s="33">
        <f t="shared" si="44"/>
        <v>1088</v>
      </c>
      <c r="R25" s="48">
        <f t="shared" si="5"/>
        <v>15155</v>
      </c>
      <c r="S25" s="48">
        <f t="shared" si="14"/>
        <v>-8993</v>
      </c>
      <c r="T25" s="48">
        <f t="shared" si="5"/>
        <v>6162</v>
      </c>
      <c r="U25" s="33">
        <f t="shared" ref="U25:AJ26" si="45">U26</f>
        <v>0</v>
      </c>
      <c r="V25" s="33">
        <f t="shared" si="15"/>
        <v>0</v>
      </c>
      <c r="W25" s="33">
        <f t="shared" si="45"/>
        <v>0</v>
      </c>
      <c r="X25" s="33">
        <f t="shared" si="45"/>
        <v>8366</v>
      </c>
      <c r="Y25" s="33">
        <f t="shared" si="16"/>
        <v>-1630</v>
      </c>
      <c r="Z25" s="33">
        <f t="shared" si="45"/>
        <v>6736</v>
      </c>
      <c r="AA25" s="33">
        <f t="shared" si="45"/>
        <v>0</v>
      </c>
      <c r="AB25" s="33">
        <f t="shared" si="17"/>
        <v>0</v>
      </c>
      <c r="AC25" s="33">
        <f t="shared" si="45"/>
        <v>0</v>
      </c>
      <c r="AD25" s="33">
        <f t="shared" si="45"/>
        <v>0</v>
      </c>
      <c r="AE25" s="33">
        <f t="shared" si="18"/>
        <v>0</v>
      </c>
      <c r="AF25" s="33">
        <f t="shared" si="45"/>
        <v>0</v>
      </c>
      <c r="AG25" s="33">
        <f t="shared" si="45"/>
        <v>0</v>
      </c>
      <c r="AH25" s="33">
        <f t="shared" si="19"/>
        <v>0</v>
      </c>
      <c r="AI25" s="33">
        <f t="shared" si="45"/>
        <v>0</v>
      </c>
      <c r="AJ25" s="33">
        <f t="shared" si="45"/>
        <v>1152</v>
      </c>
      <c r="AK25" s="33">
        <f t="shared" si="20"/>
        <v>3892</v>
      </c>
      <c r="AL25" s="33">
        <f t="shared" ref="AL25:AY26" si="46">AL26</f>
        <v>5044</v>
      </c>
      <c r="AM25" s="33">
        <f t="shared" si="46"/>
        <v>0</v>
      </c>
      <c r="AN25" s="33">
        <f t="shared" si="21"/>
        <v>0</v>
      </c>
      <c r="AO25" s="33">
        <f t="shared" si="46"/>
        <v>0</v>
      </c>
      <c r="AP25" s="33">
        <f t="shared" si="46"/>
        <v>2358</v>
      </c>
      <c r="AQ25" s="33">
        <f t="shared" si="22"/>
        <v>2395</v>
      </c>
      <c r="AR25" s="33">
        <f t="shared" si="46"/>
        <v>4753</v>
      </c>
      <c r="AS25" s="33">
        <f t="shared" si="46"/>
        <v>1133</v>
      </c>
      <c r="AT25" s="33">
        <f t="shared" si="23"/>
        <v>213</v>
      </c>
      <c r="AU25" s="33">
        <f t="shared" si="46"/>
        <v>1346</v>
      </c>
      <c r="AV25" s="33">
        <f t="shared" si="46"/>
        <v>0</v>
      </c>
      <c r="AW25" s="33">
        <f t="shared" si="24"/>
        <v>0</v>
      </c>
      <c r="AX25" s="33">
        <f t="shared" si="46"/>
        <v>0</v>
      </c>
      <c r="AY25" s="33">
        <f t="shared" si="46"/>
        <v>0</v>
      </c>
      <c r="AZ25" s="33">
        <f t="shared" si="25"/>
        <v>0</v>
      </c>
      <c r="BA25" s="33">
        <f t="shared" ref="BA25:BP26" si="47">BA26</f>
        <v>0</v>
      </c>
      <c r="BB25" s="33">
        <f t="shared" si="47"/>
        <v>340</v>
      </c>
      <c r="BC25" s="33">
        <f t="shared" si="26"/>
        <v>533</v>
      </c>
      <c r="BD25" s="33">
        <f t="shared" si="47"/>
        <v>873</v>
      </c>
      <c r="BE25" s="33">
        <f t="shared" si="47"/>
        <v>0</v>
      </c>
      <c r="BF25" s="33">
        <f t="shared" si="27"/>
        <v>0</v>
      </c>
      <c r="BG25" s="33">
        <f t="shared" si="47"/>
        <v>0</v>
      </c>
      <c r="BH25" s="33">
        <f t="shared" si="47"/>
        <v>0</v>
      </c>
      <c r="BI25" s="33">
        <f t="shared" si="28"/>
        <v>0</v>
      </c>
      <c r="BJ25" s="33">
        <f t="shared" si="47"/>
        <v>0</v>
      </c>
      <c r="BK25" s="33">
        <f t="shared" si="47"/>
        <v>0</v>
      </c>
      <c r="BL25" s="33">
        <f t="shared" si="29"/>
        <v>0</v>
      </c>
      <c r="BM25" s="33">
        <f t="shared" si="47"/>
        <v>0</v>
      </c>
      <c r="BN25" s="33">
        <f t="shared" si="47"/>
        <v>0</v>
      </c>
      <c r="BO25" s="33">
        <f t="shared" si="30"/>
        <v>0</v>
      </c>
      <c r="BP25" s="33">
        <f t="shared" si="47"/>
        <v>0</v>
      </c>
      <c r="BQ25" s="51">
        <f t="shared" ref="BP25:BS26" si="48">BQ26</f>
        <v>28504</v>
      </c>
      <c r="BR25" s="51">
        <f t="shared" si="32"/>
        <v>-3590</v>
      </c>
      <c r="BS25" s="51">
        <f t="shared" si="48"/>
        <v>24914</v>
      </c>
      <c r="BT25" s="146"/>
      <c r="BU25" s="116">
        <v>24914</v>
      </c>
      <c r="BV25" s="33">
        <f t="shared" ref="BV25:BX26" si="49">BV26</f>
        <v>0</v>
      </c>
      <c r="BW25" s="33">
        <f t="shared" si="49"/>
        <v>0</v>
      </c>
      <c r="BX25" s="33">
        <f t="shared" si="49"/>
        <v>0</v>
      </c>
      <c r="BY25" s="33">
        <f t="shared" si="33"/>
        <v>28504</v>
      </c>
      <c r="BZ25" s="33">
        <f t="shared" si="34"/>
        <v>-3590</v>
      </c>
      <c r="CA25" s="33">
        <f t="shared" si="35"/>
        <v>24914</v>
      </c>
    </row>
    <row r="26" spans="1:79" ht="22.5" x14ac:dyDescent="0.2">
      <c r="A26" s="44" t="s">
        <v>55</v>
      </c>
      <c r="B26" s="45" t="s">
        <v>56</v>
      </c>
      <c r="C26" s="43">
        <f>C27</f>
        <v>2491</v>
      </c>
      <c r="D26" s="43">
        <f t="shared" si="8"/>
        <v>-2491</v>
      </c>
      <c r="E26" s="43">
        <f t="shared" si="44"/>
        <v>0</v>
      </c>
      <c r="F26" s="43">
        <f t="shared" si="44"/>
        <v>727</v>
      </c>
      <c r="G26" s="43">
        <f t="shared" si="10"/>
        <v>-522</v>
      </c>
      <c r="H26" s="43">
        <f t="shared" si="44"/>
        <v>205</v>
      </c>
      <c r="I26" s="43">
        <f t="shared" si="44"/>
        <v>1946</v>
      </c>
      <c r="J26" s="52">
        <f t="shared" si="11"/>
        <v>-1133</v>
      </c>
      <c r="K26" s="43">
        <f t="shared" si="44"/>
        <v>813</v>
      </c>
      <c r="L26" s="43">
        <f t="shared" si="44"/>
        <v>5416</v>
      </c>
      <c r="M26" s="43">
        <f t="shared" si="12"/>
        <v>-1360</v>
      </c>
      <c r="N26" s="43">
        <f t="shared" si="44"/>
        <v>4056</v>
      </c>
      <c r="O26" s="43">
        <f t="shared" si="44"/>
        <v>4575</v>
      </c>
      <c r="P26" s="43">
        <f t="shared" si="13"/>
        <v>-3487</v>
      </c>
      <c r="Q26" s="43">
        <f t="shared" si="44"/>
        <v>1088</v>
      </c>
      <c r="R26" s="48">
        <f t="shared" si="5"/>
        <v>15155</v>
      </c>
      <c r="S26" s="48">
        <f t="shared" si="14"/>
        <v>-8993</v>
      </c>
      <c r="T26" s="48">
        <f t="shared" si="5"/>
        <v>6162</v>
      </c>
      <c r="U26" s="43">
        <f t="shared" si="45"/>
        <v>0</v>
      </c>
      <c r="V26" s="43">
        <f t="shared" si="15"/>
        <v>0</v>
      </c>
      <c r="W26" s="43">
        <f t="shared" si="45"/>
        <v>0</v>
      </c>
      <c r="X26" s="43">
        <f t="shared" si="45"/>
        <v>8366</v>
      </c>
      <c r="Y26" s="43">
        <f t="shared" si="16"/>
        <v>-1630</v>
      </c>
      <c r="Z26" s="43">
        <f t="shared" si="45"/>
        <v>6736</v>
      </c>
      <c r="AA26" s="43">
        <f t="shared" si="45"/>
        <v>0</v>
      </c>
      <c r="AB26" s="43">
        <f t="shared" si="17"/>
        <v>0</v>
      </c>
      <c r="AC26" s="43">
        <f t="shared" si="45"/>
        <v>0</v>
      </c>
      <c r="AD26" s="43">
        <f t="shared" si="45"/>
        <v>0</v>
      </c>
      <c r="AE26" s="43">
        <f t="shared" si="18"/>
        <v>0</v>
      </c>
      <c r="AF26" s="43">
        <f t="shared" si="45"/>
        <v>0</v>
      </c>
      <c r="AG26" s="43">
        <f t="shared" si="45"/>
        <v>0</v>
      </c>
      <c r="AH26" s="43">
        <f t="shared" si="19"/>
        <v>0</v>
      </c>
      <c r="AI26" s="43">
        <f t="shared" si="45"/>
        <v>0</v>
      </c>
      <c r="AJ26" s="43">
        <f t="shared" si="45"/>
        <v>1152</v>
      </c>
      <c r="AK26" s="43">
        <f t="shared" si="20"/>
        <v>3892</v>
      </c>
      <c r="AL26" s="43">
        <f t="shared" si="46"/>
        <v>5044</v>
      </c>
      <c r="AM26" s="43">
        <f t="shared" si="46"/>
        <v>0</v>
      </c>
      <c r="AN26" s="43">
        <f t="shared" si="21"/>
        <v>0</v>
      </c>
      <c r="AO26" s="43">
        <f t="shared" si="46"/>
        <v>0</v>
      </c>
      <c r="AP26" s="43">
        <f t="shared" si="46"/>
        <v>2358</v>
      </c>
      <c r="AQ26" s="43">
        <f t="shared" si="22"/>
        <v>2395</v>
      </c>
      <c r="AR26" s="43">
        <f t="shared" si="46"/>
        <v>4753</v>
      </c>
      <c r="AS26" s="43">
        <f t="shared" si="46"/>
        <v>1133</v>
      </c>
      <c r="AT26" s="43">
        <f t="shared" si="23"/>
        <v>213</v>
      </c>
      <c r="AU26" s="43">
        <f t="shared" si="46"/>
        <v>1346</v>
      </c>
      <c r="AV26" s="43">
        <f t="shared" si="46"/>
        <v>0</v>
      </c>
      <c r="AW26" s="43">
        <f t="shared" si="24"/>
        <v>0</v>
      </c>
      <c r="AX26" s="43">
        <f t="shared" si="46"/>
        <v>0</v>
      </c>
      <c r="AY26" s="43">
        <f t="shared" si="46"/>
        <v>0</v>
      </c>
      <c r="AZ26" s="43">
        <f t="shared" si="25"/>
        <v>0</v>
      </c>
      <c r="BA26" s="43">
        <f t="shared" si="47"/>
        <v>0</v>
      </c>
      <c r="BB26" s="43">
        <f t="shared" si="47"/>
        <v>340</v>
      </c>
      <c r="BC26" s="43">
        <f t="shared" si="26"/>
        <v>533</v>
      </c>
      <c r="BD26" s="43">
        <f t="shared" si="47"/>
        <v>873</v>
      </c>
      <c r="BE26" s="43">
        <f t="shared" si="47"/>
        <v>0</v>
      </c>
      <c r="BF26" s="43">
        <f t="shared" si="27"/>
        <v>0</v>
      </c>
      <c r="BG26" s="43">
        <f t="shared" si="47"/>
        <v>0</v>
      </c>
      <c r="BH26" s="43">
        <f t="shared" si="47"/>
        <v>0</v>
      </c>
      <c r="BI26" s="43">
        <f t="shared" si="28"/>
        <v>0</v>
      </c>
      <c r="BJ26" s="43">
        <f t="shared" si="47"/>
        <v>0</v>
      </c>
      <c r="BK26" s="43">
        <f t="shared" si="47"/>
        <v>0</v>
      </c>
      <c r="BL26" s="43">
        <f t="shared" si="29"/>
        <v>0</v>
      </c>
      <c r="BM26" s="43">
        <f t="shared" si="47"/>
        <v>0</v>
      </c>
      <c r="BN26" s="43">
        <f t="shared" si="47"/>
        <v>0</v>
      </c>
      <c r="BO26" s="43">
        <f t="shared" si="30"/>
        <v>0</v>
      </c>
      <c r="BP26" s="43">
        <f t="shared" si="48"/>
        <v>0</v>
      </c>
      <c r="BQ26" s="53">
        <f t="shared" si="48"/>
        <v>28504</v>
      </c>
      <c r="BR26" s="53">
        <f t="shared" si="32"/>
        <v>-3590</v>
      </c>
      <c r="BS26" s="53">
        <f t="shared" si="48"/>
        <v>24914</v>
      </c>
      <c r="BT26" s="146"/>
      <c r="BU26" s="43">
        <v>94914</v>
      </c>
      <c r="BV26" s="43">
        <f t="shared" si="49"/>
        <v>0</v>
      </c>
      <c r="BW26" s="43">
        <f t="shared" si="49"/>
        <v>0</v>
      </c>
      <c r="BX26" s="43">
        <f t="shared" si="49"/>
        <v>0</v>
      </c>
      <c r="BY26" s="43">
        <f t="shared" si="33"/>
        <v>28504</v>
      </c>
      <c r="BZ26" s="43">
        <f t="shared" si="34"/>
        <v>-3590</v>
      </c>
      <c r="CA26" s="43">
        <f t="shared" si="35"/>
        <v>24914</v>
      </c>
    </row>
    <row r="27" spans="1:79" ht="22.5" x14ac:dyDescent="0.2">
      <c r="A27" s="44" t="s">
        <v>59</v>
      </c>
      <c r="B27" s="45" t="s">
        <v>60</v>
      </c>
      <c r="C27" s="58">
        <v>2491</v>
      </c>
      <c r="D27" s="58">
        <f t="shared" si="8"/>
        <v>-2491</v>
      </c>
      <c r="E27" s="58">
        <v>0</v>
      </c>
      <c r="F27" s="58">
        <v>727</v>
      </c>
      <c r="G27" s="58">
        <f t="shared" si="10"/>
        <v>-522</v>
      </c>
      <c r="H27" s="58">
        <v>205</v>
      </c>
      <c r="I27" s="58">
        <v>1946</v>
      </c>
      <c r="J27" s="59">
        <f t="shared" si="11"/>
        <v>-1133</v>
      </c>
      <c r="K27" s="58">
        <v>813</v>
      </c>
      <c r="L27" s="58">
        <v>5416</v>
      </c>
      <c r="M27" s="58">
        <f t="shared" si="12"/>
        <v>-1360</v>
      </c>
      <c r="N27" s="58">
        <v>4056</v>
      </c>
      <c r="O27" s="58">
        <v>4575</v>
      </c>
      <c r="P27" s="58">
        <f t="shared" si="13"/>
        <v>-3487</v>
      </c>
      <c r="Q27" s="58">
        <v>1088</v>
      </c>
      <c r="R27" s="48">
        <f t="shared" si="5"/>
        <v>15155</v>
      </c>
      <c r="S27" s="48">
        <f t="shared" si="14"/>
        <v>-8993</v>
      </c>
      <c r="T27" s="48">
        <f t="shared" si="5"/>
        <v>6162</v>
      </c>
      <c r="U27" s="58"/>
      <c r="V27" s="58">
        <f t="shared" si="15"/>
        <v>0</v>
      </c>
      <c r="W27" s="58"/>
      <c r="X27" s="58">
        <v>8366</v>
      </c>
      <c r="Y27" s="58">
        <f t="shared" si="16"/>
        <v>-1630</v>
      </c>
      <c r="Z27" s="58">
        <v>6736</v>
      </c>
      <c r="AA27" s="58"/>
      <c r="AB27" s="58">
        <f t="shared" si="17"/>
        <v>0</v>
      </c>
      <c r="AC27" s="58"/>
      <c r="AD27" s="58"/>
      <c r="AE27" s="58">
        <f t="shared" si="18"/>
        <v>0</v>
      </c>
      <c r="AF27" s="58"/>
      <c r="AG27" s="58"/>
      <c r="AH27" s="58">
        <f t="shared" si="19"/>
        <v>0</v>
      </c>
      <c r="AI27" s="58"/>
      <c r="AJ27" s="58">
        <v>1152</v>
      </c>
      <c r="AK27" s="58">
        <f t="shared" si="20"/>
        <v>3892</v>
      </c>
      <c r="AL27" s="58">
        <v>5044</v>
      </c>
      <c r="AM27" s="58"/>
      <c r="AN27" s="58">
        <f t="shared" si="21"/>
        <v>0</v>
      </c>
      <c r="AO27" s="58"/>
      <c r="AP27" s="58">
        <v>2358</v>
      </c>
      <c r="AQ27" s="58">
        <f t="shared" si="22"/>
        <v>2395</v>
      </c>
      <c r="AR27" s="58">
        <v>4753</v>
      </c>
      <c r="AS27" s="58">
        <v>1133</v>
      </c>
      <c r="AT27" s="58">
        <f t="shared" si="23"/>
        <v>213</v>
      </c>
      <c r="AU27" s="58">
        <v>1346</v>
      </c>
      <c r="AV27" s="58"/>
      <c r="AW27" s="58">
        <f t="shared" si="24"/>
        <v>0</v>
      </c>
      <c r="AX27" s="58"/>
      <c r="AY27" s="58"/>
      <c r="AZ27" s="58">
        <f t="shared" si="25"/>
        <v>0</v>
      </c>
      <c r="BA27" s="58"/>
      <c r="BB27" s="58">
        <v>340</v>
      </c>
      <c r="BC27" s="58">
        <f t="shared" si="26"/>
        <v>533</v>
      </c>
      <c r="BD27" s="58">
        <v>873</v>
      </c>
      <c r="BE27" s="58"/>
      <c r="BF27" s="58">
        <f t="shared" si="27"/>
        <v>0</v>
      </c>
      <c r="BG27" s="58"/>
      <c r="BH27" s="58"/>
      <c r="BI27" s="58">
        <f t="shared" si="28"/>
        <v>0</v>
      </c>
      <c r="BJ27" s="58"/>
      <c r="BK27" s="58"/>
      <c r="BL27" s="58">
        <f t="shared" si="29"/>
        <v>0</v>
      </c>
      <c r="BM27" s="58"/>
      <c r="BN27" s="58"/>
      <c r="BO27" s="58">
        <f t="shared" si="30"/>
        <v>0</v>
      </c>
      <c r="BP27" s="58"/>
      <c r="BQ27" s="57">
        <f t="shared" si="38"/>
        <v>28504</v>
      </c>
      <c r="BR27" s="57">
        <f t="shared" si="32"/>
        <v>-3590</v>
      </c>
      <c r="BS27" s="57">
        <f t="shared" si="38"/>
        <v>24914</v>
      </c>
      <c r="BT27" s="147"/>
      <c r="BU27" s="54">
        <v>24914</v>
      </c>
      <c r="BV27" s="58"/>
      <c r="BW27" s="58"/>
      <c r="BX27" s="58"/>
      <c r="BY27" s="58">
        <f t="shared" si="33"/>
        <v>28504</v>
      </c>
      <c r="BZ27" s="58">
        <f t="shared" si="34"/>
        <v>-3590</v>
      </c>
      <c r="CA27" s="58">
        <f t="shared" si="35"/>
        <v>24914</v>
      </c>
    </row>
    <row r="28" spans="1:79" ht="22.5" x14ac:dyDescent="0.2">
      <c r="A28" s="38" t="s">
        <v>69</v>
      </c>
      <c r="B28" s="39" t="s">
        <v>70</v>
      </c>
      <c r="C28" s="40">
        <f>C30</f>
        <v>0</v>
      </c>
      <c r="D28" s="40">
        <f t="shared" si="8"/>
        <v>0</v>
      </c>
      <c r="E28" s="40">
        <f t="shared" ref="E28:BN28" si="50">E30</f>
        <v>0</v>
      </c>
      <c r="F28" s="40">
        <f t="shared" si="50"/>
        <v>0</v>
      </c>
      <c r="G28" s="40">
        <f t="shared" si="10"/>
        <v>0</v>
      </c>
      <c r="H28" s="40">
        <f t="shared" si="50"/>
        <v>0</v>
      </c>
      <c r="I28" s="40">
        <f t="shared" si="50"/>
        <v>0</v>
      </c>
      <c r="J28" s="41">
        <f t="shared" si="11"/>
        <v>0</v>
      </c>
      <c r="K28" s="40">
        <f t="shared" si="50"/>
        <v>0</v>
      </c>
      <c r="L28" s="40">
        <f t="shared" si="50"/>
        <v>0</v>
      </c>
      <c r="M28" s="40">
        <f t="shared" si="12"/>
        <v>0</v>
      </c>
      <c r="N28" s="40">
        <f t="shared" si="50"/>
        <v>0</v>
      </c>
      <c r="O28" s="40">
        <f t="shared" si="50"/>
        <v>0</v>
      </c>
      <c r="P28" s="40">
        <f t="shared" si="13"/>
        <v>0</v>
      </c>
      <c r="Q28" s="40">
        <f t="shared" si="50"/>
        <v>0</v>
      </c>
      <c r="R28" s="42">
        <f t="shared" si="5"/>
        <v>0</v>
      </c>
      <c r="S28" s="42">
        <f t="shared" si="14"/>
        <v>0</v>
      </c>
      <c r="T28" s="42">
        <f t="shared" si="5"/>
        <v>0</v>
      </c>
      <c r="U28" s="40">
        <f t="shared" si="50"/>
        <v>0</v>
      </c>
      <c r="V28" s="40">
        <f t="shared" si="15"/>
        <v>0</v>
      </c>
      <c r="W28" s="40">
        <f t="shared" si="50"/>
        <v>0</v>
      </c>
      <c r="X28" s="40">
        <f t="shared" si="50"/>
        <v>0</v>
      </c>
      <c r="Y28" s="40">
        <f t="shared" si="16"/>
        <v>0</v>
      </c>
      <c r="Z28" s="40">
        <f t="shared" si="50"/>
        <v>0</v>
      </c>
      <c r="AA28" s="40">
        <f t="shared" si="50"/>
        <v>0</v>
      </c>
      <c r="AB28" s="40">
        <f t="shared" si="17"/>
        <v>0</v>
      </c>
      <c r="AC28" s="40">
        <f t="shared" si="50"/>
        <v>0</v>
      </c>
      <c r="AD28" s="40">
        <f t="shared" si="50"/>
        <v>0</v>
      </c>
      <c r="AE28" s="40">
        <f t="shared" si="18"/>
        <v>0</v>
      </c>
      <c r="AF28" s="40">
        <f t="shared" si="50"/>
        <v>0</v>
      </c>
      <c r="AG28" s="40">
        <f t="shared" si="50"/>
        <v>0</v>
      </c>
      <c r="AH28" s="40">
        <f t="shared" si="19"/>
        <v>0</v>
      </c>
      <c r="AI28" s="40">
        <f t="shared" si="50"/>
        <v>0</v>
      </c>
      <c r="AJ28" s="40">
        <f t="shared" si="50"/>
        <v>0</v>
      </c>
      <c r="AK28" s="40">
        <f t="shared" si="20"/>
        <v>0</v>
      </c>
      <c r="AL28" s="40">
        <f t="shared" si="50"/>
        <v>0</v>
      </c>
      <c r="AM28" s="40">
        <f t="shared" si="50"/>
        <v>0</v>
      </c>
      <c r="AN28" s="40">
        <f t="shared" si="21"/>
        <v>0</v>
      </c>
      <c r="AO28" s="40">
        <f t="shared" si="50"/>
        <v>0</v>
      </c>
      <c r="AP28" s="40">
        <f t="shared" si="50"/>
        <v>0</v>
      </c>
      <c r="AQ28" s="40">
        <f t="shared" si="22"/>
        <v>0</v>
      </c>
      <c r="AR28" s="40">
        <f t="shared" si="50"/>
        <v>0</v>
      </c>
      <c r="AS28" s="40">
        <f t="shared" si="50"/>
        <v>0</v>
      </c>
      <c r="AT28" s="40">
        <f t="shared" si="23"/>
        <v>0</v>
      </c>
      <c r="AU28" s="40">
        <f t="shared" si="50"/>
        <v>0</v>
      </c>
      <c r="AV28" s="40">
        <f t="shared" si="50"/>
        <v>0</v>
      </c>
      <c r="AW28" s="40">
        <f t="shared" si="24"/>
        <v>0</v>
      </c>
      <c r="AX28" s="40">
        <f t="shared" si="50"/>
        <v>0</v>
      </c>
      <c r="AY28" s="40">
        <f t="shared" si="50"/>
        <v>0</v>
      </c>
      <c r="AZ28" s="40">
        <f t="shared" si="25"/>
        <v>0</v>
      </c>
      <c r="BA28" s="40">
        <f t="shared" si="50"/>
        <v>0</v>
      </c>
      <c r="BB28" s="40">
        <f t="shared" si="50"/>
        <v>0</v>
      </c>
      <c r="BC28" s="40">
        <f t="shared" si="26"/>
        <v>0</v>
      </c>
      <c r="BD28" s="40">
        <f t="shared" si="50"/>
        <v>0</v>
      </c>
      <c r="BE28" s="40">
        <f t="shared" si="50"/>
        <v>0</v>
      </c>
      <c r="BF28" s="40">
        <f t="shared" si="27"/>
        <v>0</v>
      </c>
      <c r="BG28" s="40">
        <f t="shared" si="50"/>
        <v>0</v>
      </c>
      <c r="BH28" s="40">
        <f t="shared" si="50"/>
        <v>0</v>
      </c>
      <c r="BI28" s="40">
        <f t="shared" si="28"/>
        <v>0</v>
      </c>
      <c r="BJ28" s="40">
        <f t="shared" si="50"/>
        <v>0</v>
      </c>
      <c r="BK28" s="40">
        <f t="shared" si="50"/>
        <v>0</v>
      </c>
      <c r="BL28" s="40">
        <f t="shared" si="29"/>
        <v>0</v>
      </c>
      <c r="BM28" s="40">
        <f t="shared" si="50"/>
        <v>0</v>
      </c>
      <c r="BN28" s="40">
        <f t="shared" si="50"/>
        <v>0</v>
      </c>
      <c r="BO28" s="40">
        <f t="shared" si="30"/>
        <v>0</v>
      </c>
      <c r="BP28" s="40">
        <f t="shared" ref="BP28:BS28" si="51">BP30</f>
        <v>0</v>
      </c>
      <c r="BQ28" s="40">
        <f t="shared" si="51"/>
        <v>0</v>
      </c>
      <c r="BR28" s="40">
        <f t="shared" si="32"/>
        <v>0</v>
      </c>
      <c r="BS28" s="40">
        <f t="shared" si="51"/>
        <v>0</v>
      </c>
      <c r="BT28" s="43" t="s">
        <v>69</v>
      </c>
      <c r="BU28" s="43"/>
      <c r="BV28" s="40">
        <f>BV30</f>
        <v>0</v>
      </c>
      <c r="BW28" s="40">
        <f>BW30</f>
        <v>0</v>
      </c>
      <c r="BX28" s="40">
        <f>BX30</f>
        <v>0</v>
      </c>
      <c r="BY28" s="40">
        <f t="shared" si="33"/>
        <v>0</v>
      </c>
      <c r="BZ28" s="40">
        <f t="shared" si="34"/>
        <v>0</v>
      </c>
      <c r="CA28" s="40">
        <f t="shared" si="35"/>
        <v>0</v>
      </c>
    </row>
    <row r="29" spans="1:79" ht="33.75" x14ac:dyDescent="0.2">
      <c r="A29" s="44" t="s">
        <v>43</v>
      </c>
      <c r="B29" s="45" t="s">
        <v>44</v>
      </c>
      <c r="C29" s="30"/>
      <c r="D29" s="30">
        <f t="shared" si="8"/>
        <v>0</v>
      </c>
      <c r="E29" s="30"/>
      <c r="F29" s="30"/>
      <c r="G29" s="30">
        <f t="shared" si="10"/>
        <v>0</v>
      </c>
      <c r="H29" s="30"/>
      <c r="I29" s="30"/>
      <c r="J29" s="32">
        <f t="shared" si="11"/>
        <v>0</v>
      </c>
      <c r="K29" s="30"/>
      <c r="L29" s="30"/>
      <c r="M29" s="30">
        <f t="shared" si="12"/>
        <v>0</v>
      </c>
      <c r="N29" s="30"/>
      <c r="O29" s="30"/>
      <c r="P29" s="30">
        <f t="shared" si="13"/>
        <v>0</v>
      </c>
      <c r="Q29" s="30"/>
      <c r="R29" s="48">
        <f t="shared" si="5"/>
        <v>0</v>
      </c>
      <c r="S29" s="48">
        <f t="shared" si="14"/>
        <v>0</v>
      </c>
      <c r="T29" s="48">
        <f t="shared" si="5"/>
        <v>0</v>
      </c>
      <c r="U29" s="30"/>
      <c r="V29" s="30">
        <f t="shared" si="15"/>
        <v>0</v>
      </c>
      <c r="W29" s="30"/>
      <c r="X29" s="30"/>
      <c r="Y29" s="30">
        <f t="shared" si="16"/>
        <v>0</v>
      </c>
      <c r="Z29" s="30"/>
      <c r="AA29" s="30"/>
      <c r="AB29" s="30">
        <f t="shared" si="17"/>
        <v>0</v>
      </c>
      <c r="AC29" s="30"/>
      <c r="AD29" s="30"/>
      <c r="AE29" s="30">
        <f t="shared" si="18"/>
        <v>0</v>
      </c>
      <c r="AF29" s="30"/>
      <c r="AG29" s="30"/>
      <c r="AH29" s="30">
        <f t="shared" si="19"/>
        <v>0</v>
      </c>
      <c r="AI29" s="30"/>
      <c r="AJ29" s="30"/>
      <c r="AK29" s="30">
        <f t="shared" si="20"/>
        <v>0</v>
      </c>
      <c r="AL29" s="30"/>
      <c r="AM29" s="30"/>
      <c r="AN29" s="30">
        <f t="shared" si="21"/>
        <v>0</v>
      </c>
      <c r="AO29" s="30"/>
      <c r="AP29" s="30"/>
      <c r="AQ29" s="30">
        <f t="shared" si="22"/>
        <v>0</v>
      </c>
      <c r="AR29" s="30"/>
      <c r="AS29" s="30"/>
      <c r="AT29" s="30">
        <f t="shared" si="23"/>
        <v>0</v>
      </c>
      <c r="AU29" s="30"/>
      <c r="AV29" s="30"/>
      <c r="AW29" s="30">
        <f t="shared" si="24"/>
        <v>0</v>
      </c>
      <c r="AX29" s="30"/>
      <c r="AY29" s="30"/>
      <c r="AZ29" s="30">
        <f t="shared" si="25"/>
        <v>0</v>
      </c>
      <c r="BA29" s="30"/>
      <c r="BB29" s="30"/>
      <c r="BC29" s="30">
        <f t="shared" si="26"/>
        <v>0</v>
      </c>
      <c r="BD29" s="30"/>
      <c r="BE29" s="30"/>
      <c r="BF29" s="30">
        <f t="shared" si="27"/>
        <v>0</v>
      </c>
      <c r="BG29" s="30"/>
      <c r="BH29" s="30"/>
      <c r="BI29" s="30">
        <f t="shared" si="28"/>
        <v>0</v>
      </c>
      <c r="BJ29" s="30"/>
      <c r="BK29" s="30"/>
      <c r="BL29" s="30">
        <f t="shared" si="29"/>
        <v>0</v>
      </c>
      <c r="BM29" s="30"/>
      <c r="BN29" s="30"/>
      <c r="BO29" s="30">
        <f t="shared" si="30"/>
        <v>0</v>
      </c>
      <c r="BP29" s="30"/>
      <c r="BQ29" s="49"/>
      <c r="BR29" s="49"/>
      <c r="BS29" s="49"/>
      <c r="BT29" s="145" t="s">
        <v>196</v>
      </c>
      <c r="BU29" s="30"/>
      <c r="BV29" s="30"/>
      <c r="BW29" s="30"/>
      <c r="BX29" s="30"/>
      <c r="BY29" s="30">
        <f t="shared" si="33"/>
        <v>0</v>
      </c>
      <c r="BZ29" s="30">
        <f t="shared" si="34"/>
        <v>0</v>
      </c>
      <c r="CA29" s="30">
        <f t="shared" si="35"/>
        <v>0</v>
      </c>
    </row>
    <row r="30" spans="1:79" ht="22.5" x14ac:dyDescent="0.2">
      <c r="A30" s="44" t="s">
        <v>45</v>
      </c>
      <c r="B30" s="45" t="s">
        <v>46</v>
      </c>
      <c r="C30" s="33">
        <f>C31</f>
        <v>0</v>
      </c>
      <c r="D30" s="33">
        <f t="shared" si="8"/>
        <v>0</v>
      </c>
      <c r="E30" s="33">
        <f t="shared" ref="E30:BM31" si="52">E31</f>
        <v>0</v>
      </c>
      <c r="F30" s="33">
        <f>F31</f>
        <v>0</v>
      </c>
      <c r="G30" s="33">
        <f t="shared" si="10"/>
        <v>0</v>
      </c>
      <c r="H30" s="33">
        <f t="shared" si="52"/>
        <v>0</v>
      </c>
      <c r="I30" s="33">
        <f>I31</f>
        <v>0</v>
      </c>
      <c r="J30" s="50">
        <f t="shared" si="11"/>
        <v>0</v>
      </c>
      <c r="K30" s="33">
        <f t="shared" si="52"/>
        <v>0</v>
      </c>
      <c r="L30" s="33">
        <f>L31</f>
        <v>0</v>
      </c>
      <c r="M30" s="33">
        <f t="shared" si="12"/>
        <v>0</v>
      </c>
      <c r="N30" s="33">
        <f t="shared" si="52"/>
        <v>0</v>
      </c>
      <c r="O30" s="33">
        <f>O31</f>
        <v>0</v>
      </c>
      <c r="P30" s="33">
        <f t="shared" si="13"/>
        <v>0</v>
      </c>
      <c r="Q30" s="33">
        <f t="shared" si="52"/>
        <v>0</v>
      </c>
      <c r="R30" s="48">
        <f t="shared" si="5"/>
        <v>0</v>
      </c>
      <c r="S30" s="48">
        <f t="shared" si="14"/>
        <v>0</v>
      </c>
      <c r="T30" s="48">
        <f t="shared" si="5"/>
        <v>0</v>
      </c>
      <c r="U30" s="33">
        <f>U31</f>
        <v>0</v>
      </c>
      <c r="V30" s="33">
        <f t="shared" si="15"/>
        <v>0</v>
      </c>
      <c r="W30" s="33">
        <f t="shared" si="52"/>
        <v>0</v>
      </c>
      <c r="X30" s="33">
        <f>X31</f>
        <v>0</v>
      </c>
      <c r="Y30" s="33">
        <f t="shared" si="16"/>
        <v>0</v>
      </c>
      <c r="Z30" s="33">
        <f t="shared" si="52"/>
        <v>0</v>
      </c>
      <c r="AA30" s="33">
        <f>AA31</f>
        <v>0</v>
      </c>
      <c r="AB30" s="33">
        <f t="shared" si="17"/>
        <v>0</v>
      </c>
      <c r="AC30" s="33">
        <f t="shared" si="52"/>
        <v>0</v>
      </c>
      <c r="AD30" s="33">
        <f>AD31</f>
        <v>0</v>
      </c>
      <c r="AE30" s="33">
        <f t="shared" si="18"/>
        <v>0</v>
      </c>
      <c r="AF30" s="33">
        <f t="shared" si="52"/>
        <v>0</v>
      </c>
      <c r="AG30" s="33">
        <f>AG31</f>
        <v>0</v>
      </c>
      <c r="AH30" s="33">
        <f t="shared" si="19"/>
        <v>0</v>
      </c>
      <c r="AI30" s="33">
        <f t="shared" si="52"/>
        <v>0</v>
      </c>
      <c r="AJ30" s="33">
        <f>AJ31</f>
        <v>0</v>
      </c>
      <c r="AK30" s="33">
        <f t="shared" si="20"/>
        <v>0</v>
      </c>
      <c r="AL30" s="33">
        <f t="shared" si="52"/>
        <v>0</v>
      </c>
      <c r="AM30" s="33">
        <f>AM31</f>
        <v>0</v>
      </c>
      <c r="AN30" s="33">
        <f t="shared" si="21"/>
        <v>0</v>
      </c>
      <c r="AO30" s="33">
        <f t="shared" si="52"/>
        <v>0</v>
      </c>
      <c r="AP30" s="33">
        <f>AP31</f>
        <v>0</v>
      </c>
      <c r="AQ30" s="33">
        <f t="shared" si="22"/>
        <v>0</v>
      </c>
      <c r="AR30" s="33">
        <f t="shared" si="52"/>
        <v>0</v>
      </c>
      <c r="AS30" s="33">
        <f>AS31</f>
        <v>0</v>
      </c>
      <c r="AT30" s="33">
        <f t="shared" si="23"/>
        <v>0</v>
      </c>
      <c r="AU30" s="33">
        <f t="shared" si="52"/>
        <v>0</v>
      </c>
      <c r="AV30" s="33">
        <f>AV31</f>
        <v>0</v>
      </c>
      <c r="AW30" s="33">
        <f t="shared" si="24"/>
        <v>0</v>
      </c>
      <c r="AX30" s="33">
        <f t="shared" si="52"/>
        <v>0</v>
      </c>
      <c r="AY30" s="33">
        <f>AY31</f>
        <v>0</v>
      </c>
      <c r="AZ30" s="33">
        <f t="shared" si="25"/>
        <v>0</v>
      </c>
      <c r="BA30" s="33">
        <f t="shared" si="52"/>
        <v>0</v>
      </c>
      <c r="BB30" s="33">
        <f>BB31</f>
        <v>0</v>
      </c>
      <c r="BC30" s="33">
        <f t="shared" si="26"/>
        <v>0</v>
      </c>
      <c r="BD30" s="33">
        <f t="shared" si="52"/>
        <v>0</v>
      </c>
      <c r="BE30" s="33">
        <f>BE31</f>
        <v>0</v>
      </c>
      <c r="BF30" s="33">
        <f t="shared" si="27"/>
        <v>0</v>
      </c>
      <c r="BG30" s="33">
        <f t="shared" si="52"/>
        <v>0</v>
      </c>
      <c r="BH30" s="33">
        <f>BH31</f>
        <v>0</v>
      </c>
      <c r="BI30" s="33">
        <f t="shared" si="28"/>
        <v>0</v>
      </c>
      <c r="BJ30" s="33">
        <f t="shared" si="52"/>
        <v>0</v>
      </c>
      <c r="BK30" s="33">
        <f>BK31</f>
        <v>0</v>
      </c>
      <c r="BL30" s="33">
        <f t="shared" si="29"/>
        <v>0</v>
      </c>
      <c r="BM30" s="33">
        <f t="shared" si="52"/>
        <v>0</v>
      </c>
      <c r="BN30" s="33">
        <f>BN31</f>
        <v>0</v>
      </c>
      <c r="BO30" s="33">
        <f t="shared" si="30"/>
        <v>0</v>
      </c>
      <c r="BP30" s="33">
        <f t="shared" ref="BP30:BP31" si="53">BP31</f>
        <v>0</v>
      </c>
      <c r="BQ30" s="57">
        <f t="shared" si="38"/>
        <v>0</v>
      </c>
      <c r="BR30" s="57">
        <f t="shared" si="32"/>
        <v>0</v>
      </c>
      <c r="BS30" s="57">
        <f t="shared" si="38"/>
        <v>0</v>
      </c>
      <c r="BT30" s="146"/>
      <c r="BU30" s="33">
        <v>0</v>
      </c>
      <c r="BV30" s="33">
        <f t="shared" ref="BV30:BX31" si="54">BV31</f>
        <v>0</v>
      </c>
      <c r="BW30" s="33">
        <f t="shared" si="54"/>
        <v>0</v>
      </c>
      <c r="BX30" s="33">
        <f t="shared" si="54"/>
        <v>0</v>
      </c>
      <c r="BY30" s="33">
        <f t="shared" si="33"/>
        <v>0</v>
      </c>
      <c r="BZ30" s="33">
        <f t="shared" si="34"/>
        <v>0</v>
      </c>
      <c r="CA30" s="33">
        <f t="shared" si="35"/>
        <v>0</v>
      </c>
    </row>
    <row r="31" spans="1:79" ht="22.5" x14ac:dyDescent="0.2">
      <c r="A31" s="44" t="s">
        <v>55</v>
      </c>
      <c r="B31" s="45" t="s">
        <v>56</v>
      </c>
      <c r="C31" s="43">
        <f>C32</f>
        <v>0</v>
      </c>
      <c r="D31" s="43">
        <f t="shared" si="8"/>
        <v>0</v>
      </c>
      <c r="E31" s="43">
        <f t="shared" si="52"/>
        <v>0</v>
      </c>
      <c r="F31" s="43">
        <f>F32</f>
        <v>0</v>
      </c>
      <c r="G31" s="43">
        <f t="shared" si="10"/>
        <v>0</v>
      </c>
      <c r="H31" s="43">
        <f t="shared" si="52"/>
        <v>0</v>
      </c>
      <c r="I31" s="43">
        <f>I32</f>
        <v>0</v>
      </c>
      <c r="J31" s="52">
        <f t="shared" si="11"/>
        <v>0</v>
      </c>
      <c r="K31" s="43">
        <f t="shared" si="52"/>
        <v>0</v>
      </c>
      <c r="L31" s="43">
        <f>L32</f>
        <v>0</v>
      </c>
      <c r="M31" s="43">
        <f t="shared" si="12"/>
        <v>0</v>
      </c>
      <c r="N31" s="43">
        <f t="shared" si="52"/>
        <v>0</v>
      </c>
      <c r="O31" s="43">
        <f>O32</f>
        <v>0</v>
      </c>
      <c r="P31" s="43">
        <f t="shared" si="13"/>
        <v>0</v>
      </c>
      <c r="Q31" s="43">
        <f t="shared" si="52"/>
        <v>0</v>
      </c>
      <c r="R31" s="48">
        <f t="shared" si="5"/>
        <v>0</v>
      </c>
      <c r="S31" s="48">
        <f t="shared" si="14"/>
        <v>0</v>
      </c>
      <c r="T31" s="48">
        <f t="shared" si="5"/>
        <v>0</v>
      </c>
      <c r="U31" s="43">
        <f>U32</f>
        <v>0</v>
      </c>
      <c r="V31" s="43">
        <f t="shared" si="15"/>
        <v>0</v>
      </c>
      <c r="W31" s="43">
        <f t="shared" si="52"/>
        <v>0</v>
      </c>
      <c r="X31" s="43">
        <f>X32</f>
        <v>0</v>
      </c>
      <c r="Y31" s="43">
        <f t="shared" si="16"/>
        <v>0</v>
      </c>
      <c r="Z31" s="43">
        <f t="shared" si="52"/>
        <v>0</v>
      </c>
      <c r="AA31" s="43">
        <f>AA32</f>
        <v>0</v>
      </c>
      <c r="AB31" s="43">
        <f t="shared" si="17"/>
        <v>0</v>
      </c>
      <c r="AC31" s="43">
        <f t="shared" si="52"/>
        <v>0</v>
      </c>
      <c r="AD31" s="43">
        <f>AD32</f>
        <v>0</v>
      </c>
      <c r="AE31" s="43">
        <f t="shared" si="18"/>
        <v>0</v>
      </c>
      <c r="AF31" s="43">
        <f t="shared" si="52"/>
        <v>0</v>
      </c>
      <c r="AG31" s="43">
        <f>AG32</f>
        <v>0</v>
      </c>
      <c r="AH31" s="43">
        <f t="shared" si="19"/>
        <v>0</v>
      </c>
      <c r="AI31" s="43">
        <f t="shared" si="52"/>
        <v>0</v>
      </c>
      <c r="AJ31" s="43">
        <f>AJ32</f>
        <v>0</v>
      </c>
      <c r="AK31" s="43">
        <f t="shared" si="20"/>
        <v>0</v>
      </c>
      <c r="AL31" s="43">
        <f t="shared" si="52"/>
        <v>0</v>
      </c>
      <c r="AM31" s="43">
        <f>AM32</f>
        <v>0</v>
      </c>
      <c r="AN31" s="43">
        <f t="shared" si="21"/>
        <v>0</v>
      </c>
      <c r="AO31" s="43">
        <f t="shared" si="52"/>
        <v>0</v>
      </c>
      <c r="AP31" s="43">
        <f>AP32</f>
        <v>0</v>
      </c>
      <c r="AQ31" s="43">
        <f t="shared" si="22"/>
        <v>0</v>
      </c>
      <c r="AR31" s="43">
        <f t="shared" si="52"/>
        <v>0</v>
      </c>
      <c r="AS31" s="43">
        <f>AS32</f>
        <v>0</v>
      </c>
      <c r="AT31" s="43">
        <f t="shared" si="23"/>
        <v>0</v>
      </c>
      <c r="AU31" s="43">
        <f t="shared" si="52"/>
        <v>0</v>
      </c>
      <c r="AV31" s="43">
        <f>AV32</f>
        <v>0</v>
      </c>
      <c r="AW31" s="43">
        <f t="shared" si="24"/>
        <v>0</v>
      </c>
      <c r="AX31" s="43">
        <f t="shared" si="52"/>
        <v>0</v>
      </c>
      <c r="AY31" s="43">
        <f>AY32</f>
        <v>0</v>
      </c>
      <c r="AZ31" s="43">
        <f t="shared" si="25"/>
        <v>0</v>
      </c>
      <c r="BA31" s="43">
        <f t="shared" si="52"/>
        <v>0</v>
      </c>
      <c r="BB31" s="43">
        <f>BB32</f>
        <v>0</v>
      </c>
      <c r="BC31" s="43">
        <f t="shared" si="26"/>
        <v>0</v>
      </c>
      <c r="BD31" s="43">
        <f t="shared" si="52"/>
        <v>0</v>
      </c>
      <c r="BE31" s="43">
        <f>BE32</f>
        <v>0</v>
      </c>
      <c r="BF31" s="43">
        <f t="shared" si="27"/>
        <v>0</v>
      </c>
      <c r="BG31" s="43">
        <f t="shared" si="52"/>
        <v>0</v>
      </c>
      <c r="BH31" s="43">
        <f>BH32</f>
        <v>0</v>
      </c>
      <c r="BI31" s="43">
        <f t="shared" si="28"/>
        <v>0</v>
      </c>
      <c r="BJ31" s="43">
        <f t="shared" si="52"/>
        <v>0</v>
      </c>
      <c r="BK31" s="43">
        <f>BK32</f>
        <v>0</v>
      </c>
      <c r="BL31" s="43">
        <f t="shared" si="29"/>
        <v>0</v>
      </c>
      <c r="BM31" s="43">
        <f t="shared" si="52"/>
        <v>0</v>
      </c>
      <c r="BN31" s="43">
        <f>BN32</f>
        <v>0</v>
      </c>
      <c r="BO31" s="43">
        <f t="shared" si="30"/>
        <v>0</v>
      </c>
      <c r="BP31" s="43">
        <f t="shared" si="53"/>
        <v>0</v>
      </c>
      <c r="BQ31" s="57">
        <f t="shared" si="38"/>
        <v>0</v>
      </c>
      <c r="BR31" s="57">
        <f t="shared" si="32"/>
        <v>0</v>
      </c>
      <c r="BS31" s="57">
        <f t="shared" si="38"/>
        <v>0</v>
      </c>
      <c r="BT31" s="146"/>
      <c r="BU31" s="43">
        <v>0</v>
      </c>
      <c r="BV31" s="43">
        <f t="shared" si="54"/>
        <v>0</v>
      </c>
      <c r="BW31" s="43">
        <f t="shared" si="54"/>
        <v>0</v>
      </c>
      <c r="BX31" s="43">
        <f t="shared" si="54"/>
        <v>0</v>
      </c>
      <c r="BY31" s="43">
        <f t="shared" si="33"/>
        <v>0</v>
      </c>
      <c r="BZ31" s="43">
        <f t="shared" si="34"/>
        <v>0</v>
      </c>
      <c r="CA31" s="43">
        <f t="shared" si="35"/>
        <v>0</v>
      </c>
    </row>
    <row r="32" spans="1:79" ht="33.75" x14ac:dyDescent="0.2">
      <c r="A32" s="44" t="s">
        <v>57</v>
      </c>
      <c r="B32" s="45" t="s">
        <v>58</v>
      </c>
      <c r="C32" s="54">
        <v>0</v>
      </c>
      <c r="D32" s="54">
        <f t="shared" si="8"/>
        <v>0</v>
      </c>
      <c r="E32" s="54">
        <v>0</v>
      </c>
      <c r="F32" s="54"/>
      <c r="G32" s="54">
        <f t="shared" si="10"/>
        <v>0</v>
      </c>
      <c r="H32" s="54"/>
      <c r="I32" s="54"/>
      <c r="J32" s="55">
        <f t="shared" si="11"/>
        <v>0</v>
      </c>
      <c r="K32" s="54"/>
      <c r="L32" s="54"/>
      <c r="M32" s="54">
        <f t="shared" si="12"/>
        <v>0</v>
      </c>
      <c r="N32" s="54"/>
      <c r="O32" s="54"/>
      <c r="P32" s="54">
        <f t="shared" si="13"/>
        <v>0</v>
      </c>
      <c r="Q32" s="54"/>
      <c r="R32" s="48">
        <f t="shared" si="5"/>
        <v>0</v>
      </c>
      <c r="S32" s="48">
        <f t="shared" si="14"/>
        <v>0</v>
      </c>
      <c r="T32" s="48">
        <f t="shared" si="5"/>
        <v>0</v>
      </c>
      <c r="U32" s="54"/>
      <c r="V32" s="54">
        <f t="shared" si="15"/>
        <v>0</v>
      </c>
      <c r="W32" s="54"/>
      <c r="X32" s="54"/>
      <c r="Y32" s="54">
        <f t="shared" si="16"/>
        <v>0</v>
      </c>
      <c r="Z32" s="54"/>
      <c r="AA32" s="54"/>
      <c r="AB32" s="54">
        <f t="shared" si="17"/>
        <v>0</v>
      </c>
      <c r="AC32" s="54"/>
      <c r="AD32" s="54"/>
      <c r="AE32" s="54">
        <f t="shared" si="18"/>
        <v>0</v>
      </c>
      <c r="AF32" s="54"/>
      <c r="AG32" s="54"/>
      <c r="AH32" s="54">
        <f t="shared" si="19"/>
        <v>0</v>
      </c>
      <c r="AI32" s="54"/>
      <c r="AJ32" s="54"/>
      <c r="AK32" s="54">
        <f t="shared" si="20"/>
        <v>0</v>
      </c>
      <c r="AL32" s="54"/>
      <c r="AM32" s="54"/>
      <c r="AN32" s="54">
        <f t="shared" si="21"/>
        <v>0</v>
      </c>
      <c r="AO32" s="54"/>
      <c r="AP32" s="54"/>
      <c r="AQ32" s="54">
        <f t="shared" si="22"/>
        <v>0</v>
      </c>
      <c r="AR32" s="54"/>
      <c r="AS32" s="54"/>
      <c r="AT32" s="54">
        <f t="shared" si="23"/>
        <v>0</v>
      </c>
      <c r="AU32" s="54"/>
      <c r="AV32" s="54"/>
      <c r="AW32" s="54">
        <f t="shared" si="24"/>
        <v>0</v>
      </c>
      <c r="AX32" s="54"/>
      <c r="AY32" s="54"/>
      <c r="AZ32" s="54">
        <f t="shared" si="25"/>
        <v>0</v>
      </c>
      <c r="BA32" s="54"/>
      <c r="BB32" s="54"/>
      <c r="BC32" s="54">
        <f t="shared" si="26"/>
        <v>0</v>
      </c>
      <c r="BD32" s="54"/>
      <c r="BE32" s="54"/>
      <c r="BF32" s="54">
        <f t="shared" si="27"/>
        <v>0</v>
      </c>
      <c r="BG32" s="54"/>
      <c r="BH32" s="54"/>
      <c r="BI32" s="54">
        <f t="shared" si="28"/>
        <v>0</v>
      </c>
      <c r="BJ32" s="54"/>
      <c r="BK32" s="54"/>
      <c r="BL32" s="54">
        <f t="shared" si="29"/>
        <v>0</v>
      </c>
      <c r="BM32" s="54"/>
      <c r="BN32" s="54"/>
      <c r="BO32" s="54">
        <f t="shared" si="30"/>
        <v>0</v>
      </c>
      <c r="BP32" s="54"/>
      <c r="BQ32" s="57">
        <f t="shared" si="38"/>
        <v>0</v>
      </c>
      <c r="BR32" s="57">
        <f t="shared" si="32"/>
        <v>0</v>
      </c>
      <c r="BS32" s="57">
        <f t="shared" si="38"/>
        <v>0</v>
      </c>
      <c r="BT32" s="147"/>
      <c r="BU32" s="54">
        <v>0</v>
      </c>
      <c r="BV32" s="54"/>
      <c r="BW32" s="54"/>
      <c r="BX32" s="54"/>
      <c r="BY32" s="54">
        <f t="shared" si="33"/>
        <v>0</v>
      </c>
      <c r="BZ32" s="54">
        <f t="shared" si="34"/>
        <v>0</v>
      </c>
      <c r="CA32" s="54">
        <f t="shared" si="35"/>
        <v>0</v>
      </c>
    </row>
    <row r="33" spans="1:79" ht="33.75" x14ac:dyDescent="0.2">
      <c r="A33" s="38" t="s">
        <v>71</v>
      </c>
      <c r="B33" s="39" t="s">
        <v>72</v>
      </c>
      <c r="C33" s="40">
        <f>C35</f>
        <v>16256</v>
      </c>
      <c r="D33" s="40">
        <f t="shared" si="8"/>
        <v>33744</v>
      </c>
      <c r="E33" s="40">
        <f t="shared" ref="E33" si="55">E35</f>
        <v>50000</v>
      </c>
      <c r="F33" s="40">
        <f>F35</f>
        <v>0</v>
      </c>
      <c r="G33" s="40">
        <f t="shared" si="10"/>
        <v>0</v>
      </c>
      <c r="H33" s="40">
        <f t="shared" ref="H33" si="56">H35</f>
        <v>0</v>
      </c>
      <c r="I33" s="40">
        <f>I35</f>
        <v>0</v>
      </c>
      <c r="J33" s="41">
        <f t="shared" si="11"/>
        <v>0</v>
      </c>
      <c r="K33" s="40">
        <f t="shared" ref="K33" si="57">K35</f>
        <v>0</v>
      </c>
      <c r="L33" s="40">
        <f>L35</f>
        <v>0</v>
      </c>
      <c r="M33" s="40">
        <f t="shared" si="12"/>
        <v>0</v>
      </c>
      <c r="N33" s="40">
        <f t="shared" ref="N33" si="58">N35</f>
        <v>0</v>
      </c>
      <c r="O33" s="40">
        <f>O35</f>
        <v>0</v>
      </c>
      <c r="P33" s="40">
        <f t="shared" si="13"/>
        <v>0</v>
      </c>
      <c r="Q33" s="40">
        <f t="shared" ref="Q33" si="59">Q35</f>
        <v>0</v>
      </c>
      <c r="R33" s="42">
        <f t="shared" ref="R33:T74" si="60">C33+F33+I33+L33+O33</f>
        <v>16256</v>
      </c>
      <c r="S33" s="42">
        <f t="shared" si="14"/>
        <v>33744</v>
      </c>
      <c r="T33" s="42">
        <f t="shared" si="60"/>
        <v>50000</v>
      </c>
      <c r="U33" s="40">
        <f>U35</f>
        <v>0</v>
      </c>
      <c r="V33" s="40">
        <f t="shared" si="15"/>
        <v>0</v>
      </c>
      <c r="W33" s="40">
        <f t="shared" ref="W33" si="61">W35</f>
        <v>0</v>
      </c>
      <c r="X33" s="40">
        <f>X35</f>
        <v>10918</v>
      </c>
      <c r="Y33" s="40">
        <f t="shared" si="16"/>
        <v>-9950</v>
      </c>
      <c r="Z33" s="40">
        <f t="shared" ref="Z33" si="62">Z35</f>
        <v>968</v>
      </c>
      <c r="AA33" s="40">
        <f>AA35</f>
        <v>0</v>
      </c>
      <c r="AB33" s="40">
        <f t="shared" si="17"/>
        <v>0</v>
      </c>
      <c r="AC33" s="40">
        <f t="shared" ref="AC33" si="63">AC35</f>
        <v>0</v>
      </c>
      <c r="AD33" s="40">
        <f>AD35</f>
        <v>0</v>
      </c>
      <c r="AE33" s="40">
        <f t="shared" si="18"/>
        <v>0</v>
      </c>
      <c r="AF33" s="40">
        <f t="shared" ref="AF33" si="64">AF35</f>
        <v>0</v>
      </c>
      <c r="AG33" s="40">
        <f>AG35</f>
        <v>0</v>
      </c>
      <c r="AH33" s="40">
        <f t="shared" si="19"/>
        <v>0</v>
      </c>
      <c r="AI33" s="40">
        <f t="shared" ref="AI33" si="65">AI35</f>
        <v>0</v>
      </c>
      <c r="AJ33" s="40">
        <f>AJ35</f>
        <v>0</v>
      </c>
      <c r="AK33" s="40">
        <f t="shared" si="20"/>
        <v>0</v>
      </c>
      <c r="AL33" s="40">
        <f t="shared" ref="AL33" si="66">AL35</f>
        <v>0</v>
      </c>
      <c r="AM33" s="40">
        <f>AM35</f>
        <v>0</v>
      </c>
      <c r="AN33" s="40">
        <f t="shared" si="21"/>
        <v>0</v>
      </c>
      <c r="AO33" s="40">
        <f t="shared" ref="AO33" si="67">AO35</f>
        <v>0</v>
      </c>
      <c r="AP33" s="40">
        <f>AP35</f>
        <v>0</v>
      </c>
      <c r="AQ33" s="40">
        <f t="shared" si="22"/>
        <v>0</v>
      </c>
      <c r="AR33" s="40">
        <f t="shared" ref="AR33" si="68">AR35</f>
        <v>0</v>
      </c>
      <c r="AS33" s="40">
        <f>AS35</f>
        <v>0</v>
      </c>
      <c r="AT33" s="40">
        <f t="shared" si="23"/>
        <v>0</v>
      </c>
      <c r="AU33" s="40">
        <f t="shared" ref="AU33" si="69">AU35</f>
        <v>0</v>
      </c>
      <c r="AV33" s="40">
        <f>AV35</f>
        <v>0</v>
      </c>
      <c r="AW33" s="40">
        <f t="shared" si="24"/>
        <v>0</v>
      </c>
      <c r="AX33" s="40">
        <f t="shared" ref="AX33" si="70">AX35</f>
        <v>0</v>
      </c>
      <c r="AY33" s="40">
        <f>AY35</f>
        <v>0</v>
      </c>
      <c r="AZ33" s="40">
        <f t="shared" si="25"/>
        <v>0</v>
      </c>
      <c r="BA33" s="40">
        <f t="shared" ref="BA33" si="71">BA35</f>
        <v>0</v>
      </c>
      <c r="BB33" s="40">
        <f>BB35</f>
        <v>0</v>
      </c>
      <c r="BC33" s="40">
        <f t="shared" si="26"/>
        <v>0</v>
      </c>
      <c r="BD33" s="40">
        <f t="shared" ref="BD33" si="72">BD35</f>
        <v>0</v>
      </c>
      <c r="BE33" s="40">
        <f>BE35</f>
        <v>7336</v>
      </c>
      <c r="BF33" s="40">
        <f t="shared" si="27"/>
        <v>355</v>
      </c>
      <c r="BG33" s="40">
        <f t="shared" ref="BG33" si="73">BG35</f>
        <v>7691</v>
      </c>
      <c r="BH33" s="40">
        <f>BH35</f>
        <v>0</v>
      </c>
      <c r="BI33" s="40">
        <f t="shared" si="28"/>
        <v>0</v>
      </c>
      <c r="BJ33" s="40">
        <f t="shared" ref="BJ33" si="74">BJ35</f>
        <v>0</v>
      </c>
      <c r="BK33" s="40">
        <f>BK35</f>
        <v>233</v>
      </c>
      <c r="BL33" s="40">
        <f t="shared" si="29"/>
        <v>4543</v>
      </c>
      <c r="BM33" s="40">
        <f t="shared" ref="BM33" si="75">BM35</f>
        <v>4776</v>
      </c>
      <c r="BN33" s="40">
        <f>BN35</f>
        <v>37811</v>
      </c>
      <c r="BO33" s="40">
        <f t="shared" si="30"/>
        <v>-18878</v>
      </c>
      <c r="BP33" s="40">
        <f t="shared" ref="BP33" si="76">BP35</f>
        <v>18933</v>
      </c>
      <c r="BQ33" s="60">
        <f t="shared" si="38"/>
        <v>72554</v>
      </c>
      <c r="BR33" s="60">
        <f t="shared" si="32"/>
        <v>9814</v>
      </c>
      <c r="BS33" s="60">
        <f t="shared" si="38"/>
        <v>82368</v>
      </c>
      <c r="BT33" s="49" t="s">
        <v>71</v>
      </c>
      <c r="BU33" s="43"/>
      <c r="BV33" s="40">
        <f>BV35</f>
        <v>0</v>
      </c>
      <c r="BW33" s="40">
        <f t="shared" ref="BW33:BX33" si="77">BW35</f>
        <v>0</v>
      </c>
      <c r="BX33" s="40">
        <f t="shared" si="77"/>
        <v>0</v>
      </c>
      <c r="BY33" s="40">
        <f t="shared" si="33"/>
        <v>72554</v>
      </c>
      <c r="BZ33" s="40">
        <f t="shared" si="34"/>
        <v>9814</v>
      </c>
      <c r="CA33" s="40">
        <f t="shared" si="35"/>
        <v>82368</v>
      </c>
    </row>
    <row r="34" spans="1:79" ht="33.75" x14ac:dyDescent="0.2">
      <c r="A34" s="44" t="s">
        <v>43</v>
      </c>
      <c r="B34" s="45" t="s">
        <v>44</v>
      </c>
      <c r="C34" s="30"/>
      <c r="D34" s="30">
        <f t="shared" si="8"/>
        <v>0</v>
      </c>
      <c r="E34" s="30"/>
      <c r="F34" s="30"/>
      <c r="G34" s="30">
        <f t="shared" si="10"/>
        <v>0</v>
      </c>
      <c r="H34" s="30"/>
      <c r="I34" s="30"/>
      <c r="J34" s="32">
        <f t="shared" si="11"/>
        <v>0</v>
      </c>
      <c r="K34" s="30"/>
      <c r="L34" s="30"/>
      <c r="M34" s="30">
        <f t="shared" si="12"/>
        <v>0</v>
      </c>
      <c r="N34" s="30"/>
      <c r="O34" s="30"/>
      <c r="P34" s="30">
        <f t="shared" si="13"/>
        <v>0</v>
      </c>
      <c r="Q34" s="30"/>
      <c r="R34" s="48">
        <f t="shared" si="60"/>
        <v>0</v>
      </c>
      <c r="S34" s="48">
        <f t="shared" si="14"/>
        <v>0</v>
      </c>
      <c r="T34" s="48">
        <f t="shared" si="60"/>
        <v>0</v>
      </c>
      <c r="U34" s="30"/>
      <c r="V34" s="30">
        <f t="shared" si="15"/>
        <v>0</v>
      </c>
      <c r="W34" s="30"/>
      <c r="X34" s="30"/>
      <c r="Y34" s="30">
        <f t="shared" si="16"/>
        <v>0</v>
      </c>
      <c r="Z34" s="30"/>
      <c r="AA34" s="30"/>
      <c r="AB34" s="30">
        <f t="shared" si="17"/>
        <v>0</v>
      </c>
      <c r="AC34" s="30"/>
      <c r="AD34" s="30"/>
      <c r="AE34" s="30">
        <f t="shared" si="18"/>
        <v>0</v>
      </c>
      <c r="AF34" s="30"/>
      <c r="AG34" s="30"/>
      <c r="AH34" s="30">
        <f t="shared" si="19"/>
        <v>0</v>
      </c>
      <c r="AI34" s="30"/>
      <c r="AJ34" s="30"/>
      <c r="AK34" s="30">
        <f t="shared" si="20"/>
        <v>0</v>
      </c>
      <c r="AL34" s="30"/>
      <c r="AM34" s="30"/>
      <c r="AN34" s="30">
        <f t="shared" si="21"/>
        <v>0</v>
      </c>
      <c r="AO34" s="30"/>
      <c r="AP34" s="30"/>
      <c r="AQ34" s="30">
        <f t="shared" si="22"/>
        <v>0</v>
      </c>
      <c r="AR34" s="30"/>
      <c r="AS34" s="30"/>
      <c r="AT34" s="30">
        <f t="shared" si="23"/>
        <v>0</v>
      </c>
      <c r="AU34" s="30"/>
      <c r="AV34" s="30"/>
      <c r="AW34" s="30">
        <f t="shared" si="24"/>
        <v>0</v>
      </c>
      <c r="AX34" s="30"/>
      <c r="AY34" s="30"/>
      <c r="AZ34" s="30">
        <f t="shared" si="25"/>
        <v>0</v>
      </c>
      <c r="BA34" s="30"/>
      <c r="BB34" s="30"/>
      <c r="BC34" s="30">
        <f t="shared" si="26"/>
        <v>0</v>
      </c>
      <c r="BD34" s="30"/>
      <c r="BE34" s="30"/>
      <c r="BF34" s="30">
        <f t="shared" si="27"/>
        <v>0</v>
      </c>
      <c r="BG34" s="30"/>
      <c r="BH34" s="30"/>
      <c r="BI34" s="30">
        <f t="shared" si="28"/>
        <v>0</v>
      </c>
      <c r="BJ34" s="30"/>
      <c r="BK34" s="30"/>
      <c r="BL34" s="30">
        <f t="shared" si="29"/>
        <v>0</v>
      </c>
      <c r="BM34" s="30"/>
      <c r="BN34" s="30"/>
      <c r="BO34" s="30">
        <f t="shared" si="30"/>
        <v>0</v>
      </c>
      <c r="BP34" s="30"/>
      <c r="BQ34" s="49"/>
      <c r="BR34" s="49"/>
      <c r="BS34" s="49"/>
      <c r="BT34" s="145" t="s">
        <v>195</v>
      </c>
      <c r="BU34" s="30"/>
      <c r="BV34" s="30"/>
      <c r="BW34" s="30"/>
      <c r="BX34" s="30"/>
      <c r="BY34" s="30">
        <f t="shared" si="33"/>
        <v>0</v>
      </c>
      <c r="BZ34" s="30">
        <f t="shared" si="34"/>
        <v>0</v>
      </c>
      <c r="CA34" s="30">
        <f t="shared" si="35"/>
        <v>0</v>
      </c>
    </row>
    <row r="35" spans="1:79" ht="22.5" x14ac:dyDescent="0.2">
      <c r="A35" s="44" t="s">
        <v>45</v>
      </c>
      <c r="B35" s="45" t="s">
        <v>46</v>
      </c>
      <c r="C35" s="33">
        <f>C36</f>
        <v>16256</v>
      </c>
      <c r="D35" s="33">
        <f t="shared" si="8"/>
        <v>33744</v>
      </c>
      <c r="E35" s="33">
        <f t="shared" ref="E35:BM36" si="78">E36</f>
        <v>50000</v>
      </c>
      <c r="F35" s="33">
        <f>F36</f>
        <v>0</v>
      </c>
      <c r="G35" s="33">
        <f t="shared" si="10"/>
        <v>0</v>
      </c>
      <c r="H35" s="33">
        <f t="shared" si="78"/>
        <v>0</v>
      </c>
      <c r="I35" s="33">
        <f>I36</f>
        <v>0</v>
      </c>
      <c r="J35" s="50">
        <f t="shared" si="11"/>
        <v>0</v>
      </c>
      <c r="K35" s="33">
        <f t="shared" si="78"/>
        <v>0</v>
      </c>
      <c r="L35" s="33">
        <f>L36</f>
        <v>0</v>
      </c>
      <c r="M35" s="33">
        <f t="shared" si="12"/>
        <v>0</v>
      </c>
      <c r="N35" s="33">
        <f t="shared" si="78"/>
        <v>0</v>
      </c>
      <c r="O35" s="33">
        <f>O36</f>
        <v>0</v>
      </c>
      <c r="P35" s="33">
        <f t="shared" si="13"/>
        <v>0</v>
      </c>
      <c r="Q35" s="33">
        <f t="shared" si="78"/>
        <v>0</v>
      </c>
      <c r="R35" s="48">
        <f t="shared" si="60"/>
        <v>16256</v>
      </c>
      <c r="S35" s="48">
        <f t="shared" si="14"/>
        <v>33744</v>
      </c>
      <c r="T35" s="48">
        <f t="shared" si="60"/>
        <v>50000</v>
      </c>
      <c r="U35" s="33">
        <f>U36</f>
        <v>0</v>
      </c>
      <c r="V35" s="33">
        <f t="shared" si="15"/>
        <v>0</v>
      </c>
      <c r="W35" s="33">
        <f t="shared" si="78"/>
        <v>0</v>
      </c>
      <c r="X35" s="33">
        <f>X36+X39</f>
        <v>10918</v>
      </c>
      <c r="Y35" s="33">
        <f t="shared" si="16"/>
        <v>-9950</v>
      </c>
      <c r="Z35" s="33">
        <f t="shared" ref="Z35" si="79">Z36+Z39</f>
        <v>968</v>
      </c>
      <c r="AA35" s="33">
        <f>AA36</f>
        <v>0</v>
      </c>
      <c r="AB35" s="33">
        <f t="shared" si="17"/>
        <v>0</v>
      </c>
      <c r="AC35" s="33">
        <f t="shared" si="78"/>
        <v>0</v>
      </c>
      <c r="AD35" s="33">
        <f>AD36</f>
        <v>0</v>
      </c>
      <c r="AE35" s="33">
        <f t="shared" si="18"/>
        <v>0</v>
      </c>
      <c r="AF35" s="33">
        <f t="shared" si="78"/>
        <v>0</v>
      </c>
      <c r="AG35" s="33">
        <f>AG36</f>
        <v>0</v>
      </c>
      <c r="AH35" s="33">
        <f t="shared" si="19"/>
        <v>0</v>
      </c>
      <c r="AI35" s="33">
        <f t="shared" si="78"/>
        <v>0</v>
      </c>
      <c r="AJ35" s="33">
        <f>AJ36</f>
        <v>0</v>
      </c>
      <c r="AK35" s="33">
        <f t="shared" si="20"/>
        <v>0</v>
      </c>
      <c r="AL35" s="33">
        <f t="shared" si="78"/>
        <v>0</v>
      </c>
      <c r="AM35" s="33">
        <f>AM36</f>
        <v>0</v>
      </c>
      <c r="AN35" s="33">
        <f t="shared" si="21"/>
        <v>0</v>
      </c>
      <c r="AO35" s="33">
        <f t="shared" si="78"/>
        <v>0</v>
      </c>
      <c r="AP35" s="33">
        <f>AP36</f>
        <v>0</v>
      </c>
      <c r="AQ35" s="33">
        <f t="shared" si="22"/>
        <v>0</v>
      </c>
      <c r="AR35" s="33">
        <f t="shared" si="78"/>
        <v>0</v>
      </c>
      <c r="AS35" s="33">
        <f>AS36</f>
        <v>0</v>
      </c>
      <c r="AT35" s="33">
        <f t="shared" si="23"/>
        <v>0</v>
      </c>
      <c r="AU35" s="33">
        <f t="shared" si="78"/>
        <v>0</v>
      </c>
      <c r="AV35" s="33">
        <f>AV36</f>
        <v>0</v>
      </c>
      <c r="AW35" s="33">
        <f t="shared" si="24"/>
        <v>0</v>
      </c>
      <c r="AX35" s="33">
        <f t="shared" si="78"/>
        <v>0</v>
      </c>
      <c r="AY35" s="33">
        <f>AY36</f>
        <v>0</v>
      </c>
      <c r="AZ35" s="33">
        <f t="shared" si="25"/>
        <v>0</v>
      </c>
      <c r="BA35" s="33">
        <f t="shared" si="78"/>
        <v>0</v>
      </c>
      <c r="BB35" s="33">
        <f>BB36</f>
        <v>0</v>
      </c>
      <c r="BC35" s="33">
        <f t="shared" si="26"/>
        <v>0</v>
      </c>
      <c r="BD35" s="33">
        <f t="shared" si="78"/>
        <v>0</v>
      </c>
      <c r="BE35" s="33">
        <f>BE36</f>
        <v>7336</v>
      </c>
      <c r="BF35" s="33">
        <f t="shared" si="27"/>
        <v>355</v>
      </c>
      <c r="BG35" s="33">
        <f t="shared" si="78"/>
        <v>7691</v>
      </c>
      <c r="BH35" s="33">
        <f>BH36</f>
        <v>0</v>
      </c>
      <c r="BI35" s="33">
        <f t="shared" si="28"/>
        <v>0</v>
      </c>
      <c r="BJ35" s="33">
        <f t="shared" si="78"/>
        <v>0</v>
      </c>
      <c r="BK35" s="33">
        <f>BK36</f>
        <v>233</v>
      </c>
      <c r="BL35" s="33">
        <f t="shared" si="29"/>
        <v>4543</v>
      </c>
      <c r="BM35" s="33">
        <f t="shared" si="78"/>
        <v>4776</v>
      </c>
      <c r="BN35" s="33">
        <f>BN36</f>
        <v>37811</v>
      </c>
      <c r="BO35" s="33">
        <f t="shared" si="30"/>
        <v>-18878</v>
      </c>
      <c r="BP35" s="33">
        <f t="shared" ref="BP35:BP36" si="80">BP36</f>
        <v>18933</v>
      </c>
      <c r="BQ35" s="57">
        <f>R35+U35+X35+AA35+AD35+AG35+AJ35+AM35+AP35+AS35+AV35+AY35+BB35+BE35+BH35+BK35+BN35</f>
        <v>72554</v>
      </c>
      <c r="BR35" s="57">
        <f t="shared" ref="BR35:BR40" si="81">S35+V35+Y35+AB35+AE35+AH35+AK35+AN35+AQ35+AT35+AW35+AZ35+BC35+BF35+BI35+BL35+BO35</f>
        <v>9814</v>
      </c>
      <c r="BS35" s="57">
        <f t="shared" si="38"/>
        <v>82368</v>
      </c>
      <c r="BT35" s="146"/>
      <c r="BU35" s="33">
        <v>63435</v>
      </c>
      <c r="BV35" s="33">
        <f t="shared" ref="BV35:BX36" si="82">BV36</f>
        <v>0</v>
      </c>
      <c r="BW35" s="33">
        <f t="shared" si="82"/>
        <v>0</v>
      </c>
      <c r="BX35" s="33">
        <f t="shared" si="82"/>
        <v>0</v>
      </c>
      <c r="BY35" s="33">
        <f t="shared" si="33"/>
        <v>72554</v>
      </c>
      <c r="BZ35" s="33">
        <f t="shared" si="34"/>
        <v>9814</v>
      </c>
      <c r="CA35" s="33">
        <f t="shared" si="35"/>
        <v>82368</v>
      </c>
    </row>
    <row r="36" spans="1:79" ht="22.5" x14ac:dyDescent="0.2">
      <c r="A36" s="44" t="s">
        <v>47</v>
      </c>
      <c r="B36" s="45" t="s">
        <v>48</v>
      </c>
      <c r="C36" s="43">
        <f>C37</f>
        <v>16256</v>
      </c>
      <c r="D36" s="43">
        <f t="shared" si="8"/>
        <v>33744</v>
      </c>
      <c r="E36" s="43">
        <f t="shared" si="78"/>
        <v>50000</v>
      </c>
      <c r="F36" s="43">
        <f>F37</f>
        <v>0</v>
      </c>
      <c r="G36" s="43">
        <f t="shared" si="10"/>
        <v>0</v>
      </c>
      <c r="H36" s="43">
        <f t="shared" si="78"/>
        <v>0</v>
      </c>
      <c r="I36" s="43">
        <f>I37</f>
        <v>0</v>
      </c>
      <c r="J36" s="52">
        <f t="shared" si="11"/>
        <v>0</v>
      </c>
      <c r="K36" s="43">
        <f t="shared" si="78"/>
        <v>0</v>
      </c>
      <c r="L36" s="43">
        <f>L37</f>
        <v>0</v>
      </c>
      <c r="M36" s="43">
        <f t="shared" si="12"/>
        <v>0</v>
      </c>
      <c r="N36" s="43">
        <f t="shared" si="78"/>
        <v>0</v>
      </c>
      <c r="O36" s="43">
        <f>O37</f>
        <v>0</v>
      </c>
      <c r="P36" s="43">
        <f t="shared" si="13"/>
        <v>0</v>
      </c>
      <c r="Q36" s="43">
        <f t="shared" si="78"/>
        <v>0</v>
      </c>
      <c r="R36" s="48">
        <f t="shared" si="60"/>
        <v>16256</v>
      </c>
      <c r="S36" s="48">
        <f t="shared" si="14"/>
        <v>33744</v>
      </c>
      <c r="T36" s="48">
        <f t="shared" si="60"/>
        <v>50000</v>
      </c>
      <c r="U36" s="43">
        <f>U37</f>
        <v>0</v>
      </c>
      <c r="V36" s="43">
        <f t="shared" si="15"/>
        <v>0</v>
      </c>
      <c r="W36" s="43">
        <f t="shared" si="78"/>
        <v>0</v>
      </c>
      <c r="X36" s="43">
        <f>X37+X38</f>
        <v>10318</v>
      </c>
      <c r="Y36" s="43">
        <f t="shared" si="16"/>
        <v>-9569</v>
      </c>
      <c r="Z36" s="43">
        <f t="shared" ref="Z36" si="83">Z37+Z38</f>
        <v>749</v>
      </c>
      <c r="AA36" s="43">
        <f>AA37</f>
        <v>0</v>
      </c>
      <c r="AB36" s="43">
        <f t="shared" si="17"/>
        <v>0</v>
      </c>
      <c r="AC36" s="43">
        <f t="shared" si="78"/>
        <v>0</v>
      </c>
      <c r="AD36" s="43">
        <f>AD37</f>
        <v>0</v>
      </c>
      <c r="AE36" s="43">
        <f t="shared" si="18"/>
        <v>0</v>
      </c>
      <c r="AF36" s="43">
        <f t="shared" si="78"/>
        <v>0</v>
      </c>
      <c r="AG36" s="43">
        <f>AG37</f>
        <v>0</v>
      </c>
      <c r="AH36" s="43">
        <f t="shared" si="19"/>
        <v>0</v>
      </c>
      <c r="AI36" s="43">
        <f t="shared" si="78"/>
        <v>0</v>
      </c>
      <c r="AJ36" s="43">
        <f>AJ37</f>
        <v>0</v>
      </c>
      <c r="AK36" s="43">
        <f t="shared" si="20"/>
        <v>0</v>
      </c>
      <c r="AL36" s="43">
        <f t="shared" si="78"/>
        <v>0</v>
      </c>
      <c r="AM36" s="43">
        <f>AM37</f>
        <v>0</v>
      </c>
      <c r="AN36" s="43">
        <f t="shared" si="21"/>
        <v>0</v>
      </c>
      <c r="AO36" s="43">
        <f t="shared" si="78"/>
        <v>0</v>
      </c>
      <c r="AP36" s="43">
        <f>AP37</f>
        <v>0</v>
      </c>
      <c r="AQ36" s="43">
        <f t="shared" si="22"/>
        <v>0</v>
      </c>
      <c r="AR36" s="43">
        <f t="shared" si="78"/>
        <v>0</v>
      </c>
      <c r="AS36" s="43">
        <f>AS37</f>
        <v>0</v>
      </c>
      <c r="AT36" s="43">
        <f t="shared" si="23"/>
        <v>0</v>
      </c>
      <c r="AU36" s="43">
        <f t="shared" si="78"/>
        <v>0</v>
      </c>
      <c r="AV36" s="43">
        <f>AV37</f>
        <v>0</v>
      </c>
      <c r="AW36" s="43">
        <f t="shared" si="24"/>
        <v>0</v>
      </c>
      <c r="AX36" s="43">
        <f t="shared" si="78"/>
        <v>0</v>
      </c>
      <c r="AY36" s="43">
        <f>AY37</f>
        <v>0</v>
      </c>
      <c r="AZ36" s="43">
        <f t="shared" si="25"/>
        <v>0</v>
      </c>
      <c r="BA36" s="43">
        <f t="shared" si="78"/>
        <v>0</v>
      </c>
      <c r="BB36" s="43">
        <f>BB37</f>
        <v>0</v>
      </c>
      <c r="BC36" s="43">
        <f t="shared" si="26"/>
        <v>0</v>
      </c>
      <c r="BD36" s="43">
        <f t="shared" si="78"/>
        <v>0</v>
      </c>
      <c r="BE36" s="43">
        <f>BE37</f>
        <v>7336</v>
      </c>
      <c r="BF36" s="43">
        <f t="shared" si="27"/>
        <v>355</v>
      </c>
      <c r="BG36" s="43">
        <f t="shared" si="78"/>
        <v>7691</v>
      </c>
      <c r="BH36" s="43">
        <f>BH37</f>
        <v>0</v>
      </c>
      <c r="BI36" s="43">
        <f t="shared" si="28"/>
        <v>0</v>
      </c>
      <c r="BJ36" s="43">
        <f t="shared" si="78"/>
        <v>0</v>
      </c>
      <c r="BK36" s="43">
        <f>BK37</f>
        <v>233</v>
      </c>
      <c r="BL36" s="43">
        <f t="shared" si="29"/>
        <v>4543</v>
      </c>
      <c r="BM36" s="43">
        <f t="shared" si="78"/>
        <v>4776</v>
      </c>
      <c r="BN36" s="43">
        <f>BN37</f>
        <v>37811</v>
      </c>
      <c r="BO36" s="43">
        <f t="shared" si="30"/>
        <v>-18878</v>
      </c>
      <c r="BP36" s="43">
        <f t="shared" si="80"/>
        <v>18933</v>
      </c>
      <c r="BQ36" s="57">
        <f t="shared" ref="BQ36:BQ40" si="84">R36+U36+X36+AA36+AD36+AG36+AJ36+AM36+AP36+AS36+AV36+AY36+BB36+BE36+BH36+BK36+BN36</f>
        <v>71954</v>
      </c>
      <c r="BR36" s="57">
        <f t="shared" si="81"/>
        <v>10195</v>
      </c>
      <c r="BS36" s="57">
        <f t="shared" si="38"/>
        <v>82149</v>
      </c>
      <c r="BT36" s="146"/>
      <c r="BU36" s="43">
        <v>63216</v>
      </c>
      <c r="BV36" s="43">
        <f t="shared" si="82"/>
        <v>0</v>
      </c>
      <c r="BW36" s="43">
        <f t="shared" si="82"/>
        <v>0</v>
      </c>
      <c r="BX36" s="43">
        <f t="shared" si="82"/>
        <v>0</v>
      </c>
      <c r="BY36" s="43">
        <f t="shared" si="33"/>
        <v>71954</v>
      </c>
      <c r="BZ36" s="43">
        <f t="shared" si="34"/>
        <v>10195</v>
      </c>
      <c r="CA36" s="43">
        <f t="shared" si="35"/>
        <v>82149</v>
      </c>
    </row>
    <row r="37" spans="1:79" x14ac:dyDescent="0.2">
      <c r="A37" s="44" t="s">
        <v>49</v>
      </c>
      <c r="B37" s="45" t="s">
        <v>50</v>
      </c>
      <c r="C37" s="54">
        <v>16256</v>
      </c>
      <c r="D37" s="54">
        <f t="shared" si="8"/>
        <v>33744</v>
      </c>
      <c r="E37" s="54">
        <v>50000</v>
      </c>
      <c r="F37" s="54"/>
      <c r="G37" s="54">
        <f t="shared" si="10"/>
        <v>0</v>
      </c>
      <c r="H37" s="54"/>
      <c r="I37" s="54"/>
      <c r="J37" s="55">
        <f t="shared" si="11"/>
        <v>0</v>
      </c>
      <c r="K37" s="54"/>
      <c r="L37" s="54"/>
      <c r="M37" s="54">
        <f t="shared" si="12"/>
        <v>0</v>
      </c>
      <c r="N37" s="54"/>
      <c r="O37" s="54"/>
      <c r="P37" s="54">
        <f t="shared" si="13"/>
        <v>0</v>
      </c>
      <c r="Q37" s="54"/>
      <c r="R37" s="48">
        <f t="shared" si="60"/>
        <v>16256</v>
      </c>
      <c r="S37" s="48">
        <f t="shared" si="14"/>
        <v>33744</v>
      </c>
      <c r="T37" s="48">
        <f t="shared" si="60"/>
        <v>50000</v>
      </c>
      <c r="U37" s="54"/>
      <c r="V37" s="54">
        <f t="shared" si="15"/>
        <v>0</v>
      </c>
      <c r="W37" s="54"/>
      <c r="X37" s="54">
        <v>8856</v>
      </c>
      <c r="Y37" s="54">
        <f t="shared" si="16"/>
        <v>-8220</v>
      </c>
      <c r="Z37" s="54">
        <v>636</v>
      </c>
      <c r="AA37" s="54"/>
      <c r="AB37" s="54">
        <f t="shared" si="17"/>
        <v>0</v>
      </c>
      <c r="AC37" s="54"/>
      <c r="AD37" s="54"/>
      <c r="AE37" s="54">
        <f t="shared" si="18"/>
        <v>0</v>
      </c>
      <c r="AF37" s="54"/>
      <c r="AG37" s="54"/>
      <c r="AH37" s="54">
        <f t="shared" si="19"/>
        <v>0</v>
      </c>
      <c r="AI37" s="54"/>
      <c r="AJ37" s="54"/>
      <c r="AK37" s="54">
        <f t="shared" si="20"/>
        <v>0</v>
      </c>
      <c r="AL37" s="54"/>
      <c r="AM37" s="54"/>
      <c r="AN37" s="54">
        <f t="shared" si="21"/>
        <v>0</v>
      </c>
      <c r="AO37" s="54"/>
      <c r="AP37" s="54"/>
      <c r="AQ37" s="54">
        <f t="shared" si="22"/>
        <v>0</v>
      </c>
      <c r="AR37" s="54"/>
      <c r="AS37" s="54"/>
      <c r="AT37" s="54">
        <f t="shared" si="23"/>
        <v>0</v>
      </c>
      <c r="AU37" s="54"/>
      <c r="AV37" s="54"/>
      <c r="AW37" s="54">
        <f t="shared" si="24"/>
        <v>0</v>
      </c>
      <c r="AX37" s="54"/>
      <c r="AY37" s="54"/>
      <c r="AZ37" s="54">
        <f t="shared" si="25"/>
        <v>0</v>
      </c>
      <c r="BA37" s="54"/>
      <c r="BB37" s="54"/>
      <c r="BC37" s="54">
        <f t="shared" si="26"/>
        <v>0</v>
      </c>
      <c r="BD37" s="54"/>
      <c r="BE37" s="54">
        <v>7336</v>
      </c>
      <c r="BF37" s="54">
        <f t="shared" si="27"/>
        <v>355</v>
      </c>
      <c r="BG37" s="54">
        <v>7691</v>
      </c>
      <c r="BH37" s="54"/>
      <c r="BI37" s="54">
        <f t="shared" si="28"/>
        <v>0</v>
      </c>
      <c r="BJ37" s="54"/>
      <c r="BK37" s="54">
        <v>233</v>
      </c>
      <c r="BL37" s="54">
        <f t="shared" si="29"/>
        <v>4543</v>
      </c>
      <c r="BM37" s="54">
        <v>4776</v>
      </c>
      <c r="BN37" s="54">
        <v>37811</v>
      </c>
      <c r="BO37" s="54">
        <f t="shared" si="30"/>
        <v>-18878</v>
      </c>
      <c r="BP37" s="54">
        <v>18933</v>
      </c>
      <c r="BQ37" s="57">
        <f t="shared" si="84"/>
        <v>70492</v>
      </c>
      <c r="BR37" s="57">
        <f t="shared" si="81"/>
        <v>11544</v>
      </c>
      <c r="BS37" s="57">
        <f t="shared" si="38"/>
        <v>82036</v>
      </c>
      <c r="BT37" s="146"/>
      <c r="BU37" s="54">
        <v>63103</v>
      </c>
      <c r="BV37" s="54"/>
      <c r="BW37" s="54"/>
      <c r="BX37" s="54"/>
      <c r="BY37" s="54">
        <f t="shared" si="33"/>
        <v>70492</v>
      </c>
      <c r="BZ37" s="54">
        <f t="shared" si="34"/>
        <v>11544</v>
      </c>
      <c r="CA37" s="54">
        <f t="shared" si="35"/>
        <v>82036</v>
      </c>
    </row>
    <row r="38" spans="1:79" ht="22.5" x14ac:dyDescent="0.2">
      <c r="A38" s="44">
        <v>313</v>
      </c>
      <c r="B38" s="45" t="s">
        <v>54</v>
      </c>
      <c r="C38" s="54"/>
      <c r="D38" s="54">
        <f t="shared" si="8"/>
        <v>0</v>
      </c>
      <c r="E38" s="54"/>
      <c r="F38" s="54"/>
      <c r="G38" s="54">
        <f t="shared" si="10"/>
        <v>0</v>
      </c>
      <c r="H38" s="54"/>
      <c r="I38" s="54"/>
      <c r="J38" s="55">
        <f t="shared" si="11"/>
        <v>0</v>
      </c>
      <c r="K38" s="54"/>
      <c r="L38" s="54"/>
      <c r="M38" s="54">
        <f t="shared" si="12"/>
        <v>0</v>
      </c>
      <c r="N38" s="54"/>
      <c r="O38" s="54"/>
      <c r="P38" s="54">
        <f t="shared" si="13"/>
        <v>0</v>
      </c>
      <c r="Q38" s="54"/>
      <c r="R38" s="48"/>
      <c r="S38" s="48">
        <f t="shared" si="14"/>
        <v>0</v>
      </c>
      <c r="T38" s="48"/>
      <c r="U38" s="54"/>
      <c r="V38" s="54">
        <f t="shared" si="15"/>
        <v>0</v>
      </c>
      <c r="W38" s="54"/>
      <c r="X38" s="54">
        <v>1462</v>
      </c>
      <c r="Y38" s="54">
        <f t="shared" si="16"/>
        <v>-1349</v>
      </c>
      <c r="Z38" s="54">
        <v>113</v>
      </c>
      <c r="AA38" s="54"/>
      <c r="AB38" s="54">
        <f t="shared" si="17"/>
        <v>0</v>
      </c>
      <c r="AC38" s="54"/>
      <c r="AD38" s="54"/>
      <c r="AE38" s="54">
        <f t="shared" si="18"/>
        <v>0</v>
      </c>
      <c r="AF38" s="54"/>
      <c r="AG38" s="54"/>
      <c r="AH38" s="54">
        <f t="shared" si="19"/>
        <v>0</v>
      </c>
      <c r="AI38" s="54"/>
      <c r="AJ38" s="54"/>
      <c r="AK38" s="54">
        <f t="shared" si="20"/>
        <v>0</v>
      </c>
      <c r="AL38" s="54"/>
      <c r="AM38" s="54"/>
      <c r="AN38" s="54">
        <f t="shared" si="21"/>
        <v>0</v>
      </c>
      <c r="AO38" s="54"/>
      <c r="AP38" s="54"/>
      <c r="AQ38" s="54">
        <f t="shared" si="22"/>
        <v>0</v>
      </c>
      <c r="AR38" s="54"/>
      <c r="AS38" s="54"/>
      <c r="AT38" s="54">
        <f t="shared" si="23"/>
        <v>0</v>
      </c>
      <c r="AU38" s="54"/>
      <c r="AV38" s="54"/>
      <c r="AW38" s="54">
        <f t="shared" si="24"/>
        <v>0</v>
      </c>
      <c r="AX38" s="54"/>
      <c r="AY38" s="54"/>
      <c r="AZ38" s="54">
        <f t="shared" si="25"/>
        <v>0</v>
      </c>
      <c r="BA38" s="54"/>
      <c r="BB38" s="54"/>
      <c r="BC38" s="54">
        <f t="shared" si="26"/>
        <v>0</v>
      </c>
      <c r="BD38" s="54"/>
      <c r="BE38" s="54"/>
      <c r="BF38" s="54">
        <f t="shared" si="27"/>
        <v>0</v>
      </c>
      <c r="BG38" s="54"/>
      <c r="BH38" s="54"/>
      <c r="BI38" s="54">
        <f t="shared" si="28"/>
        <v>0</v>
      </c>
      <c r="BJ38" s="54"/>
      <c r="BK38" s="54"/>
      <c r="BL38" s="54">
        <f t="shared" si="29"/>
        <v>0</v>
      </c>
      <c r="BM38" s="54"/>
      <c r="BN38" s="54"/>
      <c r="BO38" s="54">
        <f t="shared" si="30"/>
        <v>0</v>
      </c>
      <c r="BP38" s="54"/>
      <c r="BQ38" s="57">
        <f t="shared" si="84"/>
        <v>1462</v>
      </c>
      <c r="BR38" s="57">
        <f t="shared" si="81"/>
        <v>-1349</v>
      </c>
      <c r="BS38" s="57">
        <f t="shared" si="38"/>
        <v>113</v>
      </c>
      <c r="BT38" s="146"/>
      <c r="BU38" s="54">
        <v>113</v>
      </c>
      <c r="BV38" s="54"/>
      <c r="BW38" s="54"/>
      <c r="BX38" s="54"/>
      <c r="BY38" s="54">
        <f t="shared" si="33"/>
        <v>1462</v>
      </c>
      <c r="BZ38" s="54">
        <f t="shared" si="34"/>
        <v>-1349</v>
      </c>
      <c r="CA38" s="54">
        <f t="shared" si="35"/>
        <v>113</v>
      </c>
    </row>
    <row r="39" spans="1:79" ht="22.5" x14ac:dyDescent="0.2">
      <c r="A39" s="44">
        <v>32</v>
      </c>
      <c r="B39" s="45" t="s">
        <v>56</v>
      </c>
      <c r="C39" s="54"/>
      <c r="D39" s="54">
        <f t="shared" si="8"/>
        <v>0</v>
      </c>
      <c r="E39" s="54"/>
      <c r="F39" s="54"/>
      <c r="G39" s="54">
        <f t="shared" si="10"/>
        <v>0</v>
      </c>
      <c r="H39" s="54"/>
      <c r="I39" s="54"/>
      <c r="J39" s="55">
        <f t="shared" si="11"/>
        <v>0</v>
      </c>
      <c r="K39" s="54"/>
      <c r="L39" s="54"/>
      <c r="M39" s="54">
        <f t="shared" si="12"/>
        <v>0</v>
      </c>
      <c r="N39" s="54"/>
      <c r="O39" s="54"/>
      <c r="P39" s="54">
        <f t="shared" si="13"/>
        <v>0</v>
      </c>
      <c r="Q39" s="54"/>
      <c r="R39" s="48"/>
      <c r="S39" s="48">
        <f t="shared" si="14"/>
        <v>0</v>
      </c>
      <c r="T39" s="48"/>
      <c r="U39" s="54"/>
      <c r="V39" s="54">
        <f t="shared" si="15"/>
        <v>0</v>
      </c>
      <c r="W39" s="54"/>
      <c r="X39" s="61">
        <f>X40</f>
        <v>600</v>
      </c>
      <c r="Y39" s="61">
        <f t="shared" si="16"/>
        <v>-381</v>
      </c>
      <c r="Z39" s="61">
        <f t="shared" ref="Z39" si="85">Z40</f>
        <v>219</v>
      </c>
      <c r="AA39" s="54"/>
      <c r="AB39" s="54">
        <f t="shared" si="17"/>
        <v>0</v>
      </c>
      <c r="AC39" s="54"/>
      <c r="AD39" s="54"/>
      <c r="AE39" s="54">
        <f t="shared" si="18"/>
        <v>0</v>
      </c>
      <c r="AF39" s="54"/>
      <c r="AG39" s="54"/>
      <c r="AH39" s="54">
        <f t="shared" si="19"/>
        <v>0</v>
      </c>
      <c r="AI39" s="54"/>
      <c r="AJ39" s="54"/>
      <c r="AK39" s="54">
        <f t="shared" si="20"/>
        <v>0</v>
      </c>
      <c r="AL39" s="54"/>
      <c r="AM39" s="54"/>
      <c r="AN39" s="54">
        <f t="shared" si="21"/>
        <v>0</v>
      </c>
      <c r="AO39" s="54"/>
      <c r="AP39" s="54"/>
      <c r="AQ39" s="54">
        <f t="shared" si="22"/>
        <v>0</v>
      </c>
      <c r="AR39" s="54"/>
      <c r="AS39" s="54"/>
      <c r="AT39" s="54">
        <f t="shared" si="23"/>
        <v>0</v>
      </c>
      <c r="AU39" s="54"/>
      <c r="AV39" s="54"/>
      <c r="AW39" s="54">
        <f t="shared" si="24"/>
        <v>0</v>
      </c>
      <c r="AX39" s="54"/>
      <c r="AY39" s="54"/>
      <c r="AZ39" s="54">
        <f t="shared" si="25"/>
        <v>0</v>
      </c>
      <c r="BA39" s="54"/>
      <c r="BB39" s="54"/>
      <c r="BC39" s="54">
        <f t="shared" si="26"/>
        <v>0</v>
      </c>
      <c r="BD39" s="54"/>
      <c r="BE39" s="54"/>
      <c r="BF39" s="54">
        <f t="shared" si="27"/>
        <v>0</v>
      </c>
      <c r="BG39" s="54"/>
      <c r="BH39" s="54"/>
      <c r="BI39" s="54">
        <f t="shared" si="28"/>
        <v>0</v>
      </c>
      <c r="BJ39" s="54"/>
      <c r="BK39" s="54"/>
      <c r="BL39" s="54">
        <f t="shared" si="29"/>
        <v>0</v>
      </c>
      <c r="BM39" s="54"/>
      <c r="BN39" s="54"/>
      <c r="BO39" s="54">
        <f t="shared" si="30"/>
        <v>0</v>
      </c>
      <c r="BP39" s="54"/>
      <c r="BQ39" s="57">
        <f t="shared" si="84"/>
        <v>600</v>
      </c>
      <c r="BR39" s="57">
        <f t="shared" si="81"/>
        <v>-381</v>
      </c>
      <c r="BS39" s="57">
        <f t="shared" si="38"/>
        <v>219</v>
      </c>
      <c r="BT39" s="146"/>
      <c r="BU39" s="54">
        <v>219</v>
      </c>
      <c r="BV39" s="54"/>
      <c r="BW39" s="54"/>
      <c r="BX39" s="54"/>
      <c r="BY39" s="54">
        <f t="shared" si="33"/>
        <v>600</v>
      </c>
      <c r="BZ39" s="54">
        <f t="shared" si="34"/>
        <v>-381</v>
      </c>
      <c r="CA39" s="54">
        <f t="shared" si="35"/>
        <v>219</v>
      </c>
    </row>
    <row r="40" spans="1:79" ht="45" x14ac:dyDescent="0.2">
      <c r="A40" s="44">
        <v>329</v>
      </c>
      <c r="B40" s="45" t="s">
        <v>62</v>
      </c>
      <c r="C40" s="54"/>
      <c r="D40" s="54">
        <f t="shared" si="8"/>
        <v>0</v>
      </c>
      <c r="E40" s="54"/>
      <c r="F40" s="54"/>
      <c r="G40" s="54">
        <f t="shared" si="10"/>
        <v>0</v>
      </c>
      <c r="H40" s="54"/>
      <c r="I40" s="54"/>
      <c r="J40" s="55">
        <f t="shared" si="11"/>
        <v>0</v>
      </c>
      <c r="K40" s="54"/>
      <c r="L40" s="54"/>
      <c r="M40" s="54">
        <f t="shared" si="12"/>
        <v>0</v>
      </c>
      <c r="N40" s="54"/>
      <c r="O40" s="54"/>
      <c r="P40" s="54">
        <f t="shared" si="13"/>
        <v>0</v>
      </c>
      <c r="Q40" s="54"/>
      <c r="R40" s="48"/>
      <c r="S40" s="48">
        <f t="shared" si="14"/>
        <v>0</v>
      </c>
      <c r="T40" s="48"/>
      <c r="U40" s="54"/>
      <c r="V40" s="54">
        <f t="shared" si="15"/>
        <v>0</v>
      </c>
      <c r="W40" s="54"/>
      <c r="X40" s="54">
        <v>600</v>
      </c>
      <c r="Y40" s="54">
        <f t="shared" si="16"/>
        <v>-381</v>
      </c>
      <c r="Z40" s="54">
        <v>219</v>
      </c>
      <c r="AA40" s="54"/>
      <c r="AB40" s="54">
        <f t="shared" si="17"/>
        <v>0</v>
      </c>
      <c r="AC40" s="54"/>
      <c r="AD40" s="54"/>
      <c r="AE40" s="54">
        <f t="shared" si="18"/>
        <v>0</v>
      </c>
      <c r="AF40" s="54"/>
      <c r="AG40" s="54"/>
      <c r="AH40" s="54">
        <f t="shared" si="19"/>
        <v>0</v>
      </c>
      <c r="AI40" s="54"/>
      <c r="AJ40" s="54"/>
      <c r="AK40" s="54">
        <f t="shared" si="20"/>
        <v>0</v>
      </c>
      <c r="AL40" s="54"/>
      <c r="AM40" s="54"/>
      <c r="AN40" s="54">
        <f t="shared" si="21"/>
        <v>0</v>
      </c>
      <c r="AO40" s="54"/>
      <c r="AP40" s="54"/>
      <c r="AQ40" s="54">
        <f t="shared" si="22"/>
        <v>0</v>
      </c>
      <c r="AR40" s="54"/>
      <c r="AS40" s="54"/>
      <c r="AT40" s="54">
        <f t="shared" si="23"/>
        <v>0</v>
      </c>
      <c r="AU40" s="54"/>
      <c r="AV40" s="54"/>
      <c r="AW40" s="54">
        <f t="shared" si="24"/>
        <v>0</v>
      </c>
      <c r="AX40" s="54"/>
      <c r="AY40" s="54"/>
      <c r="AZ40" s="54">
        <f t="shared" si="25"/>
        <v>0</v>
      </c>
      <c r="BA40" s="54"/>
      <c r="BB40" s="54"/>
      <c r="BC40" s="54">
        <f t="shared" si="26"/>
        <v>0</v>
      </c>
      <c r="BD40" s="54"/>
      <c r="BE40" s="54"/>
      <c r="BF40" s="54">
        <f t="shared" si="27"/>
        <v>0</v>
      </c>
      <c r="BG40" s="54"/>
      <c r="BH40" s="54"/>
      <c r="BI40" s="54">
        <f t="shared" si="28"/>
        <v>0</v>
      </c>
      <c r="BJ40" s="54"/>
      <c r="BK40" s="54"/>
      <c r="BL40" s="54">
        <f t="shared" si="29"/>
        <v>0</v>
      </c>
      <c r="BM40" s="54"/>
      <c r="BN40" s="54"/>
      <c r="BO40" s="54">
        <f t="shared" si="30"/>
        <v>11472</v>
      </c>
      <c r="BP40" s="54">
        <v>11472</v>
      </c>
      <c r="BQ40" s="57">
        <f t="shared" si="84"/>
        <v>600</v>
      </c>
      <c r="BR40" s="57">
        <f t="shared" si="81"/>
        <v>11091</v>
      </c>
      <c r="BS40" s="57">
        <f t="shared" si="38"/>
        <v>11691</v>
      </c>
      <c r="BT40" s="147"/>
      <c r="BU40" s="54">
        <v>219</v>
      </c>
      <c r="BV40" s="54"/>
      <c r="BW40" s="54"/>
      <c r="BX40" s="54"/>
      <c r="BY40" s="54">
        <f t="shared" si="33"/>
        <v>600</v>
      </c>
      <c r="BZ40" s="54">
        <f t="shared" si="34"/>
        <v>11091</v>
      </c>
      <c r="CA40" s="54">
        <f t="shared" si="35"/>
        <v>11691</v>
      </c>
    </row>
    <row r="41" spans="1:79" ht="45" x14ac:dyDescent="0.2">
      <c r="A41" s="38" t="s">
        <v>73</v>
      </c>
      <c r="B41" s="39" t="s">
        <v>74</v>
      </c>
      <c r="C41" s="40">
        <f>C43</f>
        <v>1365988</v>
      </c>
      <c r="D41" s="40">
        <f t="shared" si="8"/>
        <v>-273901</v>
      </c>
      <c r="E41" s="40">
        <f t="shared" ref="E41" si="86">E43</f>
        <v>1092087</v>
      </c>
      <c r="F41" s="40">
        <f>F43</f>
        <v>109979</v>
      </c>
      <c r="G41" s="40">
        <f t="shared" si="10"/>
        <v>-10150</v>
      </c>
      <c r="H41" s="40">
        <f t="shared" ref="H41" si="87">H43</f>
        <v>99829</v>
      </c>
      <c r="I41" s="40">
        <f>I43</f>
        <v>213977</v>
      </c>
      <c r="J41" s="41">
        <f t="shared" si="11"/>
        <v>-147443</v>
      </c>
      <c r="K41" s="40">
        <f t="shared" ref="K41" si="88">K43</f>
        <v>66534</v>
      </c>
      <c r="L41" s="40">
        <f>L43</f>
        <v>57300</v>
      </c>
      <c r="M41" s="40">
        <f t="shared" si="12"/>
        <v>32134</v>
      </c>
      <c r="N41" s="40">
        <f t="shared" ref="N41" si="89">N43</f>
        <v>89434</v>
      </c>
      <c r="O41" s="122">
        <f>O43</f>
        <v>164696</v>
      </c>
      <c r="P41" s="40">
        <f t="shared" si="13"/>
        <v>20923</v>
      </c>
      <c r="Q41" s="40">
        <f t="shared" ref="Q41" si="90">Q43</f>
        <v>185619</v>
      </c>
      <c r="R41" s="42">
        <f t="shared" si="60"/>
        <v>1911940</v>
      </c>
      <c r="S41" s="42">
        <f t="shared" si="14"/>
        <v>-378437</v>
      </c>
      <c r="T41" s="42">
        <f t="shared" si="60"/>
        <v>1533503</v>
      </c>
      <c r="U41" s="40">
        <f>U43</f>
        <v>235112</v>
      </c>
      <c r="V41" s="40">
        <f t="shared" si="15"/>
        <v>0</v>
      </c>
      <c r="W41" s="40">
        <f t="shared" ref="W41" si="91">W43</f>
        <v>235112</v>
      </c>
      <c r="X41" s="40">
        <f>X43</f>
        <v>459760</v>
      </c>
      <c r="Y41" s="40">
        <f t="shared" si="16"/>
        <v>-11568</v>
      </c>
      <c r="Z41" s="40">
        <f t="shared" ref="Z41" si="92">Z43</f>
        <v>448192</v>
      </c>
      <c r="AA41" s="40">
        <f>AA43</f>
        <v>52169</v>
      </c>
      <c r="AB41" s="40">
        <f t="shared" si="17"/>
        <v>15293</v>
      </c>
      <c r="AC41" s="40">
        <f t="shared" ref="AC41" si="93">AC43</f>
        <v>67462</v>
      </c>
      <c r="AD41" s="40">
        <f>AD43</f>
        <v>35566</v>
      </c>
      <c r="AE41" s="40">
        <f t="shared" si="18"/>
        <v>67334</v>
      </c>
      <c r="AF41" s="40">
        <f t="shared" ref="AF41" si="94">AF43</f>
        <v>102900</v>
      </c>
      <c r="AG41" s="40">
        <f>AG43</f>
        <v>436390</v>
      </c>
      <c r="AH41" s="40">
        <f t="shared" si="19"/>
        <v>-36390</v>
      </c>
      <c r="AI41" s="40">
        <f t="shared" ref="AI41" si="95">AI43</f>
        <v>400000</v>
      </c>
      <c r="AJ41" s="40">
        <f>AJ43</f>
        <v>349469</v>
      </c>
      <c r="AK41" s="40">
        <f t="shared" si="20"/>
        <v>76930</v>
      </c>
      <c r="AL41" s="40">
        <f t="shared" ref="AL41" si="96">AL43</f>
        <v>426399</v>
      </c>
      <c r="AM41" s="40">
        <f>AM43</f>
        <v>681465</v>
      </c>
      <c r="AN41" s="40">
        <f t="shared" si="21"/>
        <v>71776</v>
      </c>
      <c r="AO41" s="40">
        <f t="shared" ref="AO41" si="97">AO43</f>
        <v>753241</v>
      </c>
      <c r="AP41" s="40">
        <f>AP43</f>
        <v>179009</v>
      </c>
      <c r="AQ41" s="40">
        <f t="shared" si="22"/>
        <v>-21637</v>
      </c>
      <c r="AR41" s="40">
        <f t="shared" ref="AR41" si="98">AR43</f>
        <v>157372</v>
      </c>
      <c r="AS41" s="40">
        <f>AS43</f>
        <v>152082</v>
      </c>
      <c r="AT41" s="40">
        <f t="shared" si="23"/>
        <v>-48344</v>
      </c>
      <c r="AU41" s="40">
        <f t="shared" ref="AU41" si="99">AU43</f>
        <v>103738</v>
      </c>
      <c r="AV41" s="40">
        <f>AV43</f>
        <v>116746</v>
      </c>
      <c r="AW41" s="40">
        <f t="shared" si="24"/>
        <v>17000</v>
      </c>
      <c r="AX41" s="40">
        <f t="shared" ref="AX41" si="100">AX43</f>
        <v>133746</v>
      </c>
      <c r="AY41" s="40">
        <f>AY43</f>
        <v>328758</v>
      </c>
      <c r="AZ41" s="40">
        <f t="shared" si="25"/>
        <v>77274.099999999977</v>
      </c>
      <c r="BA41" s="40">
        <f t="shared" ref="BA41" si="101">BA43</f>
        <v>406032.1</v>
      </c>
      <c r="BB41" s="40">
        <f>BB43</f>
        <v>116749</v>
      </c>
      <c r="BC41" s="40">
        <f t="shared" si="26"/>
        <v>6614</v>
      </c>
      <c r="BD41" s="40">
        <f t="shared" ref="BD41" si="102">BD43</f>
        <v>123363</v>
      </c>
      <c r="BE41" s="40">
        <f>BE43</f>
        <v>397398</v>
      </c>
      <c r="BF41" s="40">
        <f t="shared" si="27"/>
        <v>-20000</v>
      </c>
      <c r="BG41" s="40">
        <f t="shared" ref="BG41" si="103">BG43</f>
        <v>377398</v>
      </c>
      <c r="BH41" s="40">
        <f>BH43</f>
        <v>221858</v>
      </c>
      <c r="BI41" s="40">
        <f t="shared" si="28"/>
        <v>-2988</v>
      </c>
      <c r="BJ41" s="40">
        <f t="shared" ref="BJ41" si="104">BJ43</f>
        <v>218870</v>
      </c>
      <c r="BK41" s="40">
        <f>BK43</f>
        <v>274627</v>
      </c>
      <c r="BL41" s="40">
        <f t="shared" si="29"/>
        <v>-9888</v>
      </c>
      <c r="BM41" s="40">
        <f t="shared" ref="BM41" si="105">BM43</f>
        <v>264739</v>
      </c>
      <c r="BN41" s="40">
        <f>BN43</f>
        <v>428553</v>
      </c>
      <c r="BO41" s="40">
        <f t="shared" si="30"/>
        <v>19080</v>
      </c>
      <c r="BP41" s="40">
        <f t="shared" ref="BP41" si="106">BP43</f>
        <v>447633</v>
      </c>
      <c r="BQ41" s="60">
        <f t="shared" si="38"/>
        <v>6377651</v>
      </c>
      <c r="BR41" s="60">
        <f t="shared" si="32"/>
        <v>-177950.90000000037</v>
      </c>
      <c r="BS41" s="60">
        <f t="shared" si="38"/>
        <v>6199700.0999999996</v>
      </c>
      <c r="BT41" s="49" t="s">
        <v>73</v>
      </c>
      <c r="BU41" s="43">
        <v>6197500</v>
      </c>
      <c r="BV41" s="40">
        <f>BV43</f>
        <v>0</v>
      </c>
      <c r="BW41" s="40">
        <f t="shared" ref="BW41:BX41" si="107">BW43</f>
        <v>0</v>
      </c>
      <c r="BX41" s="40">
        <f t="shared" si="107"/>
        <v>0</v>
      </c>
      <c r="BY41" s="40">
        <f t="shared" si="33"/>
        <v>6377651</v>
      </c>
      <c r="BZ41" s="40">
        <f t="shared" si="34"/>
        <v>-177950.90000000037</v>
      </c>
      <c r="CA41" s="40">
        <f t="shared" si="35"/>
        <v>6199700.0999999996</v>
      </c>
    </row>
    <row r="42" spans="1:79" ht="33.75" x14ac:dyDescent="0.2">
      <c r="A42" s="44" t="s">
        <v>43</v>
      </c>
      <c r="B42" s="45" t="s">
        <v>44</v>
      </c>
      <c r="C42" s="30"/>
      <c r="D42" s="30">
        <f t="shared" si="8"/>
        <v>0</v>
      </c>
      <c r="E42" s="30"/>
      <c r="F42" s="30"/>
      <c r="G42" s="30">
        <f t="shared" si="10"/>
        <v>0</v>
      </c>
      <c r="H42" s="30"/>
      <c r="I42" s="30"/>
      <c r="J42" s="32">
        <f t="shared" si="11"/>
        <v>0</v>
      </c>
      <c r="K42" s="30"/>
      <c r="L42" s="30"/>
      <c r="M42" s="30">
        <f t="shared" si="12"/>
        <v>0</v>
      </c>
      <c r="N42" s="30"/>
      <c r="O42" s="30"/>
      <c r="P42" s="30">
        <f t="shared" si="13"/>
        <v>0</v>
      </c>
      <c r="Q42" s="30"/>
      <c r="R42" s="48">
        <f t="shared" si="60"/>
        <v>0</v>
      </c>
      <c r="S42" s="48">
        <f t="shared" si="14"/>
        <v>0</v>
      </c>
      <c r="T42" s="48">
        <f t="shared" si="60"/>
        <v>0</v>
      </c>
      <c r="U42" s="30"/>
      <c r="V42" s="30">
        <f t="shared" si="15"/>
        <v>0</v>
      </c>
      <c r="W42" s="30"/>
      <c r="X42" s="30"/>
      <c r="Y42" s="30">
        <f t="shared" si="16"/>
        <v>0</v>
      </c>
      <c r="Z42" s="30"/>
      <c r="AA42" s="30"/>
      <c r="AB42" s="30">
        <f t="shared" si="17"/>
        <v>0</v>
      </c>
      <c r="AC42" s="30"/>
      <c r="AD42" s="30"/>
      <c r="AE42" s="30">
        <f t="shared" si="18"/>
        <v>0</v>
      </c>
      <c r="AF42" s="30"/>
      <c r="AG42" s="30"/>
      <c r="AH42" s="30">
        <f t="shared" si="19"/>
        <v>0</v>
      </c>
      <c r="AI42" s="30"/>
      <c r="AJ42" s="30"/>
      <c r="AK42" s="30">
        <f t="shared" si="20"/>
        <v>0</v>
      </c>
      <c r="AL42" s="30"/>
      <c r="AM42" s="30"/>
      <c r="AN42" s="30">
        <f t="shared" si="21"/>
        <v>0</v>
      </c>
      <c r="AO42" s="30"/>
      <c r="AP42" s="30"/>
      <c r="AQ42" s="30">
        <f t="shared" si="22"/>
        <v>0</v>
      </c>
      <c r="AR42" s="30"/>
      <c r="AS42" s="30"/>
      <c r="AT42" s="30">
        <f t="shared" si="23"/>
        <v>0</v>
      </c>
      <c r="AU42" s="30"/>
      <c r="AV42" s="30"/>
      <c r="AW42" s="30">
        <f t="shared" si="24"/>
        <v>0</v>
      </c>
      <c r="AX42" s="30"/>
      <c r="AY42" s="30"/>
      <c r="AZ42" s="30">
        <f t="shared" si="25"/>
        <v>0</v>
      </c>
      <c r="BA42" s="30"/>
      <c r="BB42" s="30"/>
      <c r="BC42" s="30">
        <f t="shared" si="26"/>
        <v>0</v>
      </c>
      <c r="BD42" s="30"/>
      <c r="BE42" s="30"/>
      <c r="BF42" s="30">
        <f t="shared" si="27"/>
        <v>0</v>
      </c>
      <c r="BG42" s="30"/>
      <c r="BH42" s="30"/>
      <c r="BI42" s="30">
        <f t="shared" si="28"/>
        <v>0</v>
      </c>
      <c r="BJ42" s="30"/>
      <c r="BK42" s="30"/>
      <c r="BL42" s="30">
        <f t="shared" si="29"/>
        <v>0</v>
      </c>
      <c r="BM42" s="30"/>
      <c r="BN42" s="30"/>
      <c r="BO42" s="30">
        <f t="shared" si="30"/>
        <v>0</v>
      </c>
      <c r="BP42" s="30"/>
      <c r="BQ42" s="49"/>
      <c r="BR42" s="49"/>
      <c r="BS42" s="49"/>
      <c r="BT42" s="148" t="s">
        <v>197</v>
      </c>
      <c r="BU42" s="46">
        <f>BU41-BS41</f>
        <v>-2200.0999999996275</v>
      </c>
      <c r="BV42" s="30"/>
      <c r="BW42" s="30"/>
      <c r="BX42" s="30"/>
      <c r="BY42" s="30">
        <f t="shared" si="33"/>
        <v>0</v>
      </c>
      <c r="BZ42" s="30">
        <f t="shared" si="34"/>
        <v>0</v>
      </c>
      <c r="CA42" s="30">
        <f t="shared" si="35"/>
        <v>0</v>
      </c>
    </row>
    <row r="43" spans="1:79" ht="11.25" customHeight="1" x14ac:dyDescent="0.2">
      <c r="A43" s="44" t="s">
        <v>45</v>
      </c>
      <c r="B43" s="45" t="s">
        <v>46</v>
      </c>
      <c r="C43" s="33">
        <f>C44+C48+C54+C57+C59+C61+C63+C70+C68</f>
        <v>1365988</v>
      </c>
      <c r="D43" s="33">
        <f t="shared" si="8"/>
        <v>-273901</v>
      </c>
      <c r="E43" s="33">
        <f t="shared" ref="E43" si="108">E44+E48+E54+E57+E59+E61+E63+E70+E68</f>
        <v>1092087</v>
      </c>
      <c r="F43" s="33">
        <f>F44+F48+F54+F57+F59+F61+F63+F70+F68</f>
        <v>109979</v>
      </c>
      <c r="G43" s="33">
        <f t="shared" si="10"/>
        <v>-10150</v>
      </c>
      <c r="H43" s="33">
        <f t="shared" ref="H43" si="109">H44+H48+H54+H57+H59+H61+H63+H70+H68</f>
        <v>99829</v>
      </c>
      <c r="I43" s="33">
        <f>I44+I48+I54+I57+I59+I61+I63+I70+I68</f>
        <v>213977</v>
      </c>
      <c r="J43" s="50">
        <f t="shared" si="11"/>
        <v>-147443</v>
      </c>
      <c r="K43" s="33">
        <f t="shared" ref="K43" si="110">K44+K48+K54+K57+K59+K61+K63+K70+K68</f>
        <v>66534</v>
      </c>
      <c r="L43" s="33">
        <f>L44+L48+L54+L57+L59+L61+L63+L70+L68</f>
        <v>57300</v>
      </c>
      <c r="M43" s="33">
        <f t="shared" si="12"/>
        <v>32134</v>
      </c>
      <c r="N43" s="33">
        <f t="shared" ref="N43" si="111">N44+N48+N54+N57+N59+N61+N63+N70+N68</f>
        <v>89434</v>
      </c>
      <c r="O43" s="33">
        <f>O44+O48+O54+O57+O59+O61+O63+O70+O68</f>
        <v>164696</v>
      </c>
      <c r="P43" s="33">
        <f t="shared" si="13"/>
        <v>20923</v>
      </c>
      <c r="Q43" s="33">
        <f t="shared" ref="Q43" si="112">Q44+Q48+Q54+Q57+Q59+Q61+Q63+Q70+Q68</f>
        <v>185619</v>
      </c>
      <c r="R43" s="48">
        <f t="shared" si="60"/>
        <v>1911940</v>
      </c>
      <c r="S43" s="48">
        <f t="shared" si="14"/>
        <v>-378437</v>
      </c>
      <c r="T43" s="48">
        <f t="shared" si="60"/>
        <v>1533503</v>
      </c>
      <c r="U43" s="33">
        <f>U44+U48+U54+U57+U59+U61+U63+U70+U68</f>
        <v>235112</v>
      </c>
      <c r="V43" s="33">
        <f t="shared" si="15"/>
        <v>0</v>
      </c>
      <c r="W43" s="33">
        <f t="shared" ref="W43" si="113">W44+W48+W54+W57+W59+W61+W63+W70+W68</f>
        <v>235112</v>
      </c>
      <c r="X43" s="33">
        <f>X44+X48+X54+X57+X59+X61+X63+X70+X68</f>
        <v>459760</v>
      </c>
      <c r="Y43" s="33">
        <f t="shared" si="16"/>
        <v>-11568</v>
      </c>
      <c r="Z43" s="33">
        <f t="shared" ref="Z43" si="114">Z44+Z48+Z54+Z57+Z59+Z61+Z63+Z70+Z68</f>
        <v>448192</v>
      </c>
      <c r="AA43" s="33">
        <f>AA44+AA48+AA54+AA57+AA59+AA61+AA63+AA70+AA68</f>
        <v>52169</v>
      </c>
      <c r="AB43" s="33">
        <f t="shared" si="17"/>
        <v>15293</v>
      </c>
      <c r="AC43" s="33">
        <f t="shared" ref="AC43" si="115">AC44+AC48+AC54+AC57+AC59+AC61+AC63+AC70+AC68</f>
        <v>67462</v>
      </c>
      <c r="AD43" s="33">
        <f>AD44+AD48+AD54+AD57+AD59+AD61+AD63+AD70+AD68</f>
        <v>35566</v>
      </c>
      <c r="AE43" s="33">
        <f t="shared" si="18"/>
        <v>67334</v>
      </c>
      <c r="AF43" s="33">
        <f t="shared" ref="AF43" si="116">AF44+AF48+AF54+AF57+AF59+AF61+AF63+AF70+AF68</f>
        <v>102900</v>
      </c>
      <c r="AG43" s="33">
        <f>AG44+AG48+AG54+AG57+AG59+AG61+AG63+AG70+AG68</f>
        <v>436390</v>
      </c>
      <c r="AH43" s="33">
        <f t="shared" si="19"/>
        <v>-36390</v>
      </c>
      <c r="AI43" s="33">
        <f t="shared" ref="AI43" si="117">AI44+AI48+AI54+AI57+AI59+AI61+AI63+AI70+AI68</f>
        <v>400000</v>
      </c>
      <c r="AJ43" s="33">
        <f>AJ44+AJ48+AJ54+AJ57+AJ59+AJ61+AJ63+AJ70+AJ68</f>
        <v>349469</v>
      </c>
      <c r="AK43" s="33">
        <f t="shared" si="20"/>
        <v>76930</v>
      </c>
      <c r="AL43" s="33">
        <f t="shared" ref="AL43" si="118">AL44+AL48+AL54+AL57+AL59+AL61+AL63+AL70+AL68</f>
        <v>426399</v>
      </c>
      <c r="AM43" s="33">
        <f>AM44+AM48+AM54+AM57+AM59+AM61+AM63+AM70+AM68</f>
        <v>681465</v>
      </c>
      <c r="AN43" s="33">
        <f t="shared" si="21"/>
        <v>71776</v>
      </c>
      <c r="AO43" s="33">
        <f t="shared" ref="AO43" si="119">AO44+AO48+AO54+AO57+AO59+AO61+AO63+AO70+AO68</f>
        <v>753241</v>
      </c>
      <c r="AP43" s="33">
        <f>AP44+AP48+AP54+AP57+AP59+AP61+AP63+AP70+AP68</f>
        <v>179009</v>
      </c>
      <c r="AQ43" s="33">
        <f t="shared" si="22"/>
        <v>-21637</v>
      </c>
      <c r="AR43" s="33">
        <f t="shared" ref="AR43" si="120">AR44+AR48+AR54+AR57+AR59+AR61+AR63+AR70+AR68</f>
        <v>157372</v>
      </c>
      <c r="AS43" s="33">
        <f>AS44+AS48+AS54+AS57+AS59+AS61+AS63+AS70+AS68</f>
        <v>152082</v>
      </c>
      <c r="AT43" s="33">
        <f t="shared" si="23"/>
        <v>-48344</v>
      </c>
      <c r="AU43" s="33">
        <f t="shared" ref="AU43" si="121">AU44+AU48+AU54+AU57+AU59+AU61+AU63+AU70+AU68</f>
        <v>103738</v>
      </c>
      <c r="AV43" s="33">
        <f>AV44+AV48+AV54+AV57+AV59+AV61+AV63+AV70+AV68</f>
        <v>116746</v>
      </c>
      <c r="AW43" s="33">
        <f t="shared" si="24"/>
        <v>17000</v>
      </c>
      <c r="AX43" s="33">
        <f t="shared" ref="AX43" si="122">AX44+AX48+AX54+AX57+AX59+AX61+AX63+AX70+AX68</f>
        <v>133746</v>
      </c>
      <c r="AY43" s="33">
        <f>AY44+AY48+AY54+AY57+AY59+AY61+AY63+AY70+AY68</f>
        <v>328758</v>
      </c>
      <c r="AZ43" s="33">
        <f t="shared" si="25"/>
        <v>77274.099999999977</v>
      </c>
      <c r="BA43" s="33">
        <f t="shared" ref="BA43" si="123">BA44+BA48+BA54+BA57+BA59+BA61+BA63+BA70+BA68</f>
        <v>406032.1</v>
      </c>
      <c r="BB43" s="33">
        <f>BB44+BB48+BB54+BB57+BB59+BB61+BB63+BB70+BB68</f>
        <v>116749</v>
      </c>
      <c r="BC43" s="33">
        <f t="shared" si="26"/>
        <v>6614</v>
      </c>
      <c r="BD43" s="33">
        <f t="shared" ref="BD43" si="124">BD44+BD48+BD54+BD57+BD59+BD61+BD63+BD70+BD68</f>
        <v>123363</v>
      </c>
      <c r="BE43" s="33">
        <f>BE44+BE48+BE54+BE57+BE59+BE61+BE63+BE70+BE68</f>
        <v>397398</v>
      </c>
      <c r="BF43" s="33">
        <f t="shared" si="27"/>
        <v>-20000</v>
      </c>
      <c r="BG43" s="33">
        <f t="shared" ref="BG43" si="125">BG44+BG48+BG54+BG57+BG59+BG61+BG63+BG70+BG68</f>
        <v>377398</v>
      </c>
      <c r="BH43" s="33">
        <f>BH44+BH48+BH54+BH57+BH59+BH61+BH63+BH70+BH68</f>
        <v>221858</v>
      </c>
      <c r="BI43" s="33">
        <f t="shared" si="28"/>
        <v>-2988</v>
      </c>
      <c r="BJ43" s="33">
        <f t="shared" ref="BJ43" si="126">BJ44+BJ48+BJ54+BJ57+BJ59+BJ61+BJ63+BJ70+BJ68</f>
        <v>218870</v>
      </c>
      <c r="BK43" s="33">
        <f>BK44+BK48+BK54+BK57+BK59+BK61+BK63+BK70+BK68</f>
        <v>274627</v>
      </c>
      <c r="BL43" s="33">
        <f t="shared" si="29"/>
        <v>-9888</v>
      </c>
      <c r="BM43" s="33">
        <f t="shared" ref="BM43" si="127">BM44+BM48+BM54+BM57+BM59+BM61+BM63+BM70+BM68</f>
        <v>264739</v>
      </c>
      <c r="BN43" s="33">
        <f>BN44+BN48+BN54+BN57+BN59+BN61+BN63+BN70+BN68</f>
        <v>428553</v>
      </c>
      <c r="BO43" s="33">
        <f t="shared" si="30"/>
        <v>19080</v>
      </c>
      <c r="BP43" s="33">
        <f t="shared" ref="BP43" si="128">BP44+BP48+BP54+BP57+BP59+BP61+BP63+BP70+BP68</f>
        <v>447633</v>
      </c>
      <c r="BQ43" s="57">
        <f t="shared" si="38"/>
        <v>6377651</v>
      </c>
      <c r="BR43" s="57">
        <f t="shared" si="32"/>
        <v>-177950.90000000037</v>
      </c>
      <c r="BS43" s="57">
        <f t="shared" si="38"/>
        <v>6199700.0999999996</v>
      </c>
      <c r="BT43" s="149"/>
      <c r="BU43" s="33">
        <v>6197500</v>
      </c>
      <c r="BV43" s="33">
        <f>BV44+BV48+BV54+BV57+BV59+BV61+BV63+BV70+BV68</f>
        <v>0</v>
      </c>
      <c r="BW43" s="33">
        <f t="shared" ref="BW43:BX43" si="129">BW44+BW48+BW54+BW57+BW59+BW61+BW63+BW70+BW68</f>
        <v>0</v>
      </c>
      <c r="BX43" s="33">
        <f t="shared" si="129"/>
        <v>0</v>
      </c>
      <c r="BY43" s="33">
        <f t="shared" si="33"/>
        <v>6377651</v>
      </c>
      <c r="BZ43" s="33">
        <f t="shared" si="34"/>
        <v>-177950.90000000037</v>
      </c>
      <c r="CA43" s="33">
        <f t="shared" si="35"/>
        <v>6199700.0999999996</v>
      </c>
    </row>
    <row r="44" spans="1:79" ht="22.5" x14ac:dyDescent="0.2">
      <c r="A44" s="44" t="s">
        <v>47</v>
      </c>
      <c r="B44" s="45" t="s">
        <v>48</v>
      </c>
      <c r="C44" s="43">
        <f>C45+C46+C47</f>
        <v>253506</v>
      </c>
      <c r="D44" s="43">
        <f t="shared" si="8"/>
        <v>-135955</v>
      </c>
      <c r="E44" s="43">
        <f t="shared" ref="E44" si="130">E45+E46+E47</f>
        <v>117551</v>
      </c>
      <c r="F44" s="43">
        <f>F45+F46+F47</f>
        <v>0</v>
      </c>
      <c r="G44" s="43">
        <f t="shared" si="10"/>
        <v>0</v>
      </c>
      <c r="H44" s="43">
        <f t="shared" ref="H44" si="131">H45+H46+H47</f>
        <v>0</v>
      </c>
      <c r="I44" s="43">
        <f>I45+I46+I47</f>
        <v>0</v>
      </c>
      <c r="J44" s="52">
        <f t="shared" si="11"/>
        <v>0</v>
      </c>
      <c r="K44" s="43">
        <f t="shared" ref="K44" si="132">K45+K46+K47</f>
        <v>0</v>
      </c>
      <c r="L44" s="43">
        <f>L45+L46+L47</f>
        <v>0</v>
      </c>
      <c r="M44" s="43">
        <f t="shared" si="12"/>
        <v>0</v>
      </c>
      <c r="N44" s="43">
        <f t="shared" ref="N44" si="133">N45+N46+N47</f>
        <v>0</v>
      </c>
      <c r="O44" s="43">
        <f>O45+O46+O47</f>
        <v>0</v>
      </c>
      <c r="P44" s="43">
        <f t="shared" si="13"/>
        <v>0</v>
      </c>
      <c r="Q44" s="43">
        <f t="shared" ref="Q44" si="134">Q45+Q46+Q47</f>
        <v>0</v>
      </c>
      <c r="R44" s="48">
        <f t="shared" si="60"/>
        <v>253506</v>
      </c>
      <c r="S44" s="48">
        <f t="shared" si="14"/>
        <v>-135955</v>
      </c>
      <c r="T44" s="48">
        <f t="shared" si="60"/>
        <v>117551</v>
      </c>
      <c r="U44" s="43">
        <f>U45+U46+U47</f>
        <v>0</v>
      </c>
      <c r="V44" s="43">
        <f t="shared" si="15"/>
        <v>0</v>
      </c>
      <c r="W44" s="43">
        <f t="shared" ref="W44" si="135">W45+W46+W47</f>
        <v>0</v>
      </c>
      <c r="X44" s="43">
        <f>X45+X46+X47</f>
        <v>26095</v>
      </c>
      <c r="Y44" s="43">
        <f t="shared" si="16"/>
        <v>-147</v>
      </c>
      <c r="Z44" s="43">
        <f t="shared" ref="Z44" si="136">Z45+Z46+Z47</f>
        <v>25948</v>
      </c>
      <c r="AA44" s="43">
        <f>AA45+AA46+AA47</f>
        <v>0</v>
      </c>
      <c r="AB44" s="43">
        <f t="shared" si="17"/>
        <v>0</v>
      </c>
      <c r="AC44" s="43">
        <f t="shared" ref="AC44" si="137">AC45+AC46+AC47</f>
        <v>0</v>
      </c>
      <c r="AD44" s="43">
        <f>AD45+AD46+AD47</f>
        <v>0</v>
      </c>
      <c r="AE44" s="43">
        <f t="shared" si="18"/>
        <v>0</v>
      </c>
      <c r="AF44" s="43">
        <f t="shared" ref="AF44" si="138">AF45+AF46+AF47</f>
        <v>0</v>
      </c>
      <c r="AG44" s="43">
        <f>AG45+AG46+AG47</f>
        <v>31914</v>
      </c>
      <c r="AH44" s="43">
        <f t="shared" si="19"/>
        <v>-2789</v>
      </c>
      <c r="AI44" s="43">
        <f t="shared" ref="AI44" si="139">AI45+AI46+AI47</f>
        <v>29125</v>
      </c>
      <c r="AJ44" s="43">
        <f>AJ45+AJ46+AJ47</f>
        <v>0</v>
      </c>
      <c r="AK44" s="43">
        <f t="shared" si="20"/>
        <v>0</v>
      </c>
      <c r="AL44" s="43">
        <f t="shared" ref="AL44" si="140">AL45+AL46+AL47</f>
        <v>0</v>
      </c>
      <c r="AM44" s="43">
        <f>AM45+AM46+AM47</f>
        <v>0</v>
      </c>
      <c r="AN44" s="43">
        <f t="shared" si="21"/>
        <v>503</v>
      </c>
      <c r="AO44" s="43">
        <f t="shared" ref="AO44" si="141">AO45+AO46+AO47</f>
        <v>503</v>
      </c>
      <c r="AP44" s="43">
        <f>AP45+AP46+AP47</f>
        <v>0</v>
      </c>
      <c r="AQ44" s="43">
        <f t="shared" si="22"/>
        <v>13565</v>
      </c>
      <c r="AR44" s="43">
        <f t="shared" ref="AR44" si="142">AR45+AR46+AR47</f>
        <v>13565</v>
      </c>
      <c r="AS44" s="43">
        <f>AS45+AS46+AS47</f>
        <v>0</v>
      </c>
      <c r="AT44" s="43">
        <f t="shared" si="23"/>
        <v>0</v>
      </c>
      <c r="AU44" s="43">
        <f t="shared" ref="AU44" si="143">AU45+AU46+AU47</f>
        <v>0</v>
      </c>
      <c r="AV44" s="43">
        <f>AV45+AV46+AV47</f>
        <v>15669</v>
      </c>
      <c r="AW44" s="43">
        <f t="shared" si="24"/>
        <v>0</v>
      </c>
      <c r="AX44" s="43">
        <f t="shared" ref="AX44" si="144">AX45+AX46+AX47</f>
        <v>15669</v>
      </c>
      <c r="AY44" s="43">
        <f>AY45+AY46+AY47</f>
        <v>0</v>
      </c>
      <c r="AZ44" s="43">
        <f t="shared" si="25"/>
        <v>0</v>
      </c>
      <c r="BA44" s="43">
        <f t="shared" ref="BA44" si="145">BA45+BA46+BA47</f>
        <v>0</v>
      </c>
      <c r="BB44" s="43">
        <f>BB45+BB46+BB47</f>
        <v>2553</v>
      </c>
      <c r="BC44" s="43">
        <f t="shared" si="26"/>
        <v>-2553</v>
      </c>
      <c r="BD44" s="43">
        <f t="shared" ref="BD44" si="146">BD45+BD46+BD47</f>
        <v>0</v>
      </c>
      <c r="BE44" s="43">
        <f>BE45+BE46+BE47</f>
        <v>0</v>
      </c>
      <c r="BF44" s="43">
        <f t="shared" si="27"/>
        <v>0</v>
      </c>
      <c r="BG44" s="43">
        <f t="shared" ref="BG44" si="147">BG45+BG46+BG47</f>
        <v>0</v>
      </c>
      <c r="BH44" s="43">
        <f>BH45+BH46+BH47</f>
        <v>7672</v>
      </c>
      <c r="BI44" s="43">
        <f t="shared" si="28"/>
        <v>-7672</v>
      </c>
      <c r="BJ44" s="43">
        <f t="shared" ref="BJ44" si="148">BJ45+BJ46+BJ47</f>
        <v>0</v>
      </c>
      <c r="BK44" s="43">
        <f>BK45+BK46+BK47</f>
        <v>0</v>
      </c>
      <c r="BL44" s="43">
        <f t="shared" si="29"/>
        <v>0</v>
      </c>
      <c r="BM44" s="43">
        <f t="shared" ref="BM44" si="149">BM45+BM46+BM47</f>
        <v>0</v>
      </c>
      <c r="BN44" s="43">
        <f>BN45+BN46+BN47</f>
        <v>0</v>
      </c>
      <c r="BO44" s="43">
        <f t="shared" si="30"/>
        <v>0</v>
      </c>
      <c r="BP44" s="43">
        <f t="shared" ref="BP44" si="150">BP45+BP46+BP47</f>
        <v>0</v>
      </c>
      <c r="BQ44" s="57">
        <f t="shared" si="38"/>
        <v>337409</v>
      </c>
      <c r="BR44" s="57">
        <f t="shared" si="32"/>
        <v>-135048</v>
      </c>
      <c r="BS44" s="57">
        <f t="shared" si="38"/>
        <v>202361</v>
      </c>
      <c r="BT44" s="149"/>
      <c r="BU44" s="43">
        <v>202361</v>
      </c>
      <c r="BV44" s="43">
        <f>BV45+BV46+BV47</f>
        <v>0</v>
      </c>
      <c r="BW44" s="43">
        <f t="shared" ref="BW44:BX44" si="151">BW45+BW46+BW47</f>
        <v>0</v>
      </c>
      <c r="BX44" s="43">
        <f t="shared" si="151"/>
        <v>0</v>
      </c>
      <c r="BY44" s="43">
        <f t="shared" si="33"/>
        <v>337409</v>
      </c>
      <c r="BZ44" s="43">
        <f t="shared" si="34"/>
        <v>-135048</v>
      </c>
      <c r="CA44" s="43">
        <f t="shared" si="35"/>
        <v>202361</v>
      </c>
    </row>
    <row r="45" spans="1:79" x14ac:dyDescent="0.2">
      <c r="A45" s="44" t="s">
        <v>49</v>
      </c>
      <c r="B45" s="45" t="s">
        <v>50</v>
      </c>
      <c r="C45" s="54">
        <v>93102</v>
      </c>
      <c r="D45" s="54">
        <f t="shared" si="8"/>
        <v>-85102</v>
      </c>
      <c r="E45" s="54">
        <v>8000</v>
      </c>
      <c r="F45" s="54"/>
      <c r="G45" s="54">
        <f t="shared" si="10"/>
        <v>0</v>
      </c>
      <c r="H45" s="54"/>
      <c r="I45" s="54"/>
      <c r="J45" s="55">
        <f t="shared" si="11"/>
        <v>0</v>
      </c>
      <c r="K45" s="54"/>
      <c r="L45" s="54"/>
      <c r="M45" s="54">
        <f t="shared" si="12"/>
        <v>0</v>
      </c>
      <c r="N45" s="54"/>
      <c r="O45" s="54"/>
      <c r="P45" s="54">
        <f t="shared" si="13"/>
        <v>0</v>
      </c>
      <c r="Q45" s="54"/>
      <c r="R45" s="48">
        <f t="shared" si="60"/>
        <v>93102</v>
      </c>
      <c r="S45" s="48">
        <f t="shared" si="14"/>
        <v>-85102</v>
      </c>
      <c r="T45" s="48">
        <f t="shared" si="60"/>
        <v>8000</v>
      </c>
      <c r="U45" s="54"/>
      <c r="V45" s="54">
        <f t="shared" si="15"/>
        <v>0</v>
      </c>
      <c r="W45" s="54"/>
      <c r="X45" s="54">
        <v>1904</v>
      </c>
      <c r="Y45" s="54">
        <f t="shared" si="16"/>
        <v>-232</v>
      </c>
      <c r="Z45" s="54">
        <v>1672</v>
      </c>
      <c r="AA45" s="54"/>
      <c r="AB45" s="54">
        <f t="shared" si="17"/>
        <v>0</v>
      </c>
      <c r="AC45" s="54"/>
      <c r="AD45" s="54"/>
      <c r="AE45" s="54">
        <f t="shared" si="18"/>
        <v>0</v>
      </c>
      <c r="AF45" s="54"/>
      <c r="AG45" s="54">
        <v>27394</v>
      </c>
      <c r="AH45" s="54">
        <f t="shared" si="19"/>
        <v>-2394</v>
      </c>
      <c r="AI45" s="54">
        <v>25000</v>
      </c>
      <c r="AJ45" s="54"/>
      <c r="AK45" s="54">
        <f t="shared" si="20"/>
        <v>0</v>
      </c>
      <c r="AL45" s="54"/>
      <c r="AM45" s="54"/>
      <c r="AN45" s="54">
        <f t="shared" si="21"/>
        <v>0</v>
      </c>
      <c r="AO45" s="54"/>
      <c r="AP45" s="54">
        <v>0</v>
      </c>
      <c r="AQ45" s="54">
        <f t="shared" si="22"/>
        <v>11644</v>
      </c>
      <c r="AR45" s="54">
        <v>11644</v>
      </c>
      <c r="AS45" s="54"/>
      <c r="AT45" s="54">
        <f t="shared" si="23"/>
        <v>0</v>
      </c>
      <c r="AU45" s="54"/>
      <c r="AV45" s="54">
        <v>2191</v>
      </c>
      <c r="AW45" s="54">
        <f t="shared" si="24"/>
        <v>0</v>
      </c>
      <c r="AX45" s="54">
        <v>2191</v>
      </c>
      <c r="AY45" s="54"/>
      <c r="AZ45" s="54">
        <f t="shared" si="25"/>
        <v>0</v>
      </c>
      <c r="BA45" s="54"/>
      <c r="BB45" s="54">
        <v>2191</v>
      </c>
      <c r="BC45" s="54">
        <f t="shared" si="26"/>
        <v>-2191</v>
      </c>
      <c r="BD45" s="54">
        <v>0</v>
      </c>
      <c r="BE45" s="54"/>
      <c r="BF45" s="54">
        <f t="shared" si="27"/>
        <v>0</v>
      </c>
      <c r="BG45" s="54"/>
      <c r="BH45" s="54">
        <v>6343</v>
      </c>
      <c r="BI45" s="54">
        <f t="shared" si="28"/>
        <v>-6343</v>
      </c>
      <c r="BJ45" s="54"/>
      <c r="BK45" s="54"/>
      <c r="BL45" s="54">
        <f t="shared" si="29"/>
        <v>0</v>
      </c>
      <c r="BM45" s="54"/>
      <c r="BN45" s="54"/>
      <c r="BO45" s="54">
        <f t="shared" si="30"/>
        <v>0</v>
      </c>
      <c r="BP45" s="54"/>
      <c r="BQ45" s="57">
        <f t="shared" si="38"/>
        <v>133125</v>
      </c>
      <c r="BR45" s="57">
        <f t="shared" si="32"/>
        <v>-84618</v>
      </c>
      <c r="BS45" s="57">
        <f t="shared" si="38"/>
        <v>48507</v>
      </c>
      <c r="BT45" s="149"/>
      <c r="BU45" s="54">
        <v>48507</v>
      </c>
      <c r="BV45" s="54"/>
      <c r="BW45" s="54"/>
      <c r="BX45" s="54"/>
      <c r="BY45" s="54">
        <f t="shared" si="33"/>
        <v>133125</v>
      </c>
      <c r="BZ45" s="54">
        <f t="shared" si="34"/>
        <v>-84618</v>
      </c>
      <c r="CA45" s="54">
        <f t="shared" si="35"/>
        <v>48507</v>
      </c>
    </row>
    <row r="46" spans="1:79" ht="22.5" x14ac:dyDescent="0.2">
      <c r="A46" s="44" t="s">
        <v>51</v>
      </c>
      <c r="B46" s="45" t="s">
        <v>52</v>
      </c>
      <c r="C46" s="54">
        <v>150853</v>
      </c>
      <c r="D46" s="54">
        <f t="shared" si="8"/>
        <v>-50853</v>
      </c>
      <c r="E46" s="54">
        <v>100000</v>
      </c>
      <c r="F46" s="54"/>
      <c r="G46" s="54">
        <f t="shared" si="10"/>
        <v>0</v>
      </c>
      <c r="H46" s="54"/>
      <c r="I46" s="54"/>
      <c r="J46" s="55">
        <f t="shared" si="11"/>
        <v>0</v>
      </c>
      <c r="K46" s="54"/>
      <c r="L46" s="54"/>
      <c r="M46" s="54">
        <f t="shared" si="12"/>
        <v>0</v>
      </c>
      <c r="N46" s="54"/>
      <c r="O46" s="54"/>
      <c r="P46" s="54">
        <f t="shared" si="13"/>
        <v>0</v>
      </c>
      <c r="Q46" s="54"/>
      <c r="R46" s="48">
        <f t="shared" si="60"/>
        <v>150853</v>
      </c>
      <c r="S46" s="48">
        <f t="shared" si="14"/>
        <v>-50853</v>
      </c>
      <c r="T46" s="48">
        <f t="shared" si="60"/>
        <v>100000</v>
      </c>
      <c r="U46" s="54"/>
      <c r="V46" s="54">
        <f t="shared" si="15"/>
        <v>0</v>
      </c>
      <c r="W46" s="54"/>
      <c r="X46" s="54">
        <v>23877</v>
      </c>
      <c r="Y46" s="54">
        <f t="shared" si="16"/>
        <v>123</v>
      </c>
      <c r="Z46" s="54">
        <v>24000</v>
      </c>
      <c r="AA46" s="54"/>
      <c r="AB46" s="54">
        <f t="shared" si="17"/>
        <v>0</v>
      </c>
      <c r="AC46" s="54"/>
      <c r="AD46" s="54"/>
      <c r="AE46" s="54">
        <f t="shared" si="18"/>
        <v>0</v>
      </c>
      <c r="AF46" s="54"/>
      <c r="AG46" s="54"/>
      <c r="AH46" s="54">
        <f t="shared" si="19"/>
        <v>0</v>
      </c>
      <c r="AI46" s="54"/>
      <c r="AJ46" s="54"/>
      <c r="AK46" s="54">
        <f t="shared" si="20"/>
        <v>0</v>
      </c>
      <c r="AL46" s="54"/>
      <c r="AM46" s="54"/>
      <c r="AN46" s="54">
        <f t="shared" si="21"/>
        <v>503</v>
      </c>
      <c r="AO46" s="54">
        <v>503</v>
      </c>
      <c r="AP46" s="54"/>
      <c r="AQ46" s="54">
        <f t="shared" si="22"/>
        <v>0</v>
      </c>
      <c r="AR46" s="54"/>
      <c r="AS46" s="54"/>
      <c r="AT46" s="54">
        <f t="shared" si="23"/>
        <v>0</v>
      </c>
      <c r="AU46" s="54"/>
      <c r="AV46" s="54">
        <v>13149</v>
      </c>
      <c r="AW46" s="54">
        <f t="shared" si="24"/>
        <v>0</v>
      </c>
      <c r="AX46" s="54">
        <v>13149</v>
      </c>
      <c r="AY46" s="54"/>
      <c r="AZ46" s="54">
        <f t="shared" si="25"/>
        <v>0</v>
      </c>
      <c r="BA46" s="54"/>
      <c r="BB46" s="54"/>
      <c r="BC46" s="54">
        <f t="shared" si="26"/>
        <v>0</v>
      </c>
      <c r="BD46" s="54"/>
      <c r="BE46" s="54"/>
      <c r="BF46" s="54">
        <f t="shared" si="27"/>
        <v>0</v>
      </c>
      <c r="BG46" s="54"/>
      <c r="BH46" s="54"/>
      <c r="BI46" s="54">
        <f t="shared" si="28"/>
        <v>0</v>
      </c>
      <c r="BJ46" s="54"/>
      <c r="BK46" s="54"/>
      <c r="BL46" s="54">
        <f t="shared" si="29"/>
        <v>0</v>
      </c>
      <c r="BM46" s="54"/>
      <c r="BN46" s="54"/>
      <c r="BO46" s="54">
        <f t="shared" si="30"/>
        <v>0</v>
      </c>
      <c r="BP46" s="54"/>
      <c r="BQ46" s="57">
        <f t="shared" si="38"/>
        <v>187879</v>
      </c>
      <c r="BR46" s="57">
        <f t="shared" si="32"/>
        <v>-50227</v>
      </c>
      <c r="BS46" s="57">
        <f t="shared" si="38"/>
        <v>137652</v>
      </c>
      <c r="BT46" s="149"/>
      <c r="BU46" s="54">
        <v>137652</v>
      </c>
      <c r="BV46" s="54"/>
      <c r="BW46" s="54"/>
      <c r="BX46" s="54"/>
      <c r="BY46" s="54">
        <f t="shared" si="33"/>
        <v>187879</v>
      </c>
      <c r="BZ46" s="54">
        <f t="shared" si="34"/>
        <v>-50227</v>
      </c>
      <c r="CA46" s="54">
        <f t="shared" si="35"/>
        <v>137652</v>
      </c>
    </row>
    <row r="47" spans="1:79" ht="22.5" x14ac:dyDescent="0.2">
      <c r="A47" s="44" t="s">
        <v>53</v>
      </c>
      <c r="B47" s="45" t="s">
        <v>54</v>
      </c>
      <c r="C47" s="54">
        <v>9551</v>
      </c>
      <c r="D47" s="54">
        <f t="shared" si="8"/>
        <v>0</v>
      </c>
      <c r="E47" s="54">
        <v>9551</v>
      </c>
      <c r="F47" s="54"/>
      <c r="G47" s="54">
        <f t="shared" si="10"/>
        <v>0</v>
      </c>
      <c r="H47" s="54"/>
      <c r="I47" s="54"/>
      <c r="J47" s="55">
        <f t="shared" si="11"/>
        <v>0</v>
      </c>
      <c r="K47" s="54"/>
      <c r="L47" s="54"/>
      <c r="M47" s="54">
        <f t="shared" si="12"/>
        <v>0</v>
      </c>
      <c r="N47" s="54"/>
      <c r="O47" s="54"/>
      <c r="P47" s="54">
        <f t="shared" si="13"/>
        <v>0</v>
      </c>
      <c r="Q47" s="54"/>
      <c r="R47" s="48">
        <f t="shared" si="60"/>
        <v>9551</v>
      </c>
      <c r="S47" s="48">
        <f t="shared" si="14"/>
        <v>0</v>
      </c>
      <c r="T47" s="48">
        <f t="shared" si="60"/>
        <v>9551</v>
      </c>
      <c r="U47" s="54"/>
      <c r="V47" s="54">
        <f t="shared" si="15"/>
        <v>0</v>
      </c>
      <c r="W47" s="54"/>
      <c r="X47" s="54">
        <v>314</v>
      </c>
      <c r="Y47" s="54">
        <f t="shared" si="16"/>
        <v>-38</v>
      </c>
      <c r="Z47" s="54">
        <v>276</v>
      </c>
      <c r="AA47" s="54"/>
      <c r="AB47" s="54">
        <f t="shared" si="17"/>
        <v>0</v>
      </c>
      <c r="AC47" s="54"/>
      <c r="AD47" s="54"/>
      <c r="AE47" s="54">
        <f t="shared" si="18"/>
        <v>0</v>
      </c>
      <c r="AF47" s="54"/>
      <c r="AG47" s="54">
        <v>4520</v>
      </c>
      <c r="AH47" s="54">
        <f t="shared" si="19"/>
        <v>-395</v>
      </c>
      <c r="AI47" s="54">
        <v>4125</v>
      </c>
      <c r="AJ47" s="54"/>
      <c r="AK47" s="54">
        <f t="shared" si="20"/>
        <v>0</v>
      </c>
      <c r="AL47" s="54"/>
      <c r="AM47" s="54"/>
      <c r="AN47" s="54">
        <f t="shared" si="21"/>
        <v>0</v>
      </c>
      <c r="AO47" s="54"/>
      <c r="AP47" s="54">
        <v>0</v>
      </c>
      <c r="AQ47" s="54">
        <f t="shared" si="22"/>
        <v>1921</v>
      </c>
      <c r="AR47" s="54">
        <v>1921</v>
      </c>
      <c r="AS47" s="54"/>
      <c r="AT47" s="54">
        <f t="shared" si="23"/>
        <v>0</v>
      </c>
      <c r="AU47" s="54"/>
      <c r="AV47" s="54">
        <v>329</v>
      </c>
      <c r="AW47" s="54">
        <f t="shared" si="24"/>
        <v>0</v>
      </c>
      <c r="AX47" s="54">
        <v>329</v>
      </c>
      <c r="AY47" s="54"/>
      <c r="AZ47" s="54">
        <f t="shared" si="25"/>
        <v>0</v>
      </c>
      <c r="BA47" s="54"/>
      <c r="BB47" s="54">
        <v>362</v>
      </c>
      <c r="BC47" s="54">
        <f t="shared" si="26"/>
        <v>-362</v>
      </c>
      <c r="BD47" s="54">
        <v>0</v>
      </c>
      <c r="BE47" s="54"/>
      <c r="BF47" s="54">
        <f t="shared" si="27"/>
        <v>0</v>
      </c>
      <c r="BG47" s="54"/>
      <c r="BH47" s="54">
        <v>1329</v>
      </c>
      <c r="BI47" s="54">
        <f t="shared" si="28"/>
        <v>-1329</v>
      </c>
      <c r="BJ47" s="54"/>
      <c r="BK47" s="54"/>
      <c r="BL47" s="54">
        <f t="shared" si="29"/>
        <v>0</v>
      </c>
      <c r="BM47" s="54"/>
      <c r="BN47" s="54"/>
      <c r="BO47" s="54">
        <f t="shared" si="30"/>
        <v>0</v>
      </c>
      <c r="BP47" s="54"/>
      <c r="BQ47" s="57">
        <f t="shared" si="38"/>
        <v>16405</v>
      </c>
      <c r="BR47" s="57">
        <f t="shared" si="32"/>
        <v>-203</v>
      </c>
      <c r="BS47" s="57">
        <f t="shared" si="38"/>
        <v>16202</v>
      </c>
      <c r="BT47" s="149"/>
      <c r="BU47" s="54">
        <v>16202</v>
      </c>
      <c r="BV47" s="54"/>
      <c r="BW47" s="54"/>
      <c r="BX47" s="54"/>
      <c r="BY47" s="54">
        <f t="shared" si="33"/>
        <v>16405</v>
      </c>
      <c r="BZ47" s="54">
        <f t="shared" si="34"/>
        <v>-203</v>
      </c>
      <c r="CA47" s="54">
        <f t="shared" si="35"/>
        <v>16202</v>
      </c>
    </row>
    <row r="48" spans="1:79" ht="22.5" x14ac:dyDescent="0.2">
      <c r="A48" s="44" t="s">
        <v>55</v>
      </c>
      <c r="B48" s="45" t="s">
        <v>56</v>
      </c>
      <c r="C48" s="43">
        <f>C49+C50+C51+C52+C53</f>
        <v>791027</v>
      </c>
      <c r="D48" s="43">
        <f t="shared" si="8"/>
        <v>-27712</v>
      </c>
      <c r="E48" s="43">
        <f t="shared" ref="E48" si="152">E49+E50+E51+E52+E53</f>
        <v>763315</v>
      </c>
      <c r="F48" s="43">
        <f>F49+F50+F51+F52+F53</f>
        <v>102281</v>
      </c>
      <c r="G48" s="43">
        <f t="shared" si="10"/>
        <v>-9187</v>
      </c>
      <c r="H48" s="43">
        <f t="shared" ref="H48" si="153">H49+H50+H51+H52+H53</f>
        <v>93094</v>
      </c>
      <c r="I48" s="43">
        <f>I49+I50+I51+I52+I53</f>
        <v>172520</v>
      </c>
      <c r="J48" s="52">
        <f t="shared" si="11"/>
        <v>-109987</v>
      </c>
      <c r="K48" s="43">
        <f t="shared" ref="K48" si="154">K49+K50+K51+K52+K53</f>
        <v>62533</v>
      </c>
      <c r="L48" s="43">
        <f>L49+L50+L51+L52+L53</f>
        <v>50120</v>
      </c>
      <c r="M48" s="43">
        <f t="shared" si="12"/>
        <v>3214</v>
      </c>
      <c r="N48" s="43">
        <f t="shared" ref="N48" si="155">N49+N50+N51+N52+N53</f>
        <v>53334</v>
      </c>
      <c r="O48" s="43">
        <f>O49+O50+O51+O52+O53</f>
        <v>145225</v>
      </c>
      <c r="P48" s="43">
        <f t="shared" si="13"/>
        <v>8564</v>
      </c>
      <c r="Q48" s="43">
        <f t="shared" ref="Q48" si="156">Q49+Q50+Q51+Q52+Q53</f>
        <v>153789</v>
      </c>
      <c r="R48" s="48">
        <f t="shared" si="60"/>
        <v>1261173</v>
      </c>
      <c r="S48" s="48">
        <f t="shared" si="14"/>
        <v>-135108</v>
      </c>
      <c r="T48" s="48">
        <f t="shared" si="60"/>
        <v>1126065</v>
      </c>
      <c r="U48" s="43">
        <f>U49+U50+U51+U52+U53</f>
        <v>224641</v>
      </c>
      <c r="V48" s="43">
        <f t="shared" si="15"/>
        <v>0</v>
      </c>
      <c r="W48" s="43">
        <f t="shared" ref="W48" si="157">W49+W50+W51+W52+W53</f>
        <v>224641</v>
      </c>
      <c r="X48" s="43">
        <f>X49+X50+X51+X52+X53</f>
        <v>368714</v>
      </c>
      <c r="Y48" s="43">
        <f t="shared" si="16"/>
        <v>49214</v>
      </c>
      <c r="Z48" s="43">
        <f t="shared" ref="Z48" si="158">Z49+Z50+Z51+Z52+Z53</f>
        <v>417928</v>
      </c>
      <c r="AA48" s="43">
        <f>AA49+AA50+AA51+AA52+AA53</f>
        <v>52169</v>
      </c>
      <c r="AB48" s="43">
        <f t="shared" si="17"/>
        <v>15293</v>
      </c>
      <c r="AC48" s="43">
        <f t="shared" ref="AC48" si="159">AC49+AC50+AC51+AC52+AC53</f>
        <v>67462</v>
      </c>
      <c r="AD48" s="43">
        <f>AD49+AD50+AD51+AD52+AD53</f>
        <v>35566</v>
      </c>
      <c r="AE48" s="43">
        <f t="shared" si="18"/>
        <v>64634</v>
      </c>
      <c r="AF48" s="43">
        <f t="shared" ref="AF48" si="160">AF49+AF50+AF51+AF52+AF53</f>
        <v>100200</v>
      </c>
      <c r="AG48" s="43">
        <f>AG49+AG50+AG51+AG52+AG53</f>
        <v>352059</v>
      </c>
      <c r="AH48" s="43">
        <f t="shared" si="19"/>
        <v>-67594</v>
      </c>
      <c r="AI48" s="43">
        <f t="shared" ref="AI48" si="161">AI49+AI50+AI51+AI52+AI53</f>
        <v>284465</v>
      </c>
      <c r="AJ48" s="43">
        <f>AJ49+AJ50+AJ51+AJ52+AJ53</f>
        <v>238727</v>
      </c>
      <c r="AK48" s="43">
        <f t="shared" si="20"/>
        <v>118803</v>
      </c>
      <c r="AL48" s="43">
        <f t="shared" ref="AL48" si="162">AL49+AL50+AL51+AL52+AL53</f>
        <v>357530</v>
      </c>
      <c r="AM48" s="43">
        <f>AM49+AM50+AM51+AM52+AM53</f>
        <v>586941</v>
      </c>
      <c r="AN48" s="43">
        <f t="shared" si="21"/>
        <v>52168</v>
      </c>
      <c r="AO48" s="43">
        <f t="shared" ref="AO48" si="163">AO49+AO50+AO51+AO52+AO53</f>
        <v>639109</v>
      </c>
      <c r="AP48" s="43">
        <f>AP49+AP50+AP51+AP52+AP53</f>
        <v>179009</v>
      </c>
      <c r="AQ48" s="43">
        <f t="shared" si="22"/>
        <v>-35202</v>
      </c>
      <c r="AR48" s="43">
        <f t="shared" ref="AR48" si="164">AR49+AR50+AR51+AR52+AR53</f>
        <v>143807</v>
      </c>
      <c r="AS48" s="43">
        <f>AS49+AS50+AS51+AS52+AS53</f>
        <v>113302</v>
      </c>
      <c r="AT48" s="43">
        <f t="shared" si="23"/>
        <v>-35562</v>
      </c>
      <c r="AU48" s="43">
        <f t="shared" ref="AU48" si="165">AU49+AU50+AU51+AU52+AU53</f>
        <v>77740</v>
      </c>
      <c r="AV48" s="43">
        <f>AV49+AV50+AV51+AV52+AV53</f>
        <v>72040</v>
      </c>
      <c r="AW48" s="43">
        <f t="shared" si="24"/>
        <v>35080</v>
      </c>
      <c r="AX48" s="43">
        <f t="shared" ref="AX48" si="166">AX49+AX50+AX51+AX52+AX53</f>
        <v>107120</v>
      </c>
      <c r="AY48" s="43">
        <f>AY49+AY50+AY51+AY52+AY53</f>
        <v>274958</v>
      </c>
      <c r="AZ48" s="43">
        <f t="shared" si="25"/>
        <v>67574.099999999977</v>
      </c>
      <c r="BA48" s="43">
        <f t="shared" ref="BA48" si="167">BA49+BA50+BA51+BA52+BA53</f>
        <v>342532.1</v>
      </c>
      <c r="BB48" s="43">
        <f>BB49+BB50+BB51+BB52+BB53</f>
        <v>108546</v>
      </c>
      <c r="BC48" s="43">
        <f t="shared" si="26"/>
        <v>12931</v>
      </c>
      <c r="BD48" s="43">
        <f t="shared" ref="BD48" si="168">BD49+BD50+BD51+BD52+BD53</f>
        <v>121477</v>
      </c>
      <c r="BE48" s="43">
        <f>BE49+BE50+BE51+BE52+BE53</f>
        <v>326086</v>
      </c>
      <c r="BF48" s="43">
        <f t="shared" si="27"/>
        <v>25061</v>
      </c>
      <c r="BG48" s="43">
        <f t="shared" ref="BG48" si="169">BG49+BG50+BG51+BG52+BG53</f>
        <v>351147</v>
      </c>
      <c r="BH48" s="43">
        <f>BH49+BH50+BH51+BH52+BH53</f>
        <v>163455</v>
      </c>
      <c r="BI48" s="43">
        <f t="shared" si="28"/>
        <v>40715</v>
      </c>
      <c r="BJ48" s="43">
        <f t="shared" ref="BJ48" si="170">BJ49+BJ50+BJ51+BJ52+BJ53</f>
        <v>204170</v>
      </c>
      <c r="BK48" s="43">
        <f>BK49+BK50+BK51+BK52+BK53</f>
        <v>208335</v>
      </c>
      <c r="BL48" s="43">
        <f t="shared" si="29"/>
        <v>-45339</v>
      </c>
      <c r="BM48" s="43">
        <f t="shared" ref="BM48" si="171">BM49+BM50+BM51+BM52+BM53</f>
        <v>162996</v>
      </c>
      <c r="BN48" s="43">
        <f>BN49+BN50+BN51+BN52+BN53</f>
        <v>414019</v>
      </c>
      <c r="BO48" s="43">
        <f t="shared" si="30"/>
        <v>-23523</v>
      </c>
      <c r="BP48" s="43">
        <f t="shared" ref="BP48" si="172">BP49+BP50+BP51+BP52+BP53</f>
        <v>390496</v>
      </c>
      <c r="BQ48" s="57">
        <f t="shared" si="38"/>
        <v>4979740</v>
      </c>
      <c r="BR48" s="57">
        <f t="shared" si="32"/>
        <v>139145.09999999963</v>
      </c>
      <c r="BS48" s="57">
        <f t="shared" si="38"/>
        <v>5118885.0999999996</v>
      </c>
      <c r="BT48" s="149"/>
      <c r="BU48" s="43">
        <v>5116685</v>
      </c>
      <c r="BV48" s="43">
        <f>BV49+BV50+BV51+BV52+BV53</f>
        <v>0</v>
      </c>
      <c r="BW48" s="43">
        <f t="shared" ref="BW48:BX48" si="173">BW49+BW50+BW51+BW52+BW53</f>
        <v>0</v>
      </c>
      <c r="BX48" s="43">
        <f t="shared" si="173"/>
        <v>0</v>
      </c>
      <c r="BY48" s="43">
        <f t="shared" si="33"/>
        <v>4979740</v>
      </c>
      <c r="BZ48" s="43">
        <f t="shared" si="34"/>
        <v>139145.09999999963</v>
      </c>
      <c r="CA48" s="43">
        <f t="shared" si="35"/>
        <v>5118885.0999999996</v>
      </c>
    </row>
    <row r="49" spans="1:79" ht="33.75" x14ac:dyDescent="0.2">
      <c r="A49" s="44" t="s">
        <v>57</v>
      </c>
      <c r="B49" s="45" t="s">
        <v>58</v>
      </c>
      <c r="C49" s="54">
        <v>33821</v>
      </c>
      <c r="D49" s="54">
        <f t="shared" si="8"/>
        <v>16179</v>
      </c>
      <c r="E49" s="54">
        <v>50000</v>
      </c>
      <c r="F49" s="54">
        <v>8228</v>
      </c>
      <c r="G49" s="54">
        <f t="shared" si="10"/>
        <v>-728</v>
      </c>
      <c r="H49" s="54">
        <v>7500</v>
      </c>
      <c r="I49" s="54">
        <v>14642</v>
      </c>
      <c r="J49" s="55">
        <f t="shared" si="11"/>
        <v>-4008</v>
      </c>
      <c r="K49" s="54">
        <v>10634</v>
      </c>
      <c r="L49" s="54">
        <v>10000</v>
      </c>
      <c r="M49" s="54">
        <f t="shared" si="12"/>
        <v>-4265</v>
      </c>
      <c r="N49" s="54">
        <v>5735</v>
      </c>
      <c r="O49" s="54">
        <v>10619</v>
      </c>
      <c r="P49" s="54">
        <f t="shared" si="13"/>
        <v>0</v>
      </c>
      <c r="Q49" s="54">
        <v>10619</v>
      </c>
      <c r="R49" s="62">
        <f t="shared" si="60"/>
        <v>77310</v>
      </c>
      <c r="S49" s="62">
        <f t="shared" si="14"/>
        <v>7178</v>
      </c>
      <c r="T49" s="62">
        <f t="shared" si="60"/>
        <v>84488</v>
      </c>
      <c r="U49" s="54">
        <v>17137</v>
      </c>
      <c r="V49" s="54">
        <f t="shared" si="15"/>
        <v>0</v>
      </c>
      <c r="W49" s="54">
        <v>17137</v>
      </c>
      <c r="X49" s="54">
        <v>53832</v>
      </c>
      <c r="Y49" s="54">
        <f t="shared" si="16"/>
        <v>36168</v>
      </c>
      <c r="Z49" s="54">
        <f>100000-10000</f>
        <v>90000</v>
      </c>
      <c r="AA49" s="54"/>
      <c r="AB49" s="54">
        <f t="shared" si="17"/>
        <v>0</v>
      </c>
      <c r="AC49" s="54"/>
      <c r="AD49" s="54">
        <v>0</v>
      </c>
      <c r="AE49" s="54">
        <f t="shared" si="18"/>
        <v>9110</v>
      </c>
      <c r="AF49" s="54">
        <v>9110</v>
      </c>
      <c r="AG49" s="54">
        <v>54787</v>
      </c>
      <c r="AH49" s="54">
        <f t="shared" si="19"/>
        <v>8564</v>
      </c>
      <c r="AI49" s="54">
        <v>63351</v>
      </c>
      <c r="AJ49" s="54">
        <v>21900</v>
      </c>
      <c r="AK49" s="54">
        <f t="shared" si="20"/>
        <v>15300</v>
      </c>
      <c r="AL49" s="54">
        <v>37200</v>
      </c>
      <c r="AM49" s="54">
        <v>49966</v>
      </c>
      <c r="AN49" s="54">
        <f t="shared" si="21"/>
        <v>26034</v>
      </c>
      <c r="AO49" s="54">
        <f>91000-15000</f>
        <v>76000</v>
      </c>
      <c r="AP49" s="54">
        <v>14657</v>
      </c>
      <c r="AQ49" s="54">
        <f t="shared" si="22"/>
        <v>8063</v>
      </c>
      <c r="AR49" s="54">
        <v>22720</v>
      </c>
      <c r="AS49" s="54">
        <v>6426</v>
      </c>
      <c r="AT49" s="54">
        <f t="shared" si="23"/>
        <v>9000</v>
      </c>
      <c r="AU49" s="54">
        <f>16822-1396</f>
        <v>15426</v>
      </c>
      <c r="AV49" s="54">
        <v>6575</v>
      </c>
      <c r="AW49" s="54">
        <f t="shared" si="24"/>
        <v>13425</v>
      </c>
      <c r="AX49" s="54">
        <f>23000-3000</f>
        <v>20000</v>
      </c>
      <c r="AY49" s="54">
        <v>12047</v>
      </c>
      <c r="AZ49" s="54">
        <f t="shared" si="25"/>
        <v>22000.1</v>
      </c>
      <c r="BA49" s="54">
        <f>34897.1-850</f>
        <v>34047.1</v>
      </c>
      <c r="BB49" s="54">
        <v>13039</v>
      </c>
      <c r="BC49" s="54">
        <f t="shared" si="26"/>
        <v>5132</v>
      </c>
      <c r="BD49" s="54">
        <v>18171</v>
      </c>
      <c r="BE49" s="54">
        <v>19378</v>
      </c>
      <c r="BF49" s="54">
        <f t="shared" si="27"/>
        <v>12922</v>
      </c>
      <c r="BG49" s="54">
        <v>32300</v>
      </c>
      <c r="BH49" s="54">
        <v>11149</v>
      </c>
      <c r="BI49" s="54">
        <f t="shared" si="28"/>
        <v>16851</v>
      </c>
      <c r="BJ49" s="54">
        <f>29700-1700</f>
        <v>28000</v>
      </c>
      <c r="BK49" s="54">
        <v>27393</v>
      </c>
      <c r="BL49" s="54">
        <f t="shared" si="29"/>
        <v>3925</v>
      </c>
      <c r="BM49" s="54">
        <v>31318</v>
      </c>
      <c r="BN49" s="54">
        <v>64815</v>
      </c>
      <c r="BO49" s="54">
        <f t="shared" si="30"/>
        <v>35185</v>
      </c>
      <c r="BP49" s="54">
        <f>128014-28014</f>
        <v>100000</v>
      </c>
      <c r="BQ49" s="57">
        <f t="shared" si="38"/>
        <v>450411</v>
      </c>
      <c r="BR49" s="57">
        <f t="shared" si="32"/>
        <v>228857.09999999998</v>
      </c>
      <c r="BS49" s="57">
        <f t="shared" si="38"/>
        <v>679268.1</v>
      </c>
      <c r="BT49" s="149"/>
      <c r="BU49" s="54">
        <v>679268</v>
      </c>
      <c r="BV49" s="54"/>
      <c r="BW49" s="54"/>
      <c r="BX49" s="54"/>
      <c r="BY49" s="54">
        <f t="shared" si="33"/>
        <v>450411</v>
      </c>
      <c r="BZ49" s="54">
        <f t="shared" si="34"/>
        <v>228857.09999999998</v>
      </c>
      <c r="CA49" s="54">
        <f t="shared" si="35"/>
        <v>679268.1</v>
      </c>
    </row>
    <row r="50" spans="1:79" ht="22.5" x14ac:dyDescent="0.2">
      <c r="A50" s="44" t="s">
        <v>75</v>
      </c>
      <c r="B50" s="45" t="s">
        <v>76</v>
      </c>
      <c r="C50" s="54">
        <v>325078</v>
      </c>
      <c r="D50" s="54">
        <f t="shared" si="8"/>
        <v>-197542</v>
      </c>
      <c r="E50" s="54">
        <v>127536</v>
      </c>
      <c r="F50" s="54">
        <v>47212</v>
      </c>
      <c r="G50" s="54">
        <f t="shared" si="10"/>
        <v>-8137</v>
      </c>
      <c r="H50" s="54">
        <v>39075</v>
      </c>
      <c r="I50" s="54">
        <v>57778</v>
      </c>
      <c r="J50" s="55">
        <f t="shared" si="11"/>
        <v>-37472</v>
      </c>
      <c r="K50" s="54">
        <v>20306</v>
      </c>
      <c r="L50" s="54">
        <v>21620</v>
      </c>
      <c r="M50" s="54">
        <f t="shared" si="12"/>
        <v>-10620</v>
      </c>
      <c r="N50" s="54">
        <v>11000</v>
      </c>
      <c r="O50" s="54">
        <v>43970</v>
      </c>
      <c r="P50" s="54">
        <f t="shared" si="13"/>
        <v>3830</v>
      </c>
      <c r="Q50" s="54">
        <v>47800</v>
      </c>
      <c r="R50" s="48">
        <f t="shared" si="60"/>
        <v>495658</v>
      </c>
      <c r="S50" s="48">
        <f t="shared" si="14"/>
        <v>-249941</v>
      </c>
      <c r="T50" s="48">
        <f t="shared" si="60"/>
        <v>245717</v>
      </c>
      <c r="U50" s="54">
        <v>90341</v>
      </c>
      <c r="V50" s="54">
        <f t="shared" si="15"/>
        <v>0</v>
      </c>
      <c r="W50" s="54">
        <v>90341</v>
      </c>
      <c r="X50" s="54">
        <v>104317</v>
      </c>
      <c r="Y50" s="54">
        <f t="shared" si="16"/>
        <v>-34999</v>
      </c>
      <c r="Z50" s="54">
        <v>69318</v>
      </c>
      <c r="AA50" s="54">
        <v>36159</v>
      </c>
      <c r="AB50" s="54">
        <f t="shared" si="17"/>
        <v>-2009</v>
      </c>
      <c r="AC50" s="54">
        <v>34150</v>
      </c>
      <c r="AD50" s="54">
        <v>23011</v>
      </c>
      <c r="AE50" s="54">
        <f t="shared" si="18"/>
        <v>15809</v>
      </c>
      <c r="AF50" s="54">
        <v>38820</v>
      </c>
      <c r="AG50" s="54">
        <v>162169</v>
      </c>
      <c r="AH50" s="54">
        <f t="shared" si="19"/>
        <v>-60669</v>
      </c>
      <c r="AI50" s="54">
        <v>101500</v>
      </c>
      <c r="AJ50" s="54">
        <v>37668</v>
      </c>
      <c r="AK50" s="54">
        <f t="shared" si="20"/>
        <v>12373</v>
      </c>
      <c r="AL50" s="54">
        <v>50041</v>
      </c>
      <c r="AM50" s="54">
        <v>178108</v>
      </c>
      <c r="AN50" s="54">
        <f t="shared" si="21"/>
        <v>24888</v>
      </c>
      <c r="AO50" s="54">
        <f>212996-10000</f>
        <v>202996</v>
      </c>
      <c r="AP50" s="54">
        <v>71239</v>
      </c>
      <c r="AQ50" s="54">
        <f t="shared" si="22"/>
        <v>-21635</v>
      </c>
      <c r="AR50" s="54">
        <v>49604</v>
      </c>
      <c r="AS50" s="54">
        <v>37472</v>
      </c>
      <c r="AT50" s="54">
        <f t="shared" si="23"/>
        <v>-20285</v>
      </c>
      <c r="AU50" s="54">
        <v>17187</v>
      </c>
      <c r="AV50" s="54">
        <v>6903</v>
      </c>
      <c r="AW50" s="54">
        <f t="shared" si="24"/>
        <v>9809</v>
      </c>
      <c r="AX50" s="54">
        <v>16712</v>
      </c>
      <c r="AY50" s="54">
        <v>149240</v>
      </c>
      <c r="AZ50" s="54">
        <f t="shared" si="25"/>
        <v>-186</v>
      </c>
      <c r="BA50" s="54">
        <v>149054</v>
      </c>
      <c r="BB50" s="54">
        <v>17581</v>
      </c>
      <c r="BC50" s="54">
        <f t="shared" si="26"/>
        <v>-10691</v>
      </c>
      <c r="BD50" s="54">
        <v>6890</v>
      </c>
      <c r="BE50" s="54">
        <v>102244</v>
      </c>
      <c r="BF50" s="54">
        <f t="shared" si="27"/>
        <v>24843</v>
      </c>
      <c r="BG50" s="54">
        <f>147087-20000</f>
        <v>127087</v>
      </c>
      <c r="BH50" s="54">
        <v>56361</v>
      </c>
      <c r="BI50" s="54">
        <f t="shared" si="28"/>
        <v>-10561</v>
      </c>
      <c r="BJ50" s="54">
        <v>45800</v>
      </c>
      <c r="BK50" s="54">
        <v>112020</v>
      </c>
      <c r="BL50" s="54">
        <f t="shared" si="29"/>
        <v>-16600</v>
      </c>
      <c r="BM50" s="54">
        <v>95420</v>
      </c>
      <c r="BN50" s="54">
        <v>165481</v>
      </c>
      <c r="BO50" s="54">
        <f t="shared" si="30"/>
        <v>-7391</v>
      </c>
      <c r="BP50" s="54">
        <v>158090</v>
      </c>
      <c r="BQ50" s="57">
        <f t="shared" si="38"/>
        <v>1845972</v>
      </c>
      <c r="BR50" s="57">
        <f t="shared" si="32"/>
        <v>-347245</v>
      </c>
      <c r="BS50" s="57">
        <f t="shared" si="38"/>
        <v>1498727</v>
      </c>
      <c r="BT50" s="149"/>
      <c r="BU50" s="54">
        <v>1498727</v>
      </c>
      <c r="BV50" s="54"/>
      <c r="BW50" s="54"/>
      <c r="BX50" s="54"/>
      <c r="BY50" s="54">
        <f t="shared" si="33"/>
        <v>1845972</v>
      </c>
      <c r="BZ50" s="54">
        <f t="shared" si="34"/>
        <v>-347245</v>
      </c>
      <c r="CA50" s="54">
        <f t="shared" si="35"/>
        <v>1498727</v>
      </c>
    </row>
    <row r="51" spans="1:79" ht="22.5" x14ac:dyDescent="0.2">
      <c r="A51" s="44" t="s">
        <v>59</v>
      </c>
      <c r="B51" s="45" t="s">
        <v>60</v>
      </c>
      <c r="C51" s="54">
        <v>351083</v>
      </c>
      <c r="D51" s="54">
        <f t="shared" si="8"/>
        <v>58917</v>
      </c>
      <c r="E51" s="54">
        <v>410000</v>
      </c>
      <c r="F51" s="54">
        <v>45115</v>
      </c>
      <c r="G51" s="54">
        <f t="shared" si="10"/>
        <v>-23</v>
      </c>
      <c r="H51" s="54">
        <v>45092</v>
      </c>
      <c r="I51" s="54">
        <v>83085</v>
      </c>
      <c r="J51" s="55">
        <f t="shared" si="11"/>
        <v>-60133</v>
      </c>
      <c r="K51" s="54">
        <v>22952</v>
      </c>
      <c r="L51" s="54">
        <v>16400</v>
      </c>
      <c r="M51" s="54">
        <f t="shared" si="12"/>
        <v>19999</v>
      </c>
      <c r="N51" s="54">
        <v>36399</v>
      </c>
      <c r="O51" s="54">
        <v>89322</v>
      </c>
      <c r="P51" s="54">
        <f t="shared" si="13"/>
        <v>4748</v>
      </c>
      <c r="Q51" s="54">
        <v>94070</v>
      </c>
      <c r="R51" s="62">
        <f t="shared" si="60"/>
        <v>585005</v>
      </c>
      <c r="S51" s="62">
        <f t="shared" si="14"/>
        <v>23508</v>
      </c>
      <c r="T51" s="62">
        <f t="shared" si="60"/>
        <v>608513</v>
      </c>
      <c r="U51" s="54">
        <v>117163</v>
      </c>
      <c r="V51" s="54">
        <f t="shared" si="15"/>
        <v>0</v>
      </c>
      <c r="W51" s="54">
        <f>121780-4617</f>
        <v>117163</v>
      </c>
      <c r="X51" s="54">
        <v>183414</v>
      </c>
      <c r="Y51" s="54">
        <f t="shared" si="16"/>
        <v>34788</v>
      </c>
      <c r="Z51" s="54">
        <f>298202-80000</f>
        <v>218202</v>
      </c>
      <c r="AA51" s="54">
        <v>14476</v>
      </c>
      <c r="AB51" s="54">
        <f t="shared" si="17"/>
        <v>17636</v>
      </c>
      <c r="AC51" s="66">
        <f>31012+1100</f>
        <v>32112</v>
      </c>
      <c r="AD51" s="54">
        <v>12555</v>
      </c>
      <c r="AE51" s="54">
        <f t="shared" si="18"/>
        <v>32415</v>
      </c>
      <c r="AF51" s="54">
        <v>44970</v>
      </c>
      <c r="AG51" s="54">
        <v>131487</v>
      </c>
      <c r="AH51" s="54">
        <f t="shared" si="19"/>
        <v>-14473</v>
      </c>
      <c r="AI51" s="54">
        <v>117014</v>
      </c>
      <c r="AJ51" s="54">
        <v>127457</v>
      </c>
      <c r="AK51" s="54">
        <f t="shared" si="20"/>
        <v>65490</v>
      </c>
      <c r="AL51" s="54">
        <v>192947</v>
      </c>
      <c r="AM51" s="54">
        <v>320553</v>
      </c>
      <c r="AN51" s="54">
        <f t="shared" si="21"/>
        <v>-5389</v>
      </c>
      <c r="AO51" s="54">
        <v>315164</v>
      </c>
      <c r="AP51" s="54">
        <v>84128</v>
      </c>
      <c r="AQ51" s="54">
        <f t="shared" si="22"/>
        <v>-16102</v>
      </c>
      <c r="AR51" s="54">
        <v>68026</v>
      </c>
      <c r="AS51" s="54">
        <v>60133</v>
      </c>
      <c r="AT51" s="54">
        <f t="shared" si="23"/>
        <v>-21204</v>
      </c>
      <c r="AU51" s="54">
        <v>38929</v>
      </c>
      <c r="AV51" s="54">
        <v>49797</v>
      </c>
      <c r="AW51" s="54">
        <f t="shared" si="24"/>
        <v>18015</v>
      </c>
      <c r="AX51" s="54">
        <v>67812</v>
      </c>
      <c r="AY51" s="54">
        <v>107645</v>
      </c>
      <c r="AZ51" s="54">
        <f t="shared" si="25"/>
        <v>42710</v>
      </c>
      <c r="BA51" s="54">
        <f>150355</f>
        <v>150355</v>
      </c>
      <c r="BB51" s="54">
        <v>73110</v>
      </c>
      <c r="BC51" s="54">
        <f t="shared" si="26"/>
        <v>20085</v>
      </c>
      <c r="BD51" s="54">
        <v>93195</v>
      </c>
      <c r="BE51" s="54">
        <v>196235</v>
      </c>
      <c r="BF51" s="54">
        <f t="shared" si="27"/>
        <v>-9735</v>
      </c>
      <c r="BG51" s="54">
        <v>186500</v>
      </c>
      <c r="BH51" s="54">
        <v>84753</v>
      </c>
      <c r="BI51" s="54">
        <f t="shared" si="28"/>
        <v>33147</v>
      </c>
      <c r="BJ51" s="54">
        <v>117900</v>
      </c>
      <c r="BK51" s="54">
        <v>68374</v>
      </c>
      <c r="BL51" s="54">
        <f t="shared" si="29"/>
        <v>-32683</v>
      </c>
      <c r="BM51" s="54">
        <v>35691</v>
      </c>
      <c r="BN51" s="54">
        <v>153552</v>
      </c>
      <c r="BO51" s="54">
        <f t="shared" si="30"/>
        <v>-49924</v>
      </c>
      <c r="BP51" s="54">
        <v>103628</v>
      </c>
      <c r="BQ51" s="57">
        <f t="shared" si="38"/>
        <v>2369837</v>
      </c>
      <c r="BR51" s="57">
        <f t="shared" si="32"/>
        <v>138284</v>
      </c>
      <c r="BS51" s="57">
        <f t="shared" si="38"/>
        <v>2508121</v>
      </c>
      <c r="BT51" s="149"/>
      <c r="BU51" s="54">
        <v>2505921</v>
      </c>
      <c r="BV51" s="54"/>
      <c r="BW51" s="54"/>
      <c r="BX51" s="54"/>
      <c r="BY51" s="54">
        <f t="shared" si="33"/>
        <v>2369837</v>
      </c>
      <c r="BZ51" s="54">
        <f t="shared" si="34"/>
        <v>138284</v>
      </c>
      <c r="CA51" s="54">
        <f t="shared" si="35"/>
        <v>2508121</v>
      </c>
    </row>
    <row r="52" spans="1:79" ht="45" x14ac:dyDescent="0.2">
      <c r="A52" s="44" t="s">
        <v>77</v>
      </c>
      <c r="B52" s="45" t="s">
        <v>78</v>
      </c>
      <c r="C52" s="54">
        <v>2507</v>
      </c>
      <c r="D52" s="54">
        <f t="shared" si="8"/>
        <v>3393</v>
      </c>
      <c r="E52" s="54">
        <v>5900</v>
      </c>
      <c r="F52" s="54">
        <v>1460</v>
      </c>
      <c r="G52" s="54">
        <f t="shared" si="10"/>
        <v>-253</v>
      </c>
      <c r="H52" s="54">
        <v>1207</v>
      </c>
      <c r="I52" s="54">
        <v>7300</v>
      </c>
      <c r="J52" s="55">
        <f t="shared" si="11"/>
        <v>-1807</v>
      </c>
      <c r="K52" s="54">
        <v>5493</v>
      </c>
      <c r="L52" s="54"/>
      <c r="M52" s="54">
        <f t="shared" si="12"/>
        <v>0</v>
      </c>
      <c r="N52" s="54"/>
      <c r="O52" s="54">
        <v>650</v>
      </c>
      <c r="P52" s="54">
        <f t="shared" si="13"/>
        <v>-450</v>
      </c>
      <c r="Q52" s="54">
        <v>200</v>
      </c>
      <c r="R52" s="48">
        <f t="shared" si="60"/>
        <v>11917</v>
      </c>
      <c r="S52" s="48">
        <f t="shared" si="14"/>
        <v>883</v>
      </c>
      <c r="T52" s="48">
        <f t="shared" si="60"/>
        <v>12800</v>
      </c>
      <c r="U52" s="54">
        <v>0</v>
      </c>
      <c r="V52" s="54">
        <f t="shared" si="15"/>
        <v>0</v>
      </c>
      <c r="W52" s="54"/>
      <c r="X52" s="54">
        <v>11431</v>
      </c>
      <c r="Y52" s="54">
        <f t="shared" si="16"/>
        <v>11865</v>
      </c>
      <c r="Z52" s="54">
        <v>23296</v>
      </c>
      <c r="AA52" s="54"/>
      <c r="AB52" s="54">
        <f t="shared" si="17"/>
        <v>0</v>
      </c>
      <c r="AC52" s="54"/>
      <c r="AD52" s="54">
        <v>0</v>
      </c>
      <c r="AE52" s="54">
        <f t="shared" si="18"/>
        <v>1000</v>
      </c>
      <c r="AF52" s="54">
        <v>1000</v>
      </c>
      <c r="AG52" s="54">
        <v>329</v>
      </c>
      <c r="AH52" s="54">
        <f t="shared" si="19"/>
        <v>671</v>
      </c>
      <c r="AI52" s="54">
        <v>1000</v>
      </c>
      <c r="AJ52" s="54">
        <v>21042</v>
      </c>
      <c r="AK52" s="54">
        <f t="shared" si="20"/>
        <v>17656</v>
      </c>
      <c r="AL52" s="54">
        <v>38698</v>
      </c>
      <c r="AM52" s="54">
        <v>4128</v>
      </c>
      <c r="AN52" s="54">
        <f t="shared" si="21"/>
        <v>8872</v>
      </c>
      <c r="AO52" s="54">
        <v>13000</v>
      </c>
      <c r="AP52" s="54">
        <v>6270</v>
      </c>
      <c r="AQ52" s="54">
        <f t="shared" si="22"/>
        <v>-3097</v>
      </c>
      <c r="AR52" s="54">
        <v>3173</v>
      </c>
      <c r="AS52" s="54">
        <v>1807</v>
      </c>
      <c r="AT52" s="54">
        <f t="shared" si="23"/>
        <v>2519</v>
      </c>
      <c r="AU52" s="54">
        <v>4326</v>
      </c>
      <c r="AV52" s="54">
        <v>1096</v>
      </c>
      <c r="AW52" s="54">
        <f t="shared" si="24"/>
        <v>0</v>
      </c>
      <c r="AX52" s="54">
        <v>1096</v>
      </c>
      <c r="AY52" s="54">
        <v>2739</v>
      </c>
      <c r="AZ52" s="54">
        <f t="shared" si="25"/>
        <v>0</v>
      </c>
      <c r="BA52" s="54">
        <v>2739</v>
      </c>
      <c r="BB52" s="54">
        <v>1425</v>
      </c>
      <c r="BC52" s="54">
        <f t="shared" si="26"/>
        <v>-1275</v>
      </c>
      <c r="BD52" s="54">
        <v>150</v>
      </c>
      <c r="BE52" s="54">
        <v>1327</v>
      </c>
      <c r="BF52" s="54">
        <f t="shared" si="27"/>
        <v>-327</v>
      </c>
      <c r="BG52" s="54">
        <v>1000</v>
      </c>
      <c r="BH52" s="54">
        <v>5618</v>
      </c>
      <c r="BI52" s="54">
        <f t="shared" si="28"/>
        <v>682</v>
      </c>
      <c r="BJ52" s="54">
        <v>6300</v>
      </c>
      <c r="BK52" s="54"/>
      <c r="BL52" s="54">
        <f t="shared" si="29"/>
        <v>0</v>
      </c>
      <c r="BM52" s="54"/>
      <c r="BN52" s="54">
        <v>211</v>
      </c>
      <c r="BO52" s="54">
        <f t="shared" si="30"/>
        <v>3277</v>
      </c>
      <c r="BP52" s="54">
        <v>3488</v>
      </c>
      <c r="BQ52" s="57">
        <f t="shared" si="38"/>
        <v>69340</v>
      </c>
      <c r="BR52" s="57">
        <f t="shared" si="32"/>
        <v>42726</v>
      </c>
      <c r="BS52" s="57">
        <f t="shared" si="38"/>
        <v>112066</v>
      </c>
      <c r="BT52" s="149"/>
      <c r="BU52" s="54">
        <v>112066</v>
      </c>
      <c r="BV52" s="54"/>
      <c r="BW52" s="54"/>
      <c r="BX52" s="54"/>
      <c r="BY52" s="54">
        <f t="shared" si="33"/>
        <v>69340</v>
      </c>
      <c r="BZ52" s="54">
        <f t="shared" si="34"/>
        <v>42726</v>
      </c>
      <c r="CA52" s="54">
        <f t="shared" si="35"/>
        <v>112066</v>
      </c>
    </row>
    <row r="53" spans="1:79" ht="45" x14ac:dyDescent="0.2">
      <c r="A53" s="44" t="s">
        <v>61</v>
      </c>
      <c r="B53" s="45" t="s">
        <v>62</v>
      </c>
      <c r="C53" s="54">
        <v>78538</v>
      </c>
      <c r="D53" s="54">
        <f t="shared" si="8"/>
        <v>91341</v>
      </c>
      <c r="E53" s="54">
        <f>176553-6674</f>
        <v>169879</v>
      </c>
      <c r="F53" s="54">
        <v>266</v>
      </c>
      <c r="G53" s="54">
        <f t="shared" si="10"/>
        <v>-46</v>
      </c>
      <c r="H53" s="54">
        <v>220</v>
      </c>
      <c r="I53" s="54">
        <v>9715</v>
      </c>
      <c r="J53" s="55">
        <f t="shared" si="11"/>
        <v>-6567</v>
      </c>
      <c r="K53" s="54">
        <v>3148</v>
      </c>
      <c r="L53" s="54">
        <v>2100</v>
      </c>
      <c r="M53" s="54">
        <f t="shared" si="12"/>
        <v>-1900</v>
      </c>
      <c r="N53" s="54">
        <v>200</v>
      </c>
      <c r="O53" s="54">
        <v>664</v>
      </c>
      <c r="P53" s="54">
        <f t="shared" si="13"/>
        <v>436</v>
      </c>
      <c r="Q53" s="54">
        <v>1100</v>
      </c>
      <c r="R53" s="48">
        <f t="shared" si="60"/>
        <v>91283</v>
      </c>
      <c r="S53" s="48">
        <f t="shared" si="14"/>
        <v>83264</v>
      </c>
      <c r="T53" s="48">
        <f t="shared" si="60"/>
        <v>174547</v>
      </c>
      <c r="U53" s="54"/>
      <c r="V53" s="54">
        <f t="shared" si="15"/>
        <v>0</v>
      </c>
      <c r="W53" s="54"/>
      <c r="X53" s="54">
        <v>15720</v>
      </c>
      <c r="Y53" s="54">
        <f t="shared" si="16"/>
        <v>1392</v>
      </c>
      <c r="Z53" s="54">
        <v>17112</v>
      </c>
      <c r="AA53" s="54">
        <v>1534</v>
      </c>
      <c r="AB53" s="54">
        <f t="shared" si="17"/>
        <v>-334</v>
      </c>
      <c r="AC53" s="54">
        <v>1200</v>
      </c>
      <c r="AD53" s="54">
        <v>0</v>
      </c>
      <c r="AE53" s="54">
        <f t="shared" si="18"/>
        <v>6300</v>
      </c>
      <c r="AF53" s="54">
        <v>6300</v>
      </c>
      <c r="AG53" s="54">
        <v>3287</v>
      </c>
      <c r="AH53" s="54">
        <f t="shared" si="19"/>
        <v>-1687</v>
      </c>
      <c r="AI53" s="54">
        <v>1600</v>
      </c>
      <c r="AJ53" s="54">
        <v>30660</v>
      </c>
      <c r="AK53" s="54">
        <f t="shared" si="20"/>
        <v>7984</v>
      </c>
      <c r="AL53" s="54">
        <v>38644</v>
      </c>
      <c r="AM53" s="54">
        <v>34186</v>
      </c>
      <c r="AN53" s="54">
        <f t="shared" si="21"/>
        <v>-2237</v>
      </c>
      <c r="AO53" s="54">
        <v>31949</v>
      </c>
      <c r="AP53" s="54">
        <v>2715</v>
      </c>
      <c r="AQ53" s="54">
        <f t="shared" si="22"/>
        <v>-2431</v>
      </c>
      <c r="AR53" s="54">
        <v>284</v>
      </c>
      <c r="AS53" s="54">
        <v>7464</v>
      </c>
      <c r="AT53" s="54">
        <f t="shared" si="23"/>
        <v>-5592</v>
      </c>
      <c r="AU53" s="54">
        <v>1872</v>
      </c>
      <c r="AV53" s="54">
        <v>7669</v>
      </c>
      <c r="AW53" s="54">
        <f t="shared" si="24"/>
        <v>-6169</v>
      </c>
      <c r="AX53" s="54">
        <v>1500</v>
      </c>
      <c r="AY53" s="54">
        <v>3287</v>
      </c>
      <c r="AZ53" s="54">
        <f t="shared" si="25"/>
        <v>3050</v>
      </c>
      <c r="BA53" s="54">
        <v>6337</v>
      </c>
      <c r="BB53" s="54">
        <v>3391</v>
      </c>
      <c r="BC53" s="54">
        <f t="shared" si="26"/>
        <v>-320</v>
      </c>
      <c r="BD53" s="54">
        <v>3071</v>
      </c>
      <c r="BE53" s="54">
        <v>6902</v>
      </c>
      <c r="BF53" s="54">
        <f t="shared" si="27"/>
        <v>-2642</v>
      </c>
      <c r="BG53" s="54">
        <v>4260</v>
      </c>
      <c r="BH53" s="54">
        <v>5574</v>
      </c>
      <c r="BI53" s="54">
        <f t="shared" si="28"/>
        <v>596</v>
      </c>
      <c r="BJ53" s="54">
        <v>6170</v>
      </c>
      <c r="BK53" s="54">
        <v>548</v>
      </c>
      <c r="BL53" s="54">
        <f t="shared" si="29"/>
        <v>19</v>
      </c>
      <c r="BM53" s="54">
        <v>567</v>
      </c>
      <c r="BN53" s="54">
        <v>29960</v>
      </c>
      <c r="BO53" s="54">
        <f t="shared" si="30"/>
        <v>-4670</v>
      </c>
      <c r="BP53" s="54">
        <v>25290</v>
      </c>
      <c r="BQ53" s="57">
        <f t="shared" si="38"/>
        <v>244180</v>
      </c>
      <c r="BR53" s="57">
        <f t="shared" si="32"/>
        <v>76523</v>
      </c>
      <c r="BS53" s="57">
        <f t="shared" si="38"/>
        <v>320703</v>
      </c>
      <c r="BT53" s="149"/>
      <c r="BU53" s="54">
        <v>320703</v>
      </c>
      <c r="BV53" s="54"/>
      <c r="BW53" s="54"/>
      <c r="BX53" s="54"/>
      <c r="BY53" s="54">
        <f t="shared" si="33"/>
        <v>244180</v>
      </c>
      <c r="BZ53" s="54">
        <f t="shared" si="34"/>
        <v>76523</v>
      </c>
      <c r="CA53" s="54">
        <f t="shared" si="35"/>
        <v>320703</v>
      </c>
    </row>
    <row r="54" spans="1:79" ht="22.5" x14ac:dyDescent="0.2">
      <c r="A54" s="44" t="s">
        <v>79</v>
      </c>
      <c r="B54" s="45" t="s">
        <v>80</v>
      </c>
      <c r="C54" s="43">
        <f>C56</f>
        <v>10181</v>
      </c>
      <c r="D54" s="43">
        <f t="shared" si="8"/>
        <v>24949</v>
      </c>
      <c r="E54" s="43">
        <f t="shared" ref="E54:BM54" si="174">E56</f>
        <v>35130</v>
      </c>
      <c r="F54" s="43">
        <f>F56</f>
        <v>796</v>
      </c>
      <c r="G54" s="43">
        <f t="shared" si="10"/>
        <v>639</v>
      </c>
      <c r="H54" s="43">
        <f t="shared" si="174"/>
        <v>1435</v>
      </c>
      <c r="I54" s="43">
        <f>I56</f>
        <v>1978</v>
      </c>
      <c r="J54" s="52">
        <f t="shared" si="11"/>
        <v>-620</v>
      </c>
      <c r="K54" s="43">
        <f t="shared" si="174"/>
        <v>1358</v>
      </c>
      <c r="L54" s="43">
        <f>L56</f>
        <v>80</v>
      </c>
      <c r="M54" s="43">
        <f t="shared" si="12"/>
        <v>920</v>
      </c>
      <c r="N54" s="43">
        <f t="shared" si="174"/>
        <v>1000</v>
      </c>
      <c r="O54" s="43">
        <f>O56</f>
        <v>465</v>
      </c>
      <c r="P54" s="43">
        <f t="shared" si="13"/>
        <v>565</v>
      </c>
      <c r="Q54" s="43">
        <f t="shared" si="174"/>
        <v>1030</v>
      </c>
      <c r="R54" s="48">
        <f t="shared" si="60"/>
        <v>13500</v>
      </c>
      <c r="S54" s="48">
        <f t="shared" si="14"/>
        <v>26453</v>
      </c>
      <c r="T54" s="48">
        <f t="shared" si="60"/>
        <v>39953</v>
      </c>
      <c r="U54" s="43">
        <f>U56</f>
        <v>10471</v>
      </c>
      <c r="V54" s="43">
        <f t="shared" si="15"/>
        <v>0</v>
      </c>
      <c r="W54" s="43">
        <f t="shared" si="174"/>
        <v>10471</v>
      </c>
      <c r="X54" s="43">
        <f>X56</f>
        <v>2758</v>
      </c>
      <c r="Y54" s="43">
        <f t="shared" si="16"/>
        <v>1058</v>
      </c>
      <c r="Z54" s="43">
        <f t="shared" si="174"/>
        <v>3816</v>
      </c>
      <c r="AA54" s="43">
        <f>AA56</f>
        <v>0</v>
      </c>
      <c r="AB54" s="43">
        <f t="shared" si="17"/>
        <v>0</v>
      </c>
      <c r="AC54" s="43">
        <f t="shared" si="174"/>
        <v>0</v>
      </c>
      <c r="AD54" s="43">
        <f>AD56</f>
        <v>0</v>
      </c>
      <c r="AE54" s="43">
        <f t="shared" si="18"/>
        <v>400</v>
      </c>
      <c r="AF54" s="43">
        <f t="shared" si="174"/>
        <v>400</v>
      </c>
      <c r="AG54" s="43">
        <f>AG56</f>
        <v>307</v>
      </c>
      <c r="AH54" s="43">
        <f t="shared" si="19"/>
        <v>53</v>
      </c>
      <c r="AI54" s="43">
        <f t="shared" si="174"/>
        <v>360</v>
      </c>
      <c r="AJ54" s="43">
        <f>AJ55+AJ56</f>
        <v>0</v>
      </c>
      <c r="AK54" s="43">
        <f t="shared" si="20"/>
        <v>883</v>
      </c>
      <c r="AL54" s="43">
        <f t="shared" ref="AL54" si="175">AL55+AL56</f>
        <v>883</v>
      </c>
      <c r="AM54" s="43">
        <f>AM56</f>
        <v>2082</v>
      </c>
      <c r="AN54" s="43">
        <f t="shared" si="21"/>
        <v>4016</v>
      </c>
      <c r="AO54" s="43">
        <f t="shared" si="174"/>
        <v>6098</v>
      </c>
      <c r="AP54" s="43">
        <f>AP56</f>
        <v>0</v>
      </c>
      <c r="AQ54" s="43">
        <f t="shared" si="22"/>
        <v>0</v>
      </c>
      <c r="AR54" s="43">
        <f t="shared" si="174"/>
        <v>0</v>
      </c>
      <c r="AS54" s="43">
        <f>AS56</f>
        <v>620</v>
      </c>
      <c r="AT54" s="43">
        <f t="shared" si="23"/>
        <v>-28</v>
      </c>
      <c r="AU54" s="43">
        <f t="shared" si="174"/>
        <v>592</v>
      </c>
      <c r="AV54" s="43">
        <f>AV56</f>
        <v>0</v>
      </c>
      <c r="AW54" s="43">
        <f t="shared" si="24"/>
        <v>0</v>
      </c>
      <c r="AX54" s="43">
        <f t="shared" si="174"/>
        <v>0</v>
      </c>
      <c r="AY54" s="43">
        <f>AY56</f>
        <v>8765</v>
      </c>
      <c r="AZ54" s="43">
        <f t="shared" si="25"/>
        <v>-4765</v>
      </c>
      <c r="BA54" s="43">
        <f t="shared" si="174"/>
        <v>4000</v>
      </c>
      <c r="BB54" s="43">
        <f>BB56</f>
        <v>1267</v>
      </c>
      <c r="BC54" s="43">
        <f t="shared" si="26"/>
        <v>-871</v>
      </c>
      <c r="BD54" s="43">
        <f t="shared" si="174"/>
        <v>396</v>
      </c>
      <c r="BE54" s="43">
        <f>BE56</f>
        <v>531</v>
      </c>
      <c r="BF54" s="43">
        <f t="shared" si="27"/>
        <v>1989</v>
      </c>
      <c r="BG54" s="43">
        <f t="shared" si="174"/>
        <v>2520</v>
      </c>
      <c r="BH54" s="43">
        <f>BH56</f>
        <v>0</v>
      </c>
      <c r="BI54" s="43">
        <f t="shared" si="28"/>
        <v>500</v>
      </c>
      <c r="BJ54" s="43">
        <f t="shared" si="174"/>
        <v>500</v>
      </c>
      <c r="BK54" s="43">
        <f>BK56</f>
        <v>548</v>
      </c>
      <c r="BL54" s="43">
        <f t="shared" si="29"/>
        <v>-468</v>
      </c>
      <c r="BM54" s="43">
        <f t="shared" si="174"/>
        <v>80</v>
      </c>
      <c r="BN54" s="43">
        <f>BN56</f>
        <v>6740</v>
      </c>
      <c r="BO54" s="43">
        <f t="shared" si="30"/>
        <v>-6140</v>
      </c>
      <c r="BP54" s="43">
        <f t="shared" ref="BP54" si="176">BP56</f>
        <v>600</v>
      </c>
      <c r="BQ54" s="57">
        <f t="shared" si="38"/>
        <v>47589</v>
      </c>
      <c r="BR54" s="57">
        <f t="shared" si="32"/>
        <v>23080</v>
      </c>
      <c r="BS54" s="57">
        <f t="shared" si="38"/>
        <v>70669</v>
      </c>
      <c r="BT54" s="149"/>
      <c r="BU54" s="43">
        <v>70669</v>
      </c>
      <c r="BV54" s="43">
        <f>BV56</f>
        <v>0</v>
      </c>
      <c r="BW54" s="43">
        <f>BW56</f>
        <v>0</v>
      </c>
      <c r="BX54" s="43">
        <f>BX56</f>
        <v>0</v>
      </c>
      <c r="BY54" s="43">
        <f t="shared" si="33"/>
        <v>47589</v>
      </c>
      <c r="BZ54" s="43">
        <f t="shared" si="34"/>
        <v>23080</v>
      </c>
      <c r="CA54" s="43">
        <f t="shared" si="35"/>
        <v>70669</v>
      </c>
    </row>
    <row r="55" spans="1:79" ht="33.75" x14ac:dyDescent="0.2">
      <c r="A55" s="44">
        <v>342</v>
      </c>
      <c r="B55" s="63" t="s">
        <v>81</v>
      </c>
      <c r="C55" s="43">
        <v>0</v>
      </c>
      <c r="D55" s="43">
        <f t="shared" si="8"/>
        <v>0</v>
      </c>
      <c r="E55" s="43">
        <v>0</v>
      </c>
      <c r="F55" s="43"/>
      <c r="G55" s="43">
        <f t="shared" si="10"/>
        <v>0</v>
      </c>
      <c r="H55" s="43"/>
      <c r="I55" s="43"/>
      <c r="J55" s="52">
        <f t="shared" si="11"/>
        <v>0</v>
      </c>
      <c r="K55" s="43"/>
      <c r="L55" s="43"/>
      <c r="M55" s="43">
        <f t="shared" si="12"/>
        <v>0</v>
      </c>
      <c r="N55" s="43"/>
      <c r="O55" s="43"/>
      <c r="P55" s="43">
        <f t="shared" si="13"/>
        <v>0</v>
      </c>
      <c r="Q55" s="43"/>
      <c r="R55" s="48"/>
      <c r="S55" s="48">
        <f t="shared" si="14"/>
        <v>0</v>
      </c>
      <c r="T55" s="48"/>
      <c r="U55" s="43"/>
      <c r="V55" s="43">
        <f t="shared" si="15"/>
        <v>0</v>
      </c>
      <c r="W55" s="43"/>
      <c r="X55" s="43"/>
      <c r="Y55" s="43">
        <f t="shared" si="16"/>
        <v>0</v>
      </c>
      <c r="Z55" s="43"/>
      <c r="AA55" s="43"/>
      <c r="AB55" s="43">
        <f t="shared" si="17"/>
        <v>0</v>
      </c>
      <c r="AC55" s="43"/>
      <c r="AD55" s="43"/>
      <c r="AE55" s="43">
        <f t="shared" si="18"/>
        <v>0</v>
      </c>
      <c r="AF55" s="43"/>
      <c r="AG55" s="43"/>
      <c r="AH55" s="43">
        <f t="shared" si="19"/>
        <v>0</v>
      </c>
      <c r="AI55" s="43"/>
      <c r="AJ55" s="43"/>
      <c r="AK55" s="30">
        <f t="shared" si="20"/>
        <v>100</v>
      </c>
      <c r="AL55" s="30">
        <v>100</v>
      </c>
      <c r="AM55" s="43"/>
      <c r="AN55" s="43">
        <f t="shared" si="21"/>
        <v>0</v>
      </c>
      <c r="AO55" s="43"/>
      <c r="AP55" s="43"/>
      <c r="AQ55" s="43">
        <f t="shared" si="22"/>
        <v>0</v>
      </c>
      <c r="AR55" s="43"/>
      <c r="AS55" s="43"/>
      <c r="AT55" s="43">
        <f t="shared" si="23"/>
        <v>0</v>
      </c>
      <c r="AU55" s="43"/>
      <c r="AV55" s="43"/>
      <c r="AW55" s="43">
        <f t="shared" si="24"/>
        <v>0</v>
      </c>
      <c r="AX55" s="43"/>
      <c r="AY55" s="43"/>
      <c r="AZ55" s="43">
        <f t="shared" si="25"/>
        <v>0</v>
      </c>
      <c r="BA55" s="43"/>
      <c r="BB55" s="43"/>
      <c r="BC55" s="43">
        <f t="shared" si="26"/>
        <v>0</v>
      </c>
      <c r="BD55" s="43"/>
      <c r="BE55" s="43"/>
      <c r="BF55" s="43">
        <f t="shared" si="27"/>
        <v>0</v>
      </c>
      <c r="BG55" s="43"/>
      <c r="BH55" s="43"/>
      <c r="BI55" s="43">
        <f t="shared" si="28"/>
        <v>0</v>
      </c>
      <c r="BJ55" s="43"/>
      <c r="BK55" s="43"/>
      <c r="BL55" s="43">
        <f t="shared" si="29"/>
        <v>0</v>
      </c>
      <c r="BM55" s="43"/>
      <c r="BN55" s="43"/>
      <c r="BO55" s="43">
        <f t="shared" si="30"/>
        <v>0</v>
      </c>
      <c r="BP55" s="43"/>
      <c r="BQ55" s="57">
        <f t="shared" si="38"/>
        <v>0</v>
      </c>
      <c r="BR55" s="57">
        <f t="shared" si="32"/>
        <v>100</v>
      </c>
      <c r="BS55" s="57">
        <f t="shared" si="38"/>
        <v>100</v>
      </c>
      <c r="BT55" s="149"/>
      <c r="BU55" s="43">
        <v>100</v>
      </c>
      <c r="BV55" s="43"/>
      <c r="BW55" s="43"/>
      <c r="BX55" s="43"/>
      <c r="BY55" s="43">
        <f t="shared" si="33"/>
        <v>0</v>
      </c>
      <c r="BZ55" s="43">
        <f t="shared" si="34"/>
        <v>100</v>
      </c>
      <c r="CA55" s="43">
        <f t="shared" si="35"/>
        <v>100</v>
      </c>
    </row>
    <row r="56" spans="1:79" ht="22.5" x14ac:dyDescent="0.2">
      <c r="A56" s="44" t="s">
        <v>82</v>
      </c>
      <c r="B56" s="45" t="s">
        <v>83</v>
      </c>
      <c r="C56" s="54">
        <v>10181</v>
      </c>
      <c r="D56" s="54">
        <f t="shared" si="8"/>
        <v>24949</v>
      </c>
      <c r="E56" s="54">
        <v>35130</v>
      </c>
      <c r="F56" s="54">
        <v>796</v>
      </c>
      <c r="G56" s="54">
        <f t="shared" si="10"/>
        <v>639</v>
      </c>
      <c r="H56" s="54">
        <v>1435</v>
      </c>
      <c r="I56" s="54">
        <v>1978</v>
      </c>
      <c r="J56" s="55">
        <f t="shared" si="11"/>
        <v>-620</v>
      </c>
      <c r="K56" s="54">
        <v>1358</v>
      </c>
      <c r="L56" s="54">
        <v>80</v>
      </c>
      <c r="M56" s="54">
        <f t="shared" si="12"/>
        <v>920</v>
      </c>
      <c r="N56" s="54">
        <v>1000</v>
      </c>
      <c r="O56" s="54">
        <v>465</v>
      </c>
      <c r="P56" s="54">
        <f t="shared" si="13"/>
        <v>565</v>
      </c>
      <c r="Q56" s="54">
        <v>1030</v>
      </c>
      <c r="R56" s="48">
        <f t="shared" si="60"/>
        <v>13500</v>
      </c>
      <c r="S56" s="48">
        <f t="shared" si="14"/>
        <v>26453</v>
      </c>
      <c r="T56" s="48">
        <f t="shared" si="60"/>
        <v>39953</v>
      </c>
      <c r="U56" s="54">
        <v>10471</v>
      </c>
      <c r="V56" s="54">
        <f t="shared" si="15"/>
        <v>0</v>
      </c>
      <c r="W56" s="54">
        <v>10471</v>
      </c>
      <c r="X56" s="54">
        <v>2758</v>
      </c>
      <c r="Y56" s="54">
        <f t="shared" si="16"/>
        <v>1058</v>
      </c>
      <c r="Z56" s="54">
        <v>3816</v>
      </c>
      <c r="AA56" s="54"/>
      <c r="AB56" s="54">
        <f t="shared" si="17"/>
        <v>0</v>
      </c>
      <c r="AC56" s="54"/>
      <c r="AD56" s="54">
        <v>0</v>
      </c>
      <c r="AE56" s="54">
        <f t="shared" si="18"/>
        <v>400</v>
      </c>
      <c r="AF56" s="54">
        <v>400</v>
      </c>
      <c r="AG56" s="54">
        <v>307</v>
      </c>
      <c r="AH56" s="54">
        <f t="shared" si="19"/>
        <v>53</v>
      </c>
      <c r="AI56" s="54">
        <v>360</v>
      </c>
      <c r="AJ56" s="54"/>
      <c r="AK56" s="54">
        <f t="shared" si="20"/>
        <v>783</v>
      </c>
      <c r="AL56" s="54">
        <v>783</v>
      </c>
      <c r="AM56" s="54">
        <v>2082</v>
      </c>
      <c r="AN56" s="54">
        <f t="shared" si="21"/>
        <v>4016</v>
      </c>
      <c r="AO56" s="54">
        <v>6098</v>
      </c>
      <c r="AP56" s="54"/>
      <c r="AQ56" s="54">
        <f t="shared" si="22"/>
        <v>0</v>
      </c>
      <c r="AR56" s="54"/>
      <c r="AS56" s="54">
        <v>620</v>
      </c>
      <c r="AT56" s="54">
        <f t="shared" si="23"/>
        <v>-28</v>
      </c>
      <c r="AU56" s="54">
        <v>592</v>
      </c>
      <c r="AV56" s="54"/>
      <c r="AW56" s="54">
        <f t="shared" si="24"/>
        <v>0</v>
      </c>
      <c r="AX56" s="54"/>
      <c r="AY56" s="54">
        <v>8765</v>
      </c>
      <c r="AZ56" s="54">
        <f t="shared" si="25"/>
        <v>-4765</v>
      </c>
      <c r="BA56" s="54">
        <v>4000</v>
      </c>
      <c r="BB56" s="54">
        <v>1267</v>
      </c>
      <c r="BC56" s="54">
        <f t="shared" si="26"/>
        <v>-871</v>
      </c>
      <c r="BD56" s="54">
        <v>396</v>
      </c>
      <c r="BE56" s="54">
        <v>531</v>
      </c>
      <c r="BF56" s="54">
        <f t="shared" si="27"/>
        <v>1989</v>
      </c>
      <c r="BG56" s="54">
        <v>2520</v>
      </c>
      <c r="BH56" s="54"/>
      <c r="BI56" s="54">
        <f t="shared" si="28"/>
        <v>500</v>
      </c>
      <c r="BJ56" s="54">
        <v>500</v>
      </c>
      <c r="BK56" s="54">
        <v>548</v>
      </c>
      <c r="BL56" s="54">
        <f t="shared" si="29"/>
        <v>-468</v>
      </c>
      <c r="BM56" s="54">
        <v>80</v>
      </c>
      <c r="BN56" s="54">
        <v>6740</v>
      </c>
      <c r="BO56" s="54">
        <f t="shared" si="30"/>
        <v>-6140</v>
      </c>
      <c r="BP56" s="54">
        <v>600</v>
      </c>
      <c r="BQ56" s="57">
        <f t="shared" si="38"/>
        <v>47589</v>
      </c>
      <c r="BR56" s="57">
        <f t="shared" si="32"/>
        <v>22980</v>
      </c>
      <c r="BS56" s="57">
        <f t="shared" si="38"/>
        <v>70569</v>
      </c>
      <c r="BT56" s="149"/>
      <c r="BU56" s="54">
        <v>70569</v>
      </c>
      <c r="BV56" s="54"/>
      <c r="BW56" s="54"/>
      <c r="BX56" s="54"/>
      <c r="BY56" s="54">
        <f t="shared" si="33"/>
        <v>47589</v>
      </c>
      <c r="BZ56" s="54">
        <f t="shared" si="34"/>
        <v>22980</v>
      </c>
      <c r="CA56" s="54">
        <f t="shared" si="35"/>
        <v>70569</v>
      </c>
    </row>
    <row r="57" spans="1:79" ht="67.5" x14ac:dyDescent="0.2">
      <c r="A57" s="44" t="s">
        <v>84</v>
      </c>
      <c r="B57" s="45" t="s">
        <v>85</v>
      </c>
      <c r="C57" s="43">
        <f>C58</f>
        <v>108937</v>
      </c>
      <c r="D57" s="43">
        <f t="shared" si="8"/>
        <v>3654</v>
      </c>
      <c r="E57" s="43">
        <f t="shared" ref="E57:BM57" si="177">E58</f>
        <v>112591</v>
      </c>
      <c r="F57" s="43">
        <f>F58</f>
        <v>0</v>
      </c>
      <c r="G57" s="43">
        <f t="shared" si="10"/>
        <v>0</v>
      </c>
      <c r="H57" s="43">
        <f t="shared" si="177"/>
        <v>0</v>
      </c>
      <c r="I57" s="43">
        <f>I58</f>
        <v>2654</v>
      </c>
      <c r="J57" s="52">
        <f t="shared" si="11"/>
        <v>-2654</v>
      </c>
      <c r="K57" s="43">
        <f t="shared" si="177"/>
        <v>0</v>
      </c>
      <c r="L57" s="43">
        <f>L58</f>
        <v>1000</v>
      </c>
      <c r="M57" s="43">
        <f t="shared" si="12"/>
        <v>-1000</v>
      </c>
      <c r="N57" s="43">
        <f t="shared" si="177"/>
        <v>0</v>
      </c>
      <c r="O57" s="43">
        <f>O58</f>
        <v>0</v>
      </c>
      <c r="P57" s="43">
        <f t="shared" si="13"/>
        <v>0</v>
      </c>
      <c r="Q57" s="43">
        <f t="shared" si="177"/>
        <v>0</v>
      </c>
      <c r="R57" s="48">
        <f t="shared" si="60"/>
        <v>112591</v>
      </c>
      <c r="S57" s="48">
        <f t="shared" si="14"/>
        <v>0</v>
      </c>
      <c r="T57" s="48">
        <f t="shared" si="60"/>
        <v>112591</v>
      </c>
      <c r="U57" s="43">
        <f>U58</f>
        <v>0</v>
      </c>
      <c r="V57" s="43">
        <f t="shared" si="15"/>
        <v>0</v>
      </c>
      <c r="W57" s="43">
        <f t="shared" si="177"/>
        <v>0</v>
      </c>
      <c r="X57" s="43">
        <f>X58</f>
        <v>438</v>
      </c>
      <c r="Y57" s="43">
        <f t="shared" si="16"/>
        <v>-438</v>
      </c>
      <c r="Z57" s="43">
        <f t="shared" si="177"/>
        <v>0</v>
      </c>
      <c r="AA57" s="43">
        <f>AA58</f>
        <v>0</v>
      </c>
      <c r="AB57" s="43">
        <f t="shared" si="17"/>
        <v>0</v>
      </c>
      <c r="AC57" s="43">
        <f t="shared" si="177"/>
        <v>0</v>
      </c>
      <c r="AD57" s="43">
        <f>AD58</f>
        <v>0</v>
      </c>
      <c r="AE57" s="43">
        <f t="shared" si="18"/>
        <v>2300</v>
      </c>
      <c r="AF57" s="43">
        <f t="shared" si="177"/>
        <v>2300</v>
      </c>
      <c r="AG57" s="43">
        <f>AG58</f>
        <v>0</v>
      </c>
      <c r="AH57" s="43">
        <f t="shared" si="19"/>
        <v>350</v>
      </c>
      <c r="AI57" s="43">
        <f t="shared" si="177"/>
        <v>350</v>
      </c>
      <c r="AJ57" s="43">
        <f>AJ58</f>
        <v>0</v>
      </c>
      <c r="AK57" s="43">
        <f t="shared" si="20"/>
        <v>4948</v>
      </c>
      <c r="AL57" s="43">
        <f t="shared" si="177"/>
        <v>4948</v>
      </c>
      <c r="AM57" s="43">
        <f>AM58</f>
        <v>0</v>
      </c>
      <c r="AN57" s="43">
        <f t="shared" si="21"/>
        <v>805</v>
      </c>
      <c r="AO57" s="43">
        <f t="shared" si="177"/>
        <v>805</v>
      </c>
      <c r="AP57" s="43">
        <f>AP58</f>
        <v>0</v>
      </c>
      <c r="AQ57" s="43">
        <f t="shared" si="22"/>
        <v>0</v>
      </c>
      <c r="AR57" s="43">
        <f t="shared" si="177"/>
        <v>0</v>
      </c>
      <c r="AS57" s="43">
        <f>AS58</f>
        <v>2654</v>
      </c>
      <c r="AT57" s="43">
        <f t="shared" si="23"/>
        <v>1331</v>
      </c>
      <c r="AU57" s="43">
        <f t="shared" si="177"/>
        <v>3985</v>
      </c>
      <c r="AV57" s="43">
        <f>AV58</f>
        <v>14245</v>
      </c>
      <c r="AW57" s="43">
        <f t="shared" si="24"/>
        <v>-14245</v>
      </c>
      <c r="AX57" s="43">
        <f t="shared" si="177"/>
        <v>0</v>
      </c>
      <c r="AY57" s="43">
        <f>AY58</f>
        <v>0</v>
      </c>
      <c r="AZ57" s="43">
        <f t="shared" si="25"/>
        <v>0</v>
      </c>
      <c r="BA57" s="43">
        <f t="shared" si="177"/>
        <v>0</v>
      </c>
      <c r="BB57" s="43">
        <f>BB58</f>
        <v>0</v>
      </c>
      <c r="BC57" s="43">
        <f t="shared" si="26"/>
        <v>0</v>
      </c>
      <c r="BD57" s="43">
        <f t="shared" si="177"/>
        <v>0</v>
      </c>
      <c r="BE57" s="43">
        <f>BE58</f>
        <v>0</v>
      </c>
      <c r="BF57" s="43">
        <f t="shared" si="27"/>
        <v>567</v>
      </c>
      <c r="BG57" s="43">
        <f t="shared" si="177"/>
        <v>567</v>
      </c>
      <c r="BH57" s="43">
        <f>BH58</f>
        <v>0</v>
      </c>
      <c r="BI57" s="43">
        <f t="shared" si="28"/>
        <v>0</v>
      </c>
      <c r="BJ57" s="43">
        <f t="shared" si="177"/>
        <v>0</v>
      </c>
      <c r="BK57" s="43">
        <f>BK58</f>
        <v>0</v>
      </c>
      <c r="BL57" s="43">
        <f t="shared" si="29"/>
        <v>0</v>
      </c>
      <c r="BM57" s="43">
        <f t="shared" si="177"/>
        <v>0</v>
      </c>
      <c r="BN57" s="43">
        <f>BN58</f>
        <v>2528</v>
      </c>
      <c r="BO57" s="43">
        <f t="shared" si="30"/>
        <v>-1228</v>
      </c>
      <c r="BP57" s="43">
        <f t="shared" ref="BP57" si="178">BP58</f>
        <v>1300</v>
      </c>
      <c r="BQ57" s="57">
        <f t="shared" si="38"/>
        <v>132456</v>
      </c>
      <c r="BR57" s="57">
        <f t="shared" si="32"/>
        <v>-5610</v>
      </c>
      <c r="BS57" s="57">
        <f t="shared" si="38"/>
        <v>126846</v>
      </c>
      <c r="BT57" s="149"/>
      <c r="BU57" s="43">
        <v>126846</v>
      </c>
      <c r="BV57" s="43">
        <f>BV58</f>
        <v>0</v>
      </c>
      <c r="BW57" s="43">
        <f>BW58</f>
        <v>0</v>
      </c>
      <c r="BX57" s="43">
        <f>BX58</f>
        <v>0</v>
      </c>
      <c r="BY57" s="43">
        <f t="shared" si="33"/>
        <v>132456</v>
      </c>
      <c r="BZ57" s="43">
        <f t="shared" si="34"/>
        <v>-5610</v>
      </c>
      <c r="CA57" s="43">
        <f t="shared" si="35"/>
        <v>126846</v>
      </c>
    </row>
    <row r="58" spans="1:79" ht="45" x14ac:dyDescent="0.2">
      <c r="A58" s="44" t="s">
        <v>86</v>
      </c>
      <c r="B58" s="45" t="s">
        <v>87</v>
      </c>
      <c r="C58" s="54">
        <v>108937</v>
      </c>
      <c r="D58" s="54">
        <f t="shared" si="8"/>
        <v>3654</v>
      </c>
      <c r="E58" s="54">
        <v>112591</v>
      </c>
      <c r="F58" s="54"/>
      <c r="G58" s="54">
        <f t="shared" si="10"/>
        <v>0</v>
      </c>
      <c r="H58" s="54"/>
      <c r="I58" s="54">
        <v>2654</v>
      </c>
      <c r="J58" s="55">
        <f t="shared" si="11"/>
        <v>-2654</v>
      </c>
      <c r="K58" s="54"/>
      <c r="L58" s="54">
        <v>1000</v>
      </c>
      <c r="M58" s="54">
        <f t="shared" si="12"/>
        <v>-1000</v>
      </c>
      <c r="N58" s="54">
        <v>0</v>
      </c>
      <c r="O58" s="54"/>
      <c r="P58" s="54">
        <f t="shared" si="13"/>
        <v>0</v>
      </c>
      <c r="Q58" s="54"/>
      <c r="R58" s="48">
        <f t="shared" si="60"/>
        <v>112591</v>
      </c>
      <c r="S58" s="48">
        <f t="shared" si="14"/>
        <v>0</v>
      </c>
      <c r="T58" s="48">
        <f t="shared" si="60"/>
        <v>112591</v>
      </c>
      <c r="U58" s="54"/>
      <c r="V58" s="54">
        <f t="shared" si="15"/>
        <v>0</v>
      </c>
      <c r="W58" s="54"/>
      <c r="X58" s="54">
        <v>438</v>
      </c>
      <c r="Y58" s="54">
        <f t="shared" si="16"/>
        <v>-438</v>
      </c>
      <c r="Z58" s="54">
        <v>0</v>
      </c>
      <c r="AA58" s="54"/>
      <c r="AB58" s="54">
        <f t="shared" si="17"/>
        <v>0</v>
      </c>
      <c r="AC58" s="54"/>
      <c r="AD58" s="54">
        <v>0</v>
      </c>
      <c r="AE58" s="54">
        <f t="shared" si="18"/>
        <v>2300</v>
      </c>
      <c r="AF58" s="54">
        <v>2300</v>
      </c>
      <c r="AG58" s="54">
        <v>0</v>
      </c>
      <c r="AH58" s="54">
        <f t="shared" si="19"/>
        <v>350</v>
      </c>
      <c r="AI58" s="54">
        <v>350</v>
      </c>
      <c r="AJ58" s="54"/>
      <c r="AK58" s="54">
        <f t="shared" si="20"/>
        <v>4948</v>
      </c>
      <c r="AL58" s="54">
        <v>4948</v>
      </c>
      <c r="AM58" s="54"/>
      <c r="AN58" s="54">
        <f t="shared" si="21"/>
        <v>805</v>
      </c>
      <c r="AO58" s="54">
        <v>805</v>
      </c>
      <c r="AP58" s="54"/>
      <c r="AQ58" s="54">
        <f t="shared" si="22"/>
        <v>0</v>
      </c>
      <c r="AR58" s="54"/>
      <c r="AS58" s="54">
        <v>2654</v>
      </c>
      <c r="AT58" s="54">
        <f t="shared" si="23"/>
        <v>1331</v>
      </c>
      <c r="AU58" s="54">
        <v>3985</v>
      </c>
      <c r="AV58" s="54">
        <v>14245</v>
      </c>
      <c r="AW58" s="54">
        <f t="shared" si="24"/>
        <v>-14245</v>
      </c>
      <c r="AX58" s="54">
        <v>0</v>
      </c>
      <c r="AY58" s="54"/>
      <c r="AZ58" s="54">
        <f t="shared" si="25"/>
        <v>0</v>
      </c>
      <c r="BA58" s="54"/>
      <c r="BB58" s="54"/>
      <c r="BC58" s="54">
        <f t="shared" si="26"/>
        <v>0</v>
      </c>
      <c r="BD58" s="54"/>
      <c r="BE58" s="54"/>
      <c r="BF58" s="54">
        <f t="shared" si="27"/>
        <v>567</v>
      </c>
      <c r="BG58" s="54">
        <v>567</v>
      </c>
      <c r="BH58" s="54"/>
      <c r="BI58" s="54">
        <f t="shared" si="28"/>
        <v>0</v>
      </c>
      <c r="BJ58" s="54"/>
      <c r="BK58" s="54"/>
      <c r="BL58" s="54">
        <f t="shared" si="29"/>
        <v>0</v>
      </c>
      <c r="BM58" s="54"/>
      <c r="BN58" s="54">
        <v>2528</v>
      </c>
      <c r="BO58" s="54">
        <f t="shared" si="30"/>
        <v>-1228</v>
      </c>
      <c r="BP58" s="54">
        <v>1300</v>
      </c>
      <c r="BQ58" s="57">
        <f t="shared" si="38"/>
        <v>132456</v>
      </c>
      <c r="BR58" s="57">
        <f t="shared" si="32"/>
        <v>-5610</v>
      </c>
      <c r="BS58" s="57">
        <f t="shared" si="38"/>
        <v>126846</v>
      </c>
      <c r="BT58" s="149"/>
      <c r="BU58" s="54">
        <v>126846</v>
      </c>
      <c r="BV58" s="54"/>
      <c r="BW58" s="54"/>
      <c r="BX58" s="54"/>
      <c r="BY58" s="54">
        <f t="shared" si="33"/>
        <v>132456</v>
      </c>
      <c r="BZ58" s="54">
        <f t="shared" si="34"/>
        <v>-5610</v>
      </c>
      <c r="CA58" s="54">
        <f t="shared" si="35"/>
        <v>126846</v>
      </c>
    </row>
    <row r="59" spans="1:79" x14ac:dyDescent="0.2">
      <c r="A59" s="44" t="s">
        <v>63</v>
      </c>
      <c r="B59" s="45" t="s">
        <v>64</v>
      </c>
      <c r="C59" s="43">
        <f>C60</f>
        <v>0</v>
      </c>
      <c r="D59" s="43">
        <f t="shared" si="8"/>
        <v>0</v>
      </c>
      <c r="E59" s="43">
        <f t="shared" ref="E59:BM59" si="179">E60</f>
        <v>0</v>
      </c>
      <c r="F59" s="43">
        <f>F60</f>
        <v>0</v>
      </c>
      <c r="G59" s="43">
        <f t="shared" si="10"/>
        <v>0</v>
      </c>
      <c r="H59" s="43">
        <f t="shared" si="179"/>
        <v>0</v>
      </c>
      <c r="I59" s="43">
        <f>I60</f>
        <v>0</v>
      </c>
      <c r="J59" s="52">
        <f t="shared" si="11"/>
        <v>0</v>
      </c>
      <c r="K59" s="43">
        <f t="shared" si="179"/>
        <v>0</v>
      </c>
      <c r="L59" s="43">
        <f>L60</f>
        <v>0</v>
      </c>
      <c r="M59" s="43">
        <f t="shared" si="12"/>
        <v>0</v>
      </c>
      <c r="N59" s="43">
        <f t="shared" si="179"/>
        <v>0</v>
      </c>
      <c r="O59" s="43">
        <f>O60</f>
        <v>0</v>
      </c>
      <c r="P59" s="43">
        <f t="shared" si="13"/>
        <v>0</v>
      </c>
      <c r="Q59" s="43">
        <f t="shared" si="179"/>
        <v>0</v>
      </c>
      <c r="R59" s="48">
        <f t="shared" si="60"/>
        <v>0</v>
      </c>
      <c r="S59" s="48">
        <f t="shared" si="14"/>
        <v>0</v>
      </c>
      <c r="T59" s="48">
        <f t="shared" si="60"/>
        <v>0</v>
      </c>
      <c r="U59" s="43">
        <f>U60</f>
        <v>0</v>
      </c>
      <c r="V59" s="43">
        <f t="shared" si="15"/>
        <v>0</v>
      </c>
      <c r="W59" s="43">
        <f t="shared" si="179"/>
        <v>0</v>
      </c>
      <c r="X59" s="43">
        <f>X60</f>
        <v>0</v>
      </c>
      <c r="Y59" s="43">
        <f t="shared" si="16"/>
        <v>0</v>
      </c>
      <c r="Z59" s="43">
        <f t="shared" si="179"/>
        <v>0</v>
      </c>
      <c r="AA59" s="43">
        <f>AA60</f>
        <v>0</v>
      </c>
      <c r="AB59" s="43">
        <f t="shared" si="17"/>
        <v>0</v>
      </c>
      <c r="AC59" s="43">
        <f t="shared" si="179"/>
        <v>0</v>
      </c>
      <c r="AD59" s="43">
        <f>AD60</f>
        <v>0</v>
      </c>
      <c r="AE59" s="43">
        <f t="shared" si="18"/>
        <v>0</v>
      </c>
      <c r="AF59" s="43">
        <f t="shared" si="179"/>
        <v>0</v>
      </c>
      <c r="AG59" s="43">
        <f>AG60</f>
        <v>0</v>
      </c>
      <c r="AH59" s="43">
        <f t="shared" si="19"/>
        <v>0</v>
      </c>
      <c r="AI59" s="43">
        <f t="shared" si="179"/>
        <v>0</v>
      </c>
      <c r="AJ59" s="43">
        <f>AJ60</f>
        <v>0</v>
      </c>
      <c r="AK59" s="43">
        <f t="shared" si="20"/>
        <v>0</v>
      </c>
      <c r="AL59" s="43">
        <f t="shared" si="179"/>
        <v>0</v>
      </c>
      <c r="AM59" s="43">
        <f>AM60</f>
        <v>0</v>
      </c>
      <c r="AN59" s="43">
        <f t="shared" si="21"/>
        <v>0</v>
      </c>
      <c r="AO59" s="43">
        <f t="shared" si="179"/>
        <v>0</v>
      </c>
      <c r="AP59" s="43">
        <f>AP60</f>
        <v>0</v>
      </c>
      <c r="AQ59" s="43">
        <f t="shared" si="22"/>
        <v>0</v>
      </c>
      <c r="AR59" s="43">
        <f t="shared" si="179"/>
        <v>0</v>
      </c>
      <c r="AS59" s="43">
        <f>AS60</f>
        <v>0</v>
      </c>
      <c r="AT59" s="43">
        <f t="shared" si="23"/>
        <v>0</v>
      </c>
      <c r="AU59" s="43">
        <f t="shared" si="179"/>
        <v>0</v>
      </c>
      <c r="AV59" s="43">
        <f>AV60</f>
        <v>0</v>
      </c>
      <c r="AW59" s="43">
        <f t="shared" si="24"/>
        <v>0</v>
      </c>
      <c r="AX59" s="43">
        <f t="shared" si="179"/>
        <v>0</v>
      </c>
      <c r="AY59" s="43">
        <f>AY60</f>
        <v>0</v>
      </c>
      <c r="AZ59" s="43">
        <f t="shared" si="25"/>
        <v>0</v>
      </c>
      <c r="BA59" s="43">
        <f t="shared" si="179"/>
        <v>0</v>
      </c>
      <c r="BB59" s="43">
        <f>BB60</f>
        <v>0</v>
      </c>
      <c r="BC59" s="43">
        <f t="shared" si="26"/>
        <v>0</v>
      </c>
      <c r="BD59" s="43">
        <f t="shared" si="179"/>
        <v>0</v>
      </c>
      <c r="BE59" s="43">
        <f>BE60</f>
        <v>0</v>
      </c>
      <c r="BF59" s="43">
        <f t="shared" si="27"/>
        <v>0</v>
      </c>
      <c r="BG59" s="43">
        <f t="shared" si="179"/>
        <v>0</v>
      </c>
      <c r="BH59" s="43">
        <f>BH60</f>
        <v>0</v>
      </c>
      <c r="BI59" s="43">
        <f t="shared" si="28"/>
        <v>0</v>
      </c>
      <c r="BJ59" s="43">
        <f t="shared" si="179"/>
        <v>0</v>
      </c>
      <c r="BK59" s="43">
        <f>BK60</f>
        <v>0</v>
      </c>
      <c r="BL59" s="43">
        <f t="shared" si="29"/>
        <v>0</v>
      </c>
      <c r="BM59" s="43">
        <f t="shared" si="179"/>
        <v>0</v>
      </c>
      <c r="BN59" s="43">
        <f>BN60</f>
        <v>0</v>
      </c>
      <c r="BO59" s="43">
        <f t="shared" si="30"/>
        <v>0</v>
      </c>
      <c r="BP59" s="43">
        <f t="shared" ref="BP59" si="180">BP60</f>
        <v>0</v>
      </c>
      <c r="BQ59" s="57">
        <f t="shared" si="38"/>
        <v>0</v>
      </c>
      <c r="BR59" s="57">
        <f t="shared" si="32"/>
        <v>0</v>
      </c>
      <c r="BS59" s="57">
        <f t="shared" si="38"/>
        <v>0</v>
      </c>
      <c r="BT59" s="149"/>
      <c r="BU59" s="43">
        <v>0</v>
      </c>
      <c r="BV59" s="43">
        <f>BV60</f>
        <v>0</v>
      </c>
      <c r="BW59" s="43">
        <f>BW60</f>
        <v>0</v>
      </c>
      <c r="BX59" s="43">
        <f>BX60</f>
        <v>0</v>
      </c>
      <c r="BY59" s="43">
        <f t="shared" si="33"/>
        <v>0</v>
      </c>
      <c r="BZ59" s="43">
        <f t="shared" si="34"/>
        <v>0</v>
      </c>
      <c r="CA59" s="43">
        <f t="shared" si="35"/>
        <v>0</v>
      </c>
    </row>
    <row r="60" spans="1:79" x14ac:dyDescent="0.2">
      <c r="A60" s="44" t="s">
        <v>65</v>
      </c>
      <c r="B60" s="45" t="s">
        <v>66</v>
      </c>
      <c r="C60" s="54">
        <v>0</v>
      </c>
      <c r="D60" s="54">
        <f t="shared" si="8"/>
        <v>0</v>
      </c>
      <c r="E60" s="54">
        <v>0</v>
      </c>
      <c r="F60" s="54"/>
      <c r="G60" s="54">
        <f t="shared" si="10"/>
        <v>0</v>
      </c>
      <c r="H60" s="54"/>
      <c r="I60" s="54"/>
      <c r="J60" s="55">
        <f t="shared" si="11"/>
        <v>0</v>
      </c>
      <c r="K60" s="54"/>
      <c r="L60" s="54"/>
      <c r="M60" s="54">
        <f t="shared" si="12"/>
        <v>0</v>
      </c>
      <c r="N60" s="54"/>
      <c r="O60" s="54"/>
      <c r="P60" s="54">
        <f t="shared" si="13"/>
        <v>0</v>
      </c>
      <c r="Q60" s="54"/>
      <c r="R60" s="48">
        <f t="shared" si="60"/>
        <v>0</v>
      </c>
      <c r="S60" s="48">
        <f t="shared" si="14"/>
        <v>0</v>
      </c>
      <c r="T60" s="48">
        <f t="shared" si="60"/>
        <v>0</v>
      </c>
      <c r="U60" s="54"/>
      <c r="V60" s="54">
        <f t="shared" si="15"/>
        <v>0</v>
      </c>
      <c r="W60" s="54"/>
      <c r="X60" s="54"/>
      <c r="Y60" s="54">
        <f t="shared" si="16"/>
        <v>0</v>
      </c>
      <c r="Z60" s="54"/>
      <c r="AA60" s="54"/>
      <c r="AB60" s="54">
        <f t="shared" si="17"/>
        <v>0</v>
      </c>
      <c r="AC60" s="54"/>
      <c r="AD60" s="54"/>
      <c r="AE60" s="54">
        <f t="shared" si="18"/>
        <v>0</v>
      </c>
      <c r="AF60" s="54"/>
      <c r="AG60" s="54"/>
      <c r="AH60" s="54">
        <f t="shared" si="19"/>
        <v>0</v>
      </c>
      <c r="AI60" s="54"/>
      <c r="AJ60" s="54"/>
      <c r="AK60" s="54">
        <f t="shared" si="20"/>
        <v>0</v>
      </c>
      <c r="AL60" s="54"/>
      <c r="AM60" s="54"/>
      <c r="AN60" s="54">
        <f t="shared" si="21"/>
        <v>0</v>
      </c>
      <c r="AO60" s="54"/>
      <c r="AP60" s="54"/>
      <c r="AQ60" s="54">
        <f t="shared" si="22"/>
        <v>0</v>
      </c>
      <c r="AR60" s="54"/>
      <c r="AS60" s="54"/>
      <c r="AT60" s="54">
        <f t="shared" si="23"/>
        <v>0</v>
      </c>
      <c r="AU60" s="54"/>
      <c r="AV60" s="54"/>
      <c r="AW60" s="54">
        <f t="shared" si="24"/>
        <v>0</v>
      </c>
      <c r="AX60" s="54"/>
      <c r="AY60" s="54"/>
      <c r="AZ60" s="54">
        <f t="shared" si="25"/>
        <v>0</v>
      </c>
      <c r="BA60" s="54"/>
      <c r="BB60" s="54"/>
      <c r="BC60" s="54">
        <f t="shared" si="26"/>
        <v>0</v>
      </c>
      <c r="BD60" s="54"/>
      <c r="BE60" s="54"/>
      <c r="BF60" s="54">
        <f t="shared" si="27"/>
        <v>0</v>
      </c>
      <c r="BG60" s="54"/>
      <c r="BH60" s="54"/>
      <c r="BI60" s="54">
        <f t="shared" si="28"/>
        <v>0</v>
      </c>
      <c r="BJ60" s="54"/>
      <c r="BK60" s="54"/>
      <c r="BL60" s="54">
        <f t="shared" si="29"/>
        <v>0</v>
      </c>
      <c r="BM60" s="54"/>
      <c r="BN60" s="54"/>
      <c r="BO60" s="54">
        <f t="shared" si="30"/>
        <v>0</v>
      </c>
      <c r="BP60" s="54"/>
      <c r="BQ60" s="57">
        <f t="shared" si="38"/>
        <v>0</v>
      </c>
      <c r="BR60" s="57">
        <f t="shared" si="32"/>
        <v>0</v>
      </c>
      <c r="BS60" s="57">
        <f t="shared" si="38"/>
        <v>0</v>
      </c>
      <c r="BT60" s="149"/>
      <c r="BU60" s="54">
        <v>0</v>
      </c>
      <c r="BV60" s="54"/>
      <c r="BW60" s="54"/>
      <c r="BX60" s="54"/>
      <c r="BY60" s="54">
        <f t="shared" si="33"/>
        <v>0</v>
      </c>
      <c r="BZ60" s="54">
        <f t="shared" si="34"/>
        <v>0</v>
      </c>
      <c r="CA60" s="54">
        <f t="shared" si="35"/>
        <v>0</v>
      </c>
    </row>
    <row r="61" spans="1:79" ht="56.25" x14ac:dyDescent="0.2">
      <c r="A61" s="44" t="s">
        <v>88</v>
      </c>
      <c r="B61" s="45" t="s">
        <v>89</v>
      </c>
      <c r="C61" s="43">
        <f>C62</f>
        <v>5479</v>
      </c>
      <c r="D61" s="43">
        <f t="shared" si="8"/>
        <v>-4979</v>
      </c>
      <c r="E61" s="43">
        <f t="shared" ref="E61:BM61" si="181">E62</f>
        <v>500</v>
      </c>
      <c r="F61" s="43">
        <f>F62</f>
        <v>0</v>
      </c>
      <c r="G61" s="43">
        <f t="shared" si="10"/>
        <v>0</v>
      </c>
      <c r="H61" s="43">
        <f t="shared" si="181"/>
        <v>0</v>
      </c>
      <c r="I61" s="43">
        <f>I62</f>
        <v>0</v>
      </c>
      <c r="J61" s="52">
        <f t="shared" si="11"/>
        <v>0</v>
      </c>
      <c r="K61" s="43">
        <f t="shared" si="181"/>
        <v>0</v>
      </c>
      <c r="L61" s="43">
        <f>L62</f>
        <v>0</v>
      </c>
      <c r="M61" s="43">
        <f t="shared" si="12"/>
        <v>0</v>
      </c>
      <c r="N61" s="43">
        <f t="shared" si="181"/>
        <v>0</v>
      </c>
      <c r="O61" s="43">
        <f>O62</f>
        <v>0</v>
      </c>
      <c r="P61" s="43">
        <f t="shared" si="13"/>
        <v>0</v>
      </c>
      <c r="Q61" s="43">
        <f t="shared" si="181"/>
        <v>0</v>
      </c>
      <c r="R61" s="48">
        <f t="shared" si="60"/>
        <v>5479</v>
      </c>
      <c r="S61" s="48">
        <f t="shared" si="14"/>
        <v>-4979</v>
      </c>
      <c r="T61" s="48">
        <f t="shared" si="60"/>
        <v>500</v>
      </c>
      <c r="U61" s="43">
        <f>U62</f>
        <v>0</v>
      </c>
      <c r="V61" s="43">
        <f t="shared" si="15"/>
        <v>0</v>
      </c>
      <c r="W61" s="43">
        <f t="shared" si="181"/>
        <v>0</v>
      </c>
      <c r="X61" s="43">
        <f>X62</f>
        <v>0</v>
      </c>
      <c r="Y61" s="43">
        <f t="shared" si="16"/>
        <v>0</v>
      </c>
      <c r="Z61" s="43">
        <f t="shared" si="181"/>
        <v>0</v>
      </c>
      <c r="AA61" s="43">
        <f>AA62</f>
        <v>0</v>
      </c>
      <c r="AB61" s="43">
        <f t="shared" si="17"/>
        <v>0</v>
      </c>
      <c r="AC61" s="43">
        <f t="shared" si="181"/>
        <v>0</v>
      </c>
      <c r="AD61" s="43">
        <f>AD62</f>
        <v>0</v>
      </c>
      <c r="AE61" s="43">
        <f t="shared" si="18"/>
        <v>0</v>
      </c>
      <c r="AF61" s="43">
        <f t="shared" si="181"/>
        <v>0</v>
      </c>
      <c r="AG61" s="43">
        <f>AG62</f>
        <v>0</v>
      </c>
      <c r="AH61" s="43">
        <f t="shared" si="19"/>
        <v>0</v>
      </c>
      <c r="AI61" s="43">
        <f t="shared" si="181"/>
        <v>0</v>
      </c>
      <c r="AJ61" s="43">
        <f>AJ62</f>
        <v>0</v>
      </c>
      <c r="AK61" s="43">
        <f t="shared" si="20"/>
        <v>0</v>
      </c>
      <c r="AL61" s="43">
        <f t="shared" si="181"/>
        <v>0</v>
      </c>
      <c r="AM61" s="43">
        <f>AM62</f>
        <v>0</v>
      </c>
      <c r="AN61" s="43">
        <f t="shared" si="21"/>
        <v>0</v>
      </c>
      <c r="AO61" s="43">
        <f t="shared" si="181"/>
        <v>0</v>
      </c>
      <c r="AP61" s="43">
        <f>AP62</f>
        <v>0</v>
      </c>
      <c r="AQ61" s="43">
        <f t="shared" si="22"/>
        <v>0</v>
      </c>
      <c r="AR61" s="43">
        <f t="shared" si="181"/>
        <v>0</v>
      </c>
      <c r="AS61" s="43">
        <f>AS62</f>
        <v>0</v>
      </c>
      <c r="AT61" s="43">
        <f t="shared" si="23"/>
        <v>0</v>
      </c>
      <c r="AU61" s="43">
        <f t="shared" si="181"/>
        <v>0</v>
      </c>
      <c r="AV61" s="43">
        <f>AV62</f>
        <v>0</v>
      </c>
      <c r="AW61" s="43">
        <f t="shared" si="24"/>
        <v>0</v>
      </c>
      <c r="AX61" s="43">
        <f t="shared" si="181"/>
        <v>0</v>
      </c>
      <c r="AY61" s="43">
        <f>AY62</f>
        <v>0</v>
      </c>
      <c r="AZ61" s="43">
        <f t="shared" si="25"/>
        <v>8000</v>
      </c>
      <c r="BA61" s="43">
        <f t="shared" si="181"/>
        <v>8000</v>
      </c>
      <c r="BB61" s="43">
        <f>BB62</f>
        <v>0</v>
      </c>
      <c r="BC61" s="43">
        <f t="shared" si="26"/>
        <v>0</v>
      </c>
      <c r="BD61" s="43">
        <f t="shared" si="181"/>
        <v>0</v>
      </c>
      <c r="BE61" s="43">
        <f>BE62</f>
        <v>1500</v>
      </c>
      <c r="BF61" s="43">
        <f t="shared" si="27"/>
        <v>-1500</v>
      </c>
      <c r="BG61" s="43">
        <f t="shared" si="181"/>
        <v>0</v>
      </c>
      <c r="BH61" s="43">
        <f>BH62</f>
        <v>26297</v>
      </c>
      <c r="BI61" s="43">
        <f t="shared" si="28"/>
        <v>-26297</v>
      </c>
      <c r="BJ61" s="43">
        <f t="shared" si="181"/>
        <v>0</v>
      </c>
      <c r="BK61" s="43">
        <f>BK62</f>
        <v>0</v>
      </c>
      <c r="BL61" s="43">
        <f t="shared" si="29"/>
        <v>0</v>
      </c>
      <c r="BM61" s="43">
        <f t="shared" si="181"/>
        <v>0</v>
      </c>
      <c r="BN61" s="43">
        <f>BN62</f>
        <v>0</v>
      </c>
      <c r="BO61" s="43">
        <f t="shared" si="30"/>
        <v>9015</v>
      </c>
      <c r="BP61" s="43">
        <f t="shared" ref="BP61" si="182">BP62</f>
        <v>9015</v>
      </c>
      <c r="BQ61" s="57">
        <f t="shared" si="38"/>
        <v>33276</v>
      </c>
      <c r="BR61" s="57">
        <f t="shared" si="32"/>
        <v>-15761</v>
      </c>
      <c r="BS61" s="57">
        <f t="shared" si="38"/>
        <v>17515</v>
      </c>
      <c r="BT61" s="149"/>
      <c r="BU61" s="43">
        <v>17515</v>
      </c>
      <c r="BV61" s="43">
        <f>BV62</f>
        <v>0</v>
      </c>
      <c r="BW61" s="43">
        <f>BW62</f>
        <v>0</v>
      </c>
      <c r="BX61" s="43">
        <f>BX62</f>
        <v>0</v>
      </c>
      <c r="BY61" s="43">
        <f t="shared" si="33"/>
        <v>33276</v>
      </c>
      <c r="BZ61" s="43">
        <f t="shared" si="34"/>
        <v>-15761</v>
      </c>
      <c r="CA61" s="43">
        <f t="shared" si="35"/>
        <v>17515</v>
      </c>
    </row>
    <row r="62" spans="1:79" ht="22.5" x14ac:dyDescent="0.2">
      <c r="A62" s="44" t="s">
        <v>90</v>
      </c>
      <c r="B62" s="45" t="s">
        <v>91</v>
      </c>
      <c r="C62" s="54">
        <v>5479</v>
      </c>
      <c r="D62" s="54">
        <f t="shared" si="8"/>
        <v>-4979</v>
      </c>
      <c r="E62" s="54">
        <v>500</v>
      </c>
      <c r="F62" s="54"/>
      <c r="G62" s="54">
        <f t="shared" si="10"/>
        <v>0</v>
      </c>
      <c r="H62" s="54"/>
      <c r="I62" s="54"/>
      <c r="J62" s="55">
        <f t="shared" si="11"/>
        <v>0</v>
      </c>
      <c r="K62" s="54"/>
      <c r="L62" s="54"/>
      <c r="M62" s="54">
        <f t="shared" si="12"/>
        <v>0</v>
      </c>
      <c r="N62" s="54"/>
      <c r="O62" s="54"/>
      <c r="P62" s="54">
        <f t="shared" si="13"/>
        <v>0</v>
      </c>
      <c r="Q62" s="54"/>
      <c r="R62" s="48">
        <f t="shared" si="60"/>
        <v>5479</v>
      </c>
      <c r="S62" s="48">
        <f>T62-R62</f>
        <v>-4979</v>
      </c>
      <c r="T62" s="48">
        <f t="shared" si="60"/>
        <v>500</v>
      </c>
      <c r="U62" s="54"/>
      <c r="V62" s="54">
        <f t="shared" si="15"/>
        <v>0</v>
      </c>
      <c r="W62" s="54"/>
      <c r="X62" s="54"/>
      <c r="Y62" s="54">
        <f t="shared" si="16"/>
        <v>0</v>
      </c>
      <c r="Z62" s="54"/>
      <c r="AA62" s="54"/>
      <c r="AB62" s="54">
        <f t="shared" si="17"/>
        <v>0</v>
      </c>
      <c r="AC62" s="54"/>
      <c r="AD62" s="54"/>
      <c r="AE62" s="54">
        <f t="shared" si="18"/>
        <v>0</v>
      </c>
      <c r="AF62" s="54"/>
      <c r="AG62" s="54"/>
      <c r="AH62" s="54">
        <f t="shared" si="19"/>
        <v>0</v>
      </c>
      <c r="AI62" s="54"/>
      <c r="AJ62" s="54"/>
      <c r="AK62" s="54">
        <f t="shared" si="20"/>
        <v>0</v>
      </c>
      <c r="AL62" s="54"/>
      <c r="AM62" s="54"/>
      <c r="AN62" s="54">
        <f t="shared" si="21"/>
        <v>0</v>
      </c>
      <c r="AO62" s="54"/>
      <c r="AP62" s="54"/>
      <c r="AQ62" s="54">
        <f t="shared" si="22"/>
        <v>0</v>
      </c>
      <c r="AR62" s="54"/>
      <c r="AS62" s="54"/>
      <c r="AT62" s="54">
        <f t="shared" si="23"/>
        <v>0</v>
      </c>
      <c r="AU62" s="54"/>
      <c r="AV62" s="54"/>
      <c r="AW62" s="54">
        <f t="shared" si="24"/>
        <v>0</v>
      </c>
      <c r="AX62" s="54"/>
      <c r="AY62" s="54">
        <v>0</v>
      </c>
      <c r="AZ62" s="54">
        <f t="shared" si="25"/>
        <v>8000</v>
      </c>
      <c r="BA62" s="54">
        <v>8000</v>
      </c>
      <c r="BB62" s="54"/>
      <c r="BC62" s="54">
        <f t="shared" si="26"/>
        <v>0</v>
      </c>
      <c r="BD62" s="54"/>
      <c r="BE62" s="54">
        <v>1500</v>
      </c>
      <c r="BF62" s="54">
        <f t="shared" si="27"/>
        <v>-1500</v>
      </c>
      <c r="BG62" s="54"/>
      <c r="BH62" s="54">
        <v>26297</v>
      </c>
      <c r="BI62" s="54">
        <f t="shared" si="28"/>
        <v>-26297</v>
      </c>
      <c r="BJ62" s="54"/>
      <c r="BK62" s="54"/>
      <c r="BL62" s="54">
        <f t="shared" si="29"/>
        <v>0</v>
      </c>
      <c r="BM62" s="54"/>
      <c r="BN62" s="54">
        <v>0</v>
      </c>
      <c r="BO62" s="54">
        <f t="shared" si="30"/>
        <v>9015</v>
      </c>
      <c r="BP62" s="54">
        <v>9015</v>
      </c>
      <c r="BQ62" s="57">
        <f t="shared" si="38"/>
        <v>33276</v>
      </c>
      <c r="BR62" s="57">
        <f t="shared" si="32"/>
        <v>-15761</v>
      </c>
      <c r="BS62" s="57">
        <f t="shared" si="38"/>
        <v>17515</v>
      </c>
      <c r="BT62" s="149"/>
      <c r="BU62" s="54">
        <v>17515</v>
      </c>
      <c r="BV62" s="54"/>
      <c r="BW62" s="54"/>
      <c r="BX62" s="54"/>
      <c r="BY62" s="54">
        <f t="shared" si="33"/>
        <v>33276</v>
      </c>
      <c r="BZ62" s="54">
        <f t="shared" si="34"/>
        <v>-15761</v>
      </c>
      <c r="CA62" s="54">
        <f t="shared" si="35"/>
        <v>17515</v>
      </c>
    </row>
    <row r="63" spans="1:79" ht="56.25" x14ac:dyDescent="0.2">
      <c r="A63" s="44" t="s">
        <v>92</v>
      </c>
      <c r="B63" s="45" t="s">
        <v>93</v>
      </c>
      <c r="C63" s="43">
        <f>C64+C65+C66+C67</f>
        <v>191269</v>
      </c>
      <c r="D63" s="43">
        <f t="shared" si="8"/>
        <v>-133369</v>
      </c>
      <c r="E63" s="43">
        <f t="shared" ref="E63" si="183">E64+E65+E66+E67</f>
        <v>57900</v>
      </c>
      <c r="F63" s="43">
        <f>F64+F65+F66+F67</f>
        <v>6902</v>
      </c>
      <c r="G63" s="43">
        <f t="shared" si="10"/>
        <v>-1602</v>
      </c>
      <c r="H63" s="43">
        <f t="shared" ref="H63" si="184">H64+H65+H66+H67</f>
        <v>5300</v>
      </c>
      <c r="I63" s="43">
        <f>I64+I65+I66+I67</f>
        <v>36825</v>
      </c>
      <c r="J63" s="52">
        <f t="shared" si="11"/>
        <v>-34182</v>
      </c>
      <c r="K63" s="43">
        <f t="shared" ref="K63" si="185">K64+K65+K66+K67</f>
        <v>2643</v>
      </c>
      <c r="L63" s="43">
        <f>L64+L65+L66+L67</f>
        <v>6100</v>
      </c>
      <c r="M63" s="43">
        <f t="shared" si="12"/>
        <v>29000</v>
      </c>
      <c r="N63" s="43">
        <f t="shared" ref="N63" si="186">N64+N65+N66+N67</f>
        <v>35100</v>
      </c>
      <c r="O63" s="43">
        <f>O64+O65+O66+O67</f>
        <v>19006</v>
      </c>
      <c r="P63" s="43">
        <f t="shared" si="13"/>
        <v>11794</v>
      </c>
      <c r="Q63" s="43">
        <f t="shared" ref="Q63" si="187">Q64+Q65+Q66+Q67</f>
        <v>30800</v>
      </c>
      <c r="R63" s="48">
        <f t="shared" si="60"/>
        <v>260102</v>
      </c>
      <c r="S63" s="48">
        <f t="shared" si="14"/>
        <v>-128359</v>
      </c>
      <c r="T63" s="48">
        <f t="shared" si="60"/>
        <v>131743</v>
      </c>
      <c r="U63" s="43">
        <f>U64+U65+U66+U67</f>
        <v>0</v>
      </c>
      <c r="V63" s="43">
        <f t="shared" si="15"/>
        <v>0</v>
      </c>
      <c r="W63" s="43">
        <f t="shared" ref="W63" si="188">W64+W65+W66+W67</f>
        <v>0</v>
      </c>
      <c r="X63" s="43">
        <f>X64+X65+X66+X67</f>
        <v>28882</v>
      </c>
      <c r="Y63" s="43">
        <f t="shared" si="16"/>
        <v>-28382</v>
      </c>
      <c r="Z63" s="43">
        <f t="shared" ref="Z63" si="189">Z64+Z65+Z66+Z67</f>
        <v>500</v>
      </c>
      <c r="AA63" s="43">
        <f>AA64+AA65+AA66+AA67</f>
        <v>0</v>
      </c>
      <c r="AB63" s="43">
        <f t="shared" si="17"/>
        <v>0</v>
      </c>
      <c r="AC63" s="43">
        <f t="shared" ref="AC63" si="190">AC64+AC65+AC66+AC67</f>
        <v>0</v>
      </c>
      <c r="AD63" s="43">
        <f>AD64+AD65+AD66+AD67</f>
        <v>0</v>
      </c>
      <c r="AE63" s="43">
        <f t="shared" si="18"/>
        <v>0</v>
      </c>
      <c r="AF63" s="43">
        <f t="shared" ref="AF63" si="191">AF64+AF65+AF66+AF67</f>
        <v>0</v>
      </c>
      <c r="AG63" s="43">
        <f>AG64+AG65+AG66+AG67</f>
        <v>52110</v>
      </c>
      <c r="AH63" s="43">
        <f t="shared" si="19"/>
        <v>33590</v>
      </c>
      <c r="AI63" s="43">
        <f t="shared" ref="AI63" si="192">AI64+AI65+AI66+AI67</f>
        <v>85700</v>
      </c>
      <c r="AJ63" s="43">
        <f>AJ64+AJ65+AJ66+AJ67</f>
        <v>110742</v>
      </c>
      <c r="AK63" s="43">
        <f t="shared" si="20"/>
        <v>-93704</v>
      </c>
      <c r="AL63" s="43">
        <f t="shared" ref="AL63" si="193">AL64+AL65+AL66+AL67</f>
        <v>17038</v>
      </c>
      <c r="AM63" s="43">
        <f>AM64+AM65+AM66+AM67</f>
        <v>92442</v>
      </c>
      <c r="AN63" s="43">
        <f t="shared" si="21"/>
        <v>14284</v>
      </c>
      <c r="AO63" s="43">
        <f t="shared" ref="AO63" si="194">AO64+AO65+AO66+AO67</f>
        <v>106726</v>
      </c>
      <c r="AP63" s="43">
        <f>AP64+AP65+AP66+AP67</f>
        <v>0</v>
      </c>
      <c r="AQ63" s="43">
        <f t="shared" si="22"/>
        <v>0</v>
      </c>
      <c r="AR63" s="43">
        <f t="shared" ref="AR63" si="195">AR64+AR65+AR66+AR67</f>
        <v>0</v>
      </c>
      <c r="AS63" s="43">
        <f>AS64+AS65+AS66+AS67</f>
        <v>35506</v>
      </c>
      <c r="AT63" s="43">
        <f t="shared" si="23"/>
        <v>-14085</v>
      </c>
      <c r="AU63" s="43">
        <f t="shared" ref="AU63" si="196">AU64+AU65+AU66+AU67</f>
        <v>21421</v>
      </c>
      <c r="AV63" s="43">
        <f>AV64+AV65+AV66+AV67</f>
        <v>14792</v>
      </c>
      <c r="AW63" s="43">
        <f t="shared" si="24"/>
        <v>-3835</v>
      </c>
      <c r="AX63" s="43">
        <f t="shared" ref="AX63" si="197">AX64+AX65+AX66+AX67</f>
        <v>10957</v>
      </c>
      <c r="AY63" s="43">
        <f>AY64+AY65+AY66+AY67</f>
        <v>45035</v>
      </c>
      <c r="AZ63" s="43">
        <f t="shared" si="25"/>
        <v>6465</v>
      </c>
      <c r="BA63" s="43">
        <f t="shared" ref="BA63" si="198">BA64+BA65+BA66+BA67</f>
        <v>51500</v>
      </c>
      <c r="BB63" s="43">
        <f>BB64+BB65+BB66+BB67</f>
        <v>4383</v>
      </c>
      <c r="BC63" s="43">
        <f t="shared" si="26"/>
        <v>-2893</v>
      </c>
      <c r="BD63" s="43">
        <f t="shared" ref="BD63" si="199">BD64+BD65+BD66+BD67</f>
        <v>1490</v>
      </c>
      <c r="BE63" s="43">
        <f>BE64+BE65+BE66+BE67</f>
        <v>42736</v>
      </c>
      <c r="BF63" s="43">
        <f t="shared" si="27"/>
        <v>-19572</v>
      </c>
      <c r="BG63" s="43">
        <f t="shared" ref="BG63" si="200">BG64+BG65+BG66+BG67</f>
        <v>23164</v>
      </c>
      <c r="BH63" s="43">
        <f>BH64+BH65+BH66+BH67</f>
        <v>24434</v>
      </c>
      <c r="BI63" s="43">
        <f t="shared" si="28"/>
        <v>-10234</v>
      </c>
      <c r="BJ63" s="43">
        <f t="shared" ref="BJ63" si="201">BJ64+BJ65+BJ66+BJ67</f>
        <v>14200</v>
      </c>
      <c r="BK63" s="43">
        <f>BK64+BK65+BK66+BK67</f>
        <v>65744</v>
      </c>
      <c r="BL63" s="43">
        <f t="shared" si="29"/>
        <v>35919</v>
      </c>
      <c r="BM63" s="43">
        <f t="shared" ref="BM63" si="202">BM64+BM65+BM66+BM67</f>
        <v>101663</v>
      </c>
      <c r="BN63" s="43">
        <f>BN64+BN65+BN66+BN67</f>
        <v>5266</v>
      </c>
      <c r="BO63" s="43">
        <f t="shared" si="30"/>
        <v>40956</v>
      </c>
      <c r="BP63" s="43">
        <f t="shared" ref="BP63" si="203">BP64+BP65+BP66+BP67</f>
        <v>46222</v>
      </c>
      <c r="BQ63" s="57">
        <f t="shared" si="38"/>
        <v>782174</v>
      </c>
      <c r="BR63" s="57">
        <f t="shared" si="32"/>
        <v>-169850</v>
      </c>
      <c r="BS63" s="57">
        <f t="shared" si="38"/>
        <v>612324</v>
      </c>
      <c r="BT63" s="149"/>
      <c r="BU63" s="43">
        <v>612324</v>
      </c>
      <c r="BV63" s="43">
        <f>BV64+BV65+BV66+BV67</f>
        <v>0</v>
      </c>
      <c r="BW63" s="43">
        <f t="shared" ref="BW63:BX63" si="204">BW64+BW65+BW66+BW67</f>
        <v>0</v>
      </c>
      <c r="BX63" s="43">
        <f t="shared" si="204"/>
        <v>0</v>
      </c>
      <c r="BY63" s="43">
        <f t="shared" si="33"/>
        <v>782174</v>
      </c>
      <c r="BZ63" s="43">
        <f t="shared" si="34"/>
        <v>-169850</v>
      </c>
      <c r="CA63" s="43">
        <f t="shared" si="35"/>
        <v>612324</v>
      </c>
    </row>
    <row r="64" spans="1:79" ht="22.5" x14ac:dyDescent="0.2">
      <c r="A64" s="44" t="s">
        <v>94</v>
      </c>
      <c r="B64" s="45" t="s">
        <v>95</v>
      </c>
      <c r="C64" s="54">
        <v>82558</v>
      </c>
      <c r="D64" s="54">
        <f t="shared" si="8"/>
        <v>-72558</v>
      </c>
      <c r="E64" s="54">
        <v>10000</v>
      </c>
      <c r="F64" s="54"/>
      <c r="G64" s="54">
        <f t="shared" si="10"/>
        <v>0</v>
      </c>
      <c r="H64" s="54"/>
      <c r="I64" s="54"/>
      <c r="J64" s="55">
        <f t="shared" si="11"/>
        <v>0</v>
      </c>
      <c r="K64" s="54"/>
      <c r="L64" s="54"/>
      <c r="M64" s="54">
        <f t="shared" si="12"/>
        <v>0</v>
      </c>
      <c r="N64" s="54"/>
      <c r="O64" s="54"/>
      <c r="P64" s="54">
        <f t="shared" si="13"/>
        <v>0</v>
      </c>
      <c r="Q64" s="54"/>
      <c r="R64" s="48">
        <f t="shared" si="60"/>
        <v>82558</v>
      </c>
      <c r="S64" s="48">
        <f t="shared" si="14"/>
        <v>-72558</v>
      </c>
      <c r="T64" s="48">
        <f t="shared" si="60"/>
        <v>10000</v>
      </c>
      <c r="U64" s="54"/>
      <c r="V64" s="54">
        <f t="shared" si="15"/>
        <v>0</v>
      </c>
      <c r="W64" s="54"/>
      <c r="X64" s="54"/>
      <c r="Y64" s="54">
        <f t="shared" si="16"/>
        <v>0</v>
      </c>
      <c r="Z64" s="54"/>
      <c r="AA64" s="54"/>
      <c r="AB64" s="54">
        <f t="shared" si="17"/>
        <v>0</v>
      </c>
      <c r="AC64" s="54"/>
      <c r="AD64" s="54"/>
      <c r="AE64" s="54">
        <f t="shared" si="18"/>
        <v>0</v>
      </c>
      <c r="AF64" s="54"/>
      <c r="AG64" s="54"/>
      <c r="AH64" s="54">
        <f t="shared" si="19"/>
        <v>0</v>
      </c>
      <c r="AI64" s="54"/>
      <c r="AJ64" s="54"/>
      <c r="AK64" s="54">
        <f t="shared" si="20"/>
        <v>0</v>
      </c>
      <c r="AL64" s="54"/>
      <c r="AM64" s="54"/>
      <c r="AN64" s="54">
        <f t="shared" si="21"/>
        <v>26261</v>
      </c>
      <c r="AO64" s="54">
        <v>26261</v>
      </c>
      <c r="AP64" s="54"/>
      <c r="AQ64" s="54">
        <f t="shared" si="22"/>
        <v>0</v>
      </c>
      <c r="AR64" s="54"/>
      <c r="AS64" s="54"/>
      <c r="AT64" s="54">
        <f t="shared" si="23"/>
        <v>0</v>
      </c>
      <c r="AU64" s="54"/>
      <c r="AV64" s="54">
        <v>0</v>
      </c>
      <c r="AW64" s="54">
        <f t="shared" si="24"/>
        <v>0</v>
      </c>
      <c r="AX64" s="54">
        <v>0</v>
      </c>
      <c r="AY64" s="54"/>
      <c r="AZ64" s="54">
        <f t="shared" si="25"/>
        <v>0</v>
      </c>
      <c r="BA64" s="54"/>
      <c r="BB64" s="54"/>
      <c r="BC64" s="54">
        <f t="shared" si="26"/>
        <v>0</v>
      </c>
      <c r="BD64" s="54"/>
      <c r="BE64" s="54"/>
      <c r="BF64" s="54">
        <f t="shared" si="27"/>
        <v>0</v>
      </c>
      <c r="BG64" s="54"/>
      <c r="BH64" s="54"/>
      <c r="BI64" s="54">
        <f t="shared" si="28"/>
        <v>0</v>
      </c>
      <c r="BJ64" s="54"/>
      <c r="BK64" s="54"/>
      <c r="BL64" s="54">
        <f t="shared" si="29"/>
        <v>0</v>
      </c>
      <c r="BM64" s="54"/>
      <c r="BN64" s="54">
        <v>0</v>
      </c>
      <c r="BO64" s="54">
        <f t="shared" si="30"/>
        <v>0</v>
      </c>
      <c r="BP64" s="54">
        <v>0</v>
      </c>
      <c r="BQ64" s="57">
        <f t="shared" si="38"/>
        <v>82558</v>
      </c>
      <c r="BR64" s="57">
        <f t="shared" si="32"/>
        <v>-46297</v>
      </c>
      <c r="BS64" s="57">
        <f t="shared" si="38"/>
        <v>36261</v>
      </c>
      <c r="BT64" s="149"/>
      <c r="BU64" s="54">
        <v>36261</v>
      </c>
      <c r="BV64" s="54"/>
      <c r="BW64" s="54"/>
      <c r="BX64" s="54"/>
      <c r="BY64" s="54">
        <f t="shared" si="33"/>
        <v>82558</v>
      </c>
      <c r="BZ64" s="54">
        <f t="shared" si="34"/>
        <v>-46297</v>
      </c>
      <c r="CA64" s="54">
        <f t="shared" si="35"/>
        <v>36261</v>
      </c>
    </row>
    <row r="65" spans="1:79" ht="22.5" x14ac:dyDescent="0.2">
      <c r="A65" s="44" t="s">
        <v>96</v>
      </c>
      <c r="B65" s="45" t="s">
        <v>97</v>
      </c>
      <c r="C65" s="54">
        <v>105743</v>
      </c>
      <c r="D65" s="54">
        <f t="shared" si="8"/>
        <v>-58443</v>
      </c>
      <c r="E65" s="54">
        <v>47300</v>
      </c>
      <c r="F65" s="54">
        <v>6637</v>
      </c>
      <c r="G65" s="54">
        <f t="shared" si="10"/>
        <v>-1637</v>
      </c>
      <c r="H65" s="54">
        <v>5000</v>
      </c>
      <c r="I65" s="54">
        <v>35697</v>
      </c>
      <c r="J65" s="55">
        <f t="shared" si="11"/>
        <v>-33054</v>
      </c>
      <c r="K65" s="54">
        <v>2643</v>
      </c>
      <c r="L65" s="54">
        <v>6000</v>
      </c>
      <c r="M65" s="54">
        <f t="shared" si="12"/>
        <v>29000</v>
      </c>
      <c r="N65" s="54">
        <v>35000</v>
      </c>
      <c r="O65" s="54">
        <v>18581</v>
      </c>
      <c r="P65" s="54">
        <f t="shared" si="13"/>
        <v>11219</v>
      </c>
      <c r="Q65" s="54">
        <v>29800</v>
      </c>
      <c r="R65" s="48">
        <f t="shared" si="60"/>
        <v>172658</v>
      </c>
      <c r="S65" s="48">
        <f t="shared" si="14"/>
        <v>-52915</v>
      </c>
      <c r="T65" s="48">
        <f t="shared" si="60"/>
        <v>119743</v>
      </c>
      <c r="U65" s="54"/>
      <c r="V65" s="54">
        <f t="shared" si="15"/>
        <v>0</v>
      </c>
      <c r="W65" s="54"/>
      <c r="X65" s="54">
        <v>19679</v>
      </c>
      <c r="Y65" s="54">
        <f t="shared" si="16"/>
        <v>-19679</v>
      </c>
      <c r="Z65" s="54">
        <v>0</v>
      </c>
      <c r="AA65" s="54"/>
      <c r="AB65" s="54">
        <f t="shared" si="17"/>
        <v>0</v>
      </c>
      <c r="AC65" s="54"/>
      <c r="AD65" s="54"/>
      <c r="AE65" s="54">
        <f t="shared" si="18"/>
        <v>0</v>
      </c>
      <c r="AF65" s="54"/>
      <c r="AG65" s="54">
        <v>41153</v>
      </c>
      <c r="AH65" s="54">
        <f t="shared" si="19"/>
        <v>30547</v>
      </c>
      <c r="AI65" s="54">
        <v>71700</v>
      </c>
      <c r="AJ65" s="54">
        <v>110742</v>
      </c>
      <c r="AK65" s="54">
        <f t="shared" si="20"/>
        <v>-95517</v>
      </c>
      <c r="AL65" s="54">
        <v>15225</v>
      </c>
      <c r="AM65" s="54">
        <v>80306</v>
      </c>
      <c r="AN65" s="54">
        <f t="shared" si="21"/>
        <v>-2070</v>
      </c>
      <c r="AO65" s="54">
        <v>78236</v>
      </c>
      <c r="AP65" s="54"/>
      <c r="AQ65" s="54">
        <f t="shared" si="22"/>
        <v>0</v>
      </c>
      <c r="AR65" s="54"/>
      <c r="AS65" s="54">
        <v>34378</v>
      </c>
      <c r="AT65" s="54">
        <f t="shared" si="23"/>
        <v>-13257</v>
      </c>
      <c r="AU65" s="54">
        <v>21121</v>
      </c>
      <c r="AV65" s="54">
        <v>10957</v>
      </c>
      <c r="AW65" s="54">
        <f t="shared" si="24"/>
        <v>-3287</v>
      </c>
      <c r="AX65" s="54">
        <v>7670</v>
      </c>
      <c r="AY65" s="54">
        <v>45035</v>
      </c>
      <c r="AZ65" s="54">
        <f t="shared" si="25"/>
        <v>1465</v>
      </c>
      <c r="BA65" s="54">
        <v>46500</v>
      </c>
      <c r="BB65" s="54">
        <v>3287</v>
      </c>
      <c r="BC65" s="54">
        <f t="shared" si="26"/>
        <v>-2893</v>
      </c>
      <c r="BD65" s="54">
        <v>394</v>
      </c>
      <c r="BE65" s="54">
        <v>33917</v>
      </c>
      <c r="BF65" s="54">
        <f t="shared" si="27"/>
        <v>-11753</v>
      </c>
      <c r="BG65" s="54">
        <v>22164</v>
      </c>
      <c r="BH65" s="54">
        <v>8242</v>
      </c>
      <c r="BI65" s="54">
        <f t="shared" si="28"/>
        <v>-8242</v>
      </c>
      <c r="BJ65" s="54"/>
      <c r="BK65" s="54">
        <v>65744</v>
      </c>
      <c r="BL65" s="54">
        <f t="shared" si="29"/>
        <v>34256</v>
      </c>
      <c r="BM65" s="54">
        <f>102095-2095</f>
        <v>100000</v>
      </c>
      <c r="BN65" s="54">
        <v>0</v>
      </c>
      <c r="BO65" s="54">
        <f t="shared" si="30"/>
        <v>42048</v>
      </c>
      <c r="BP65" s="54">
        <v>42048</v>
      </c>
      <c r="BQ65" s="57">
        <f t="shared" si="38"/>
        <v>626098</v>
      </c>
      <c r="BR65" s="57">
        <f t="shared" si="32"/>
        <v>-101297</v>
      </c>
      <c r="BS65" s="57">
        <f t="shared" si="38"/>
        <v>524801</v>
      </c>
      <c r="BT65" s="149"/>
      <c r="BU65" s="54">
        <v>524801</v>
      </c>
      <c r="BV65" s="54"/>
      <c r="BW65" s="54"/>
      <c r="BX65" s="54"/>
      <c r="BY65" s="54">
        <f t="shared" si="33"/>
        <v>626098</v>
      </c>
      <c r="BZ65" s="54">
        <f t="shared" si="34"/>
        <v>-101297</v>
      </c>
      <c r="CA65" s="54">
        <f t="shared" si="35"/>
        <v>524801</v>
      </c>
    </row>
    <row r="66" spans="1:79" ht="45" x14ac:dyDescent="0.2">
      <c r="A66" s="44" t="s">
        <v>98</v>
      </c>
      <c r="B66" s="45" t="s">
        <v>99</v>
      </c>
      <c r="C66" s="54">
        <v>1317</v>
      </c>
      <c r="D66" s="54">
        <f t="shared" si="8"/>
        <v>-1217</v>
      </c>
      <c r="E66" s="54">
        <v>100</v>
      </c>
      <c r="F66" s="54">
        <v>265</v>
      </c>
      <c r="G66" s="54">
        <f t="shared" si="10"/>
        <v>35</v>
      </c>
      <c r="H66" s="54">
        <v>300</v>
      </c>
      <c r="I66" s="54">
        <v>1128</v>
      </c>
      <c r="J66" s="55">
        <f t="shared" si="11"/>
        <v>-1128</v>
      </c>
      <c r="K66" s="54"/>
      <c r="L66" s="54">
        <v>100</v>
      </c>
      <c r="M66" s="54">
        <f t="shared" si="12"/>
        <v>0</v>
      </c>
      <c r="N66" s="54">
        <v>100</v>
      </c>
      <c r="O66" s="54">
        <v>425</v>
      </c>
      <c r="P66" s="54">
        <f t="shared" si="13"/>
        <v>575</v>
      </c>
      <c r="Q66" s="54">
        <v>1000</v>
      </c>
      <c r="R66" s="48">
        <f t="shared" si="60"/>
        <v>3235</v>
      </c>
      <c r="S66" s="48">
        <f t="shared" si="14"/>
        <v>-1735</v>
      </c>
      <c r="T66" s="48">
        <f t="shared" si="60"/>
        <v>1500</v>
      </c>
      <c r="U66" s="54"/>
      <c r="V66" s="54">
        <f t="shared" si="15"/>
        <v>0</v>
      </c>
      <c r="W66" s="54"/>
      <c r="X66" s="54">
        <v>9203</v>
      </c>
      <c r="Y66" s="54">
        <f t="shared" si="16"/>
        <v>-8703</v>
      </c>
      <c r="Z66" s="54">
        <v>500</v>
      </c>
      <c r="AA66" s="54"/>
      <c r="AB66" s="54">
        <f t="shared" si="17"/>
        <v>0</v>
      </c>
      <c r="AC66" s="54"/>
      <c r="AD66" s="54"/>
      <c r="AE66" s="54">
        <f t="shared" si="18"/>
        <v>0</v>
      </c>
      <c r="AF66" s="54"/>
      <c r="AG66" s="54">
        <v>10957</v>
      </c>
      <c r="AH66" s="54">
        <f t="shared" si="19"/>
        <v>3043</v>
      </c>
      <c r="AI66" s="54">
        <v>14000</v>
      </c>
      <c r="AJ66" s="54"/>
      <c r="AK66" s="54">
        <f t="shared" si="20"/>
        <v>1813</v>
      </c>
      <c r="AL66" s="54">
        <v>1813</v>
      </c>
      <c r="AM66" s="54">
        <v>2229</v>
      </c>
      <c r="AN66" s="54">
        <f t="shared" si="21"/>
        <v>0</v>
      </c>
      <c r="AO66" s="54">
        <v>2229</v>
      </c>
      <c r="AP66" s="54"/>
      <c r="AQ66" s="54">
        <f t="shared" si="22"/>
        <v>0</v>
      </c>
      <c r="AR66" s="54"/>
      <c r="AS66" s="54">
        <v>1128</v>
      </c>
      <c r="AT66" s="54">
        <f t="shared" si="23"/>
        <v>-828</v>
      </c>
      <c r="AU66" s="54">
        <v>300</v>
      </c>
      <c r="AV66" s="54">
        <v>3287</v>
      </c>
      <c r="AW66" s="54">
        <f t="shared" si="24"/>
        <v>0</v>
      </c>
      <c r="AX66" s="54">
        <v>3287</v>
      </c>
      <c r="AY66" s="54">
        <v>0</v>
      </c>
      <c r="AZ66" s="54">
        <f t="shared" si="25"/>
        <v>5000</v>
      </c>
      <c r="BA66" s="54">
        <v>5000</v>
      </c>
      <c r="BB66" s="54">
        <v>1096</v>
      </c>
      <c r="BC66" s="54">
        <f t="shared" si="26"/>
        <v>0</v>
      </c>
      <c r="BD66" s="54">
        <v>1096</v>
      </c>
      <c r="BE66" s="54">
        <v>7300</v>
      </c>
      <c r="BF66" s="54">
        <f t="shared" si="27"/>
        <v>-6300</v>
      </c>
      <c r="BG66" s="54">
        <v>1000</v>
      </c>
      <c r="BH66" s="54">
        <v>16192</v>
      </c>
      <c r="BI66" s="54">
        <f t="shared" si="28"/>
        <v>-1992</v>
      </c>
      <c r="BJ66" s="54">
        <v>14200</v>
      </c>
      <c r="BK66" s="54"/>
      <c r="BL66" s="54">
        <f t="shared" si="29"/>
        <v>1663</v>
      </c>
      <c r="BM66" s="54">
        <v>1663</v>
      </c>
      <c r="BN66" s="54">
        <v>5266</v>
      </c>
      <c r="BO66" s="54">
        <f t="shared" si="30"/>
        <v>-1092</v>
      </c>
      <c r="BP66" s="54">
        <v>4174</v>
      </c>
      <c r="BQ66" s="57">
        <f t="shared" si="38"/>
        <v>59893</v>
      </c>
      <c r="BR66" s="57">
        <f t="shared" si="32"/>
        <v>-9131</v>
      </c>
      <c r="BS66" s="57">
        <f t="shared" si="38"/>
        <v>50762</v>
      </c>
      <c r="BT66" s="149"/>
      <c r="BU66" s="54">
        <v>50762</v>
      </c>
      <c r="BV66" s="54"/>
      <c r="BW66" s="54"/>
      <c r="BX66" s="54"/>
      <c r="BY66" s="54">
        <f t="shared" si="33"/>
        <v>59893</v>
      </c>
      <c r="BZ66" s="54">
        <f t="shared" si="34"/>
        <v>-9131</v>
      </c>
      <c r="CA66" s="54">
        <f t="shared" si="35"/>
        <v>50762</v>
      </c>
    </row>
    <row r="67" spans="1:79" ht="33.75" x14ac:dyDescent="0.2">
      <c r="A67" s="44" t="s">
        <v>100</v>
      </c>
      <c r="B67" s="45" t="s">
        <v>101</v>
      </c>
      <c r="C67" s="54">
        <v>1651</v>
      </c>
      <c r="D67" s="54">
        <f t="shared" si="8"/>
        <v>-1151</v>
      </c>
      <c r="E67" s="54">
        <v>500</v>
      </c>
      <c r="F67" s="54"/>
      <c r="G67" s="54">
        <f t="shared" si="10"/>
        <v>0</v>
      </c>
      <c r="H67" s="54"/>
      <c r="I67" s="54"/>
      <c r="J67" s="55">
        <f t="shared" si="11"/>
        <v>0</v>
      </c>
      <c r="K67" s="54"/>
      <c r="L67" s="54"/>
      <c r="M67" s="54">
        <f t="shared" si="12"/>
        <v>0</v>
      </c>
      <c r="N67" s="54"/>
      <c r="O67" s="54"/>
      <c r="P67" s="54">
        <f t="shared" si="13"/>
        <v>0</v>
      </c>
      <c r="Q67" s="54"/>
      <c r="R67" s="48">
        <f t="shared" si="60"/>
        <v>1651</v>
      </c>
      <c r="S67" s="48">
        <f t="shared" si="14"/>
        <v>-1151</v>
      </c>
      <c r="T67" s="48">
        <f t="shared" si="60"/>
        <v>500</v>
      </c>
      <c r="U67" s="54"/>
      <c r="V67" s="54">
        <f t="shared" si="15"/>
        <v>0</v>
      </c>
      <c r="W67" s="54"/>
      <c r="X67" s="54"/>
      <c r="Y67" s="54">
        <f t="shared" si="16"/>
        <v>0</v>
      </c>
      <c r="Z67" s="54"/>
      <c r="AA67" s="54"/>
      <c r="AB67" s="54">
        <f t="shared" si="17"/>
        <v>0</v>
      </c>
      <c r="AC67" s="54"/>
      <c r="AD67" s="54"/>
      <c r="AE67" s="54">
        <f t="shared" si="18"/>
        <v>0</v>
      </c>
      <c r="AF67" s="54"/>
      <c r="AG67" s="54"/>
      <c r="AH67" s="54">
        <f t="shared" si="19"/>
        <v>0</v>
      </c>
      <c r="AI67" s="54"/>
      <c r="AJ67" s="54"/>
      <c r="AK67" s="54">
        <f t="shared" si="20"/>
        <v>0</v>
      </c>
      <c r="AL67" s="54"/>
      <c r="AM67" s="54">
        <v>9907</v>
      </c>
      <c r="AN67" s="54">
        <f t="shared" si="21"/>
        <v>-9907</v>
      </c>
      <c r="AO67" s="54">
        <v>0</v>
      </c>
      <c r="AP67" s="54"/>
      <c r="AQ67" s="54">
        <f t="shared" si="22"/>
        <v>0</v>
      </c>
      <c r="AR67" s="54"/>
      <c r="AS67" s="54"/>
      <c r="AT67" s="54">
        <f t="shared" si="23"/>
        <v>0</v>
      </c>
      <c r="AU67" s="54"/>
      <c r="AV67" s="54">
        <v>548</v>
      </c>
      <c r="AW67" s="54">
        <f t="shared" si="24"/>
        <v>-548</v>
      </c>
      <c r="AX67" s="54">
        <v>0</v>
      </c>
      <c r="AY67" s="54"/>
      <c r="AZ67" s="54">
        <f t="shared" si="25"/>
        <v>0</v>
      </c>
      <c r="BA67" s="54"/>
      <c r="BB67" s="54"/>
      <c r="BC67" s="54">
        <f t="shared" si="26"/>
        <v>0</v>
      </c>
      <c r="BD67" s="54"/>
      <c r="BE67" s="54">
        <v>1519</v>
      </c>
      <c r="BF67" s="54">
        <f t="shared" si="27"/>
        <v>-1519</v>
      </c>
      <c r="BG67" s="54">
        <v>0</v>
      </c>
      <c r="BH67" s="54"/>
      <c r="BI67" s="54">
        <f t="shared" si="28"/>
        <v>0</v>
      </c>
      <c r="BJ67" s="54"/>
      <c r="BK67" s="54"/>
      <c r="BL67" s="54">
        <f t="shared" si="29"/>
        <v>0</v>
      </c>
      <c r="BM67" s="54"/>
      <c r="BN67" s="54">
        <v>0</v>
      </c>
      <c r="BO67" s="54">
        <f t="shared" si="30"/>
        <v>0</v>
      </c>
      <c r="BP67" s="54">
        <v>0</v>
      </c>
      <c r="BQ67" s="57">
        <f t="shared" si="38"/>
        <v>13625</v>
      </c>
      <c r="BR67" s="57">
        <f t="shared" si="32"/>
        <v>-13125</v>
      </c>
      <c r="BS67" s="57">
        <f t="shared" si="38"/>
        <v>500</v>
      </c>
      <c r="BT67" s="149"/>
      <c r="BU67" s="54">
        <v>500</v>
      </c>
      <c r="BV67" s="54"/>
      <c r="BW67" s="54"/>
      <c r="BX67" s="54"/>
      <c r="BY67" s="54">
        <f t="shared" si="33"/>
        <v>13625</v>
      </c>
      <c r="BZ67" s="54">
        <f t="shared" si="34"/>
        <v>-13125</v>
      </c>
      <c r="CA67" s="54">
        <f t="shared" si="35"/>
        <v>500</v>
      </c>
    </row>
    <row r="68" spans="1:79" ht="67.5" x14ac:dyDescent="0.2">
      <c r="A68" s="44">
        <v>43</v>
      </c>
      <c r="B68" s="45" t="s">
        <v>102</v>
      </c>
      <c r="C68" s="61">
        <f>C69</f>
        <v>110</v>
      </c>
      <c r="D68" s="61">
        <f t="shared" si="8"/>
        <v>-10</v>
      </c>
      <c r="E68" s="61">
        <f t="shared" ref="E68:BM68" si="205">E69</f>
        <v>100</v>
      </c>
      <c r="F68" s="61">
        <f>F69</f>
        <v>0</v>
      </c>
      <c r="G68" s="61">
        <f t="shared" si="10"/>
        <v>0</v>
      </c>
      <c r="H68" s="61">
        <f t="shared" si="205"/>
        <v>0</v>
      </c>
      <c r="I68" s="61">
        <f>I69</f>
        <v>0</v>
      </c>
      <c r="J68" s="64">
        <f t="shared" si="11"/>
        <v>0</v>
      </c>
      <c r="K68" s="61">
        <f t="shared" si="205"/>
        <v>0</v>
      </c>
      <c r="L68" s="61">
        <f>L69</f>
        <v>0</v>
      </c>
      <c r="M68" s="61">
        <f t="shared" si="12"/>
        <v>0</v>
      </c>
      <c r="N68" s="61">
        <f t="shared" si="205"/>
        <v>0</v>
      </c>
      <c r="O68" s="61">
        <f>O69</f>
        <v>0</v>
      </c>
      <c r="P68" s="61">
        <f t="shared" si="13"/>
        <v>0</v>
      </c>
      <c r="Q68" s="61">
        <f t="shared" si="205"/>
        <v>0</v>
      </c>
      <c r="R68" s="48">
        <f t="shared" si="60"/>
        <v>110</v>
      </c>
      <c r="S68" s="48">
        <f t="shared" si="14"/>
        <v>-10</v>
      </c>
      <c r="T68" s="48">
        <f t="shared" si="60"/>
        <v>100</v>
      </c>
      <c r="U68" s="61">
        <f>U69</f>
        <v>0</v>
      </c>
      <c r="V68" s="61">
        <f t="shared" si="15"/>
        <v>0</v>
      </c>
      <c r="W68" s="61">
        <f t="shared" si="205"/>
        <v>0</v>
      </c>
      <c r="X68" s="61">
        <f>X69</f>
        <v>0</v>
      </c>
      <c r="Y68" s="61">
        <f t="shared" si="16"/>
        <v>0</v>
      </c>
      <c r="Z68" s="61">
        <f t="shared" si="205"/>
        <v>0</v>
      </c>
      <c r="AA68" s="61">
        <f>AA69</f>
        <v>0</v>
      </c>
      <c r="AB68" s="61">
        <f t="shared" si="17"/>
        <v>0</v>
      </c>
      <c r="AC68" s="61">
        <f t="shared" si="205"/>
        <v>0</v>
      </c>
      <c r="AD68" s="61">
        <f>AD69</f>
        <v>0</v>
      </c>
      <c r="AE68" s="61">
        <f t="shared" si="18"/>
        <v>0</v>
      </c>
      <c r="AF68" s="61">
        <f t="shared" si="205"/>
        <v>0</v>
      </c>
      <c r="AG68" s="61">
        <f>AG69</f>
        <v>0</v>
      </c>
      <c r="AH68" s="61">
        <f t="shared" si="19"/>
        <v>0</v>
      </c>
      <c r="AI68" s="61">
        <f t="shared" si="205"/>
        <v>0</v>
      </c>
      <c r="AJ68" s="61">
        <f>AJ69</f>
        <v>0</v>
      </c>
      <c r="AK68" s="61">
        <f t="shared" si="20"/>
        <v>0</v>
      </c>
      <c r="AL68" s="61">
        <f t="shared" si="205"/>
        <v>0</v>
      </c>
      <c r="AM68" s="61">
        <f>AM69</f>
        <v>0</v>
      </c>
      <c r="AN68" s="61">
        <f t="shared" si="21"/>
        <v>0</v>
      </c>
      <c r="AO68" s="61">
        <f t="shared" si="205"/>
        <v>0</v>
      </c>
      <c r="AP68" s="61">
        <f>AP69</f>
        <v>0</v>
      </c>
      <c r="AQ68" s="61">
        <f t="shared" si="22"/>
        <v>0</v>
      </c>
      <c r="AR68" s="61">
        <f t="shared" si="205"/>
        <v>0</v>
      </c>
      <c r="AS68" s="61">
        <f>AS69</f>
        <v>0</v>
      </c>
      <c r="AT68" s="61">
        <f t="shared" si="23"/>
        <v>0</v>
      </c>
      <c r="AU68" s="61">
        <f t="shared" si="205"/>
        <v>0</v>
      </c>
      <c r="AV68" s="61">
        <f>AV69</f>
        <v>0</v>
      </c>
      <c r="AW68" s="61">
        <f t="shared" si="24"/>
        <v>0</v>
      </c>
      <c r="AX68" s="61">
        <f t="shared" si="205"/>
        <v>0</v>
      </c>
      <c r="AY68" s="61">
        <f>AY69</f>
        <v>0</v>
      </c>
      <c r="AZ68" s="61">
        <f t="shared" si="25"/>
        <v>0</v>
      </c>
      <c r="BA68" s="61">
        <f t="shared" si="205"/>
        <v>0</v>
      </c>
      <c r="BB68" s="61">
        <f>BB69</f>
        <v>0</v>
      </c>
      <c r="BC68" s="61">
        <f t="shared" si="26"/>
        <v>0</v>
      </c>
      <c r="BD68" s="61">
        <f t="shared" si="205"/>
        <v>0</v>
      </c>
      <c r="BE68" s="61">
        <f>BE69</f>
        <v>0</v>
      </c>
      <c r="BF68" s="61">
        <f t="shared" si="27"/>
        <v>0</v>
      </c>
      <c r="BG68" s="61">
        <f t="shared" si="205"/>
        <v>0</v>
      </c>
      <c r="BH68" s="61">
        <f>BH69</f>
        <v>0</v>
      </c>
      <c r="BI68" s="61">
        <f t="shared" si="28"/>
        <v>0</v>
      </c>
      <c r="BJ68" s="61">
        <f t="shared" si="205"/>
        <v>0</v>
      </c>
      <c r="BK68" s="61">
        <f>BK69</f>
        <v>0</v>
      </c>
      <c r="BL68" s="61">
        <f t="shared" si="29"/>
        <v>0</v>
      </c>
      <c r="BM68" s="61">
        <f t="shared" si="205"/>
        <v>0</v>
      </c>
      <c r="BN68" s="61">
        <f>BN69</f>
        <v>0</v>
      </c>
      <c r="BO68" s="61">
        <f t="shared" si="30"/>
        <v>0</v>
      </c>
      <c r="BP68" s="61">
        <f t="shared" ref="BP68" si="206">BP69</f>
        <v>0</v>
      </c>
      <c r="BQ68" s="57">
        <f t="shared" si="38"/>
        <v>110</v>
      </c>
      <c r="BR68" s="57">
        <f t="shared" si="32"/>
        <v>-10</v>
      </c>
      <c r="BS68" s="57">
        <f t="shared" si="38"/>
        <v>100</v>
      </c>
      <c r="BT68" s="149"/>
      <c r="BU68" s="61">
        <v>100</v>
      </c>
      <c r="BV68" s="61">
        <f>BV69</f>
        <v>0</v>
      </c>
      <c r="BW68" s="61">
        <f>BW69</f>
        <v>0</v>
      </c>
      <c r="BX68" s="61">
        <f>BX69</f>
        <v>0</v>
      </c>
      <c r="BY68" s="61">
        <f t="shared" si="33"/>
        <v>110</v>
      </c>
      <c r="BZ68" s="61">
        <f t="shared" si="34"/>
        <v>-10</v>
      </c>
      <c r="CA68" s="61">
        <f t="shared" si="35"/>
        <v>100</v>
      </c>
    </row>
    <row r="69" spans="1:79" ht="45" x14ac:dyDescent="0.2">
      <c r="A69" s="44">
        <v>431</v>
      </c>
      <c r="B69" s="45" t="s">
        <v>103</v>
      </c>
      <c r="C69" s="54">
        <v>110</v>
      </c>
      <c r="D69" s="54">
        <f t="shared" si="8"/>
        <v>-10</v>
      </c>
      <c r="E69" s="54">
        <v>100</v>
      </c>
      <c r="F69" s="54"/>
      <c r="G69" s="54">
        <f t="shared" si="10"/>
        <v>0</v>
      </c>
      <c r="H69" s="54"/>
      <c r="I69" s="54"/>
      <c r="J69" s="55">
        <f t="shared" si="11"/>
        <v>0</v>
      </c>
      <c r="K69" s="54"/>
      <c r="L69" s="54"/>
      <c r="M69" s="54">
        <f t="shared" si="12"/>
        <v>0</v>
      </c>
      <c r="N69" s="54"/>
      <c r="O69" s="54"/>
      <c r="P69" s="54">
        <f t="shared" si="13"/>
        <v>0</v>
      </c>
      <c r="Q69" s="54"/>
      <c r="R69" s="48">
        <f t="shared" si="60"/>
        <v>110</v>
      </c>
      <c r="S69" s="48">
        <f t="shared" si="14"/>
        <v>-10</v>
      </c>
      <c r="T69" s="48">
        <f t="shared" si="60"/>
        <v>100</v>
      </c>
      <c r="U69" s="54"/>
      <c r="V69" s="54">
        <f t="shared" si="15"/>
        <v>0</v>
      </c>
      <c r="W69" s="54"/>
      <c r="X69" s="54"/>
      <c r="Y69" s="54">
        <f t="shared" si="16"/>
        <v>0</v>
      </c>
      <c r="Z69" s="54"/>
      <c r="AA69" s="54"/>
      <c r="AB69" s="54">
        <f t="shared" si="17"/>
        <v>0</v>
      </c>
      <c r="AC69" s="54"/>
      <c r="AD69" s="54"/>
      <c r="AE69" s="54">
        <f t="shared" si="18"/>
        <v>0</v>
      </c>
      <c r="AF69" s="54"/>
      <c r="AG69" s="54"/>
      <c r="AH69" s="54">
        <f t="shared" si="19"/>
        <v>0</v>
      </c>
      <c r="AI69" s="54"/>
      <c r="AJ69" s="54"/>
      <c r="AK69" s="54">
        <f t="shared" si="20"/>
        <v>0</v>
      </c>
      <c r="AL69" s="54"/>
      <c r="AM69" s="54"/>
      <c r="AN69" s="54">
        <f t="shared" si="21"/>
        <v>0</v>
      </c>
      <c r="AO69" s="54"/>
      <c r="AP69" s="54"/>
      <c r="AQ69" s="54">
        <f t="shared" si="22"/>
        <v>0</v>
      </c>
      <c r="AR69" s="54"/>
      <c r="AS69" s="54"/>
      <c r="AT69" s="54">
        <f t="shared" si="23"/>
        <v>0</v>
      </c>
      <c r="AU69" s="54"/>
      <c r="AV69" s="54"/>
      <c r="AW69" s="54">
        <f t="shared" si="24"/>
        <v>0</v>
      </c>
      <c r="AX69" s="54"/>
      <c r="AY69" s="54"/>
      <c r="AZ69" s="54">
        <f t="shared" si="25"/>
        <v>0</v>
      </c>
      <c r="BA69" s="54"/>
      <c r="BB69" s="54"/>
      <c r="BC69" s="54">
        <f t="shared" si="26"/>
        <v>0</v>
      </c>
      <c r="BD69" s="54"/>
      <c r="BE69" s="54"/>
      <c r="BF69" s="54">
        <f t="shared" si="27"/>
        <v>0</v>
      </c>
      <c r="BG69" s="54"/>
      <c r="BH69" s="54"/>
      <c r="BI69" s="54">
        <f t="shared" si="28"/>
        <v>0</v>
      </c>
      <c r="BJ69" s="54"/>
      <c r="BK69" s="54"/>
      <c r="BL69" s="54">
        <f t="shared" si="29"/>
        <v>0</v>
      </c>
      <c r="BM69" s="54"/>
      <c r="BN69" s="54"/>
      <c r="BO69" s="54">
        <f t="shared" si="30"/>
        <v>0</v>
      </c>
      <c r="BP69" s="54"/>
      <c r="BQ69" s="57">
        <f t="shared" si="38"/>
        <v>110</v>
      </c>
      <c r="BR69" s="57">
        <f t="shared" si="32"/>
        <v>-10</v>
      </c>
      <c r="BS69" s="57">
        <f t="shared" si="38"/>
        <v>100</v>
      </c>
      <c r="BT69" s="149"/>
      <c r="BU69" s="54">
        <v>100</v>
      </c>
      <c r="BV69" s="54"/>
      <c r="BW69" s="54"/>
      <c r="BX69" s="54"/>
      <c r="BY69" s="54">
        <f t="shared" si="33"/>
        <v>110</v>
      </c>
      <c r="BZ69" s="54">
        <f t="shared" si="34"/>
        <v>-10</v>
      </c>
      <c r="CA69" s="54">
        <f t="shared" si="35"/>
        <v>100</v>
      </c>
    </row>
    <row r="70" spans="1:79" ht="45" x14ac:dyDescent="0.2">
      <c r="A70" s="44" t="s">
        <v>104</v>
      </c>
      <c r="B70" s="45" t="s">
        <v>105</v>
      </c>
      <c r="C70" s="43">
        <f>C71</f>
        <v>5479</v>
      </c>
      <c r="D70" s="43">
        <f t="shared" si="8"/>
        <v>-479</v>
      </c>
      <c r="E70" s="43">
        <f t="shared" ref="E70:BM70" si="207">E71</f>
        <v>5000</v>
      </c>
      <c r="F70" s="43">
        <f>F71</f>
        <v>0</v>
      </c>
      <c r="G70" s="43">
        <f t="shared" si="10"/>
        <v>0</v>
      </c>
      <c r="H70" s="43">
        <f t="shared" si="207"/>
        <v>0</v>
      </c>
      <c r="I70" s="43">
        <f>I71</f>
        <v>0</v>
      </c>
      <c r="J70" s="52">
        <f t="shared" si="11"/>
        <v>0</v>
      </c>
      <c r="K70" s="43">
        <f t="shared" si="207"/>
        <v>0</v>
      </c>
      <c r="L70" s="43">
        <f>L71</f>
        <v>0</v>
      </c>
      <c r="M70" s="43">
        <f t="shared" si="12"/>
        <v>0</v>
      </c>
      <c r="N70" s="43">
        <f t="shared" si="207"/>
        <v>0</v>
      </c>
      <c r="O70" s="43">
        <f>O71</f>
        <v>0</v>
      </c>
      <c r="P70" s="43">
        <f t="shared" si="13"/>
        <v>0</v>
      </c>
      <c r="Q70" s="43">
        <f t="shared" si="207"/>
        <v>0</v>
      </c>
      <c r="R70" s="48">
        <f t="shared" si="60"/>
        <v>5479</v>
      </c>
      <c r="S70" s="48">
        <f t="shared" si="14"/>
        <v>-479</v>
      </c>
      <c r="T70" s="48">
        <f t="shared" si="60"/>
        <v>5000</v>
      </c>
      <c r="U70" s="43">
        <f>U71</f>
        <v>0</v>
      </c>
      <c r="V70" s="43">
        <f t="shared" si="15"/>
        <v>0</v>
      </c>
      <c r="W70" s="43">
        <f t="shared" si="207"/>
        <v>0</v>
      </c>
      <c r="X70" s="43">
        <f>X71</f>
        <v>32873</v>
      </c>
      <c r="Y70" s="43">
        <f t="shared" si="16"/>
        <v>-32873</v>
      </c>
      <c r="Z70" s="43">
        <f t="shared" si="207"/>
        <v>0</v>
      </c>
      <c r="AA70" s="43">
        <f>AA71</f>
        <v>0</v>
      </c>
      <c r="AB70" s="43">
        <f t="shared" si="17"/>
        <v>0</v>
      </c>
      <c r="AC70" s="43">
        <f t="shared" si="207"/>
        <v>0</v>
      </c>
      <c r="AD70" s="43">
        <f>AD71</f>
        <v>0</v>
      </c>
      <c r="AE70" s="43">
        <f t="shared" si="18"/>
        <v>0</v>
      </c>
      <c r="AF70" s="43">
        <f t="shared" si="207"/>
        <v>0</v>
      </c>
      <c r="AG70" s="43">
        <f>AG71</f>
        <v>0</v>
      </c>
      <c r="AH70" s="43">
        <f t="shared" si="19"/>
        <v>0</v>
      </c>
      <c r="AI70" s="43">
        <f t="shared" si="207"/>
        <v>0</v>
      </c>
      <c r="AJ70" s="43">
        <f>AJ71</f>
        <v>0</v>
      </c>
      <c r="AK70" s="43">
        <f t="shared" si="20"/>
        <v>46000</v>
      </c>
      <c r="AL70" s="43">
        <f t="shared" si="207"/>
        <v>46000</v>
      </c>
      <c r="AM70" s="43">
        <f>AM71</f>
        <v>0</v>
      </c>
      <c r="AN70" s="43">
        <f t="shared" si="21"/>
        <v>0</v>
      </c>
      <c r="AO70" s="43">
        <f t="shared" si="207"/>
        <v>0</v>
      </c>
      <c r="AP70" s="43">
        <f>AP71</f>
        <v>0</v>
      </c>
      <c r="AQ70" s="43">
        <f t="shared" si="22"/>
        <v>0</v>
      </c>
      <c r="AR70" s="43">
        <f t="shared" si="207"/>
        <v>0</v>
      </c>
      <c r="AS70" s="43">
        <f>AS71</f>
        <v>0</v>
      </c>
      <c r="AT70" s="43">
        <f t="shared" si="23"/>
        <v>0</v>
      </c>
      <c r="AU70" s="43">
        <f t="shared" si="207"/>
        <v>0</v>
      </c>
      <c r="AV70" s="43">
        <f>AV71</f>
        <v>0</v>
      </c>
      <c r="AW70" s="43">
        <f t="shared" si="24"/>
        <v>0</v>
      </c>
      <c r="AX70" s="43">
        <f t="shared" si="207"/>
        <v>0</v>
      </c>
      <c r="AY70" s="43">
        <f>AY71</f>
        <v>0</v>
      </c>
      <c r="AZ70" s="43">
        <f t="shared" si="25"/>
        <v>0</v>
      </c>
      <c r="BA70" s="43">
        <f t="shared" si="207"/>
        <v>0</v>
      </c>
      <c r="BB70" s="43">
        <f>BB71</f>
        <v>0</v>
      </c>
      <c r="BC70" s="43">
        <f t="shared" si="26"/>
        <v>0</v>
      </c>
      <c r="BD70" s="43">
        <f t="shared" si="207"/>
        <v>0</v>
      </c>
      <c r="BE70" s="43">
        <f>BE71</f>
        <v>26545</v>
      </c>
      <c r="BF70" s="43">
        <f t="shared" si="27"/>
        <v>-26545</v>
      </c>
      <c r="BG70" s="43">
        <f t="shared" si="207"/>
        <v>0</v>
      </c>
      <c r="BH70" s="43">
        <f>BH71</f>
        <v>0</v>
      </c>
      <c r="BI70" s="43">
        <f t="shared" si="28"/>
        <v>0</v>
      </c>
      <c r="BJ70" s="43">
        <f t="shared" si="207"/>
        <v>0</v>
      </c>
      <c r="BK70" s="43">
        <f>BK71</f>
        <v>0</v>
      </c>
      <c r="BL70" s="43">
        <f t="shared" si="29"/>
        <v>0</v>
      </c>
      <c r="BM70" s="43">
        <f t="shared" si="207"/>
        <v>0</v>
      </c>
      <c r="BN70" s="43">
        <f>BN71</f>
        <v>0</v>
      </c>
      <c r="BO70" s="43">
        <f t="shared" si="30"/>
        <v>0</v>
      </c>
      <c r="BP70" s="43">
        <f t="shared" ref="BP70" si="208">BP71</f>
        <v>0</v>
      </c>
      <c r="BQ70" s="57">
        <f t="shared" si="38"/>
        <v>64897</v>
      </c>
      <c r="BR70" s="57">
        <f t="shared" si="32"/>
        <v>-13897</v>
      </c>
      <c r="BS70" s="57">
        <f t="shared" si="38"/>
        <v>51000</v>
      </c>
      <c r="BT70" s="149"/>
      <c r="BU70" s="43">
        <v>51000</v>
      </c>
      <c r="BV70" s="43">
        <f>BV71</f>
        <v>0</v>
      </c>
      <c r="BW70" s="43">
        <f>BW71</f>
        <v>0</v>
      </c>
      <c r="BX70" s="43">
        <f>BX71</f>
        <v>0</v>
      </c>
      <c r="BY70" s="43">
        <f t="shared" si="33"/>
        <v>64897</v>
      </c>
      <c r="BZ70" s="43">
        <f t="shared" si="34"/>
        <v>-13897</v>
      </c>
      <c r="CA70" s="43">
        <f t="shared" si="35"/>
        <v>51000</v>
      </c>
    </row>
    <row r="71" spans="1:79" ht="33.75" x14ac:dyDescent="0.2">
      <c r="A71" s="44" t="s">
        <v>106</v>
      </c>
      <c r="B71" s="45" t="s">
        <v>107</v>
      </c>
      <c r="C71" s="54">
        <v>5479</v>
      </c>
      <c r="D71" s="54">
        <f t="shared" si="8"/>
        <v>-479</v>
      </c>
      <c r="E71" s="54">
        <v>5000</v>
      </c>
      <c r="F71" s="54"/>
      <c r="G71" s="54">
        <f t="shared" si="10"/>
        <v>0</v>
      </c>
      <c r="H71" s="54"/>
      <c r="I71" s="54"/>
      <c r="J71" s="55">
        <f t="shared" si="11"/>
        <v>0</v>
      </c>
      <c r="K71" s="54"/>
      <c r="L71" s="54"/>
      <c r="M71" s="54">
        <f t="shared" si="12"/>
        <v>0</v>
      </c>
      <c r="N71" s="54"/>
      <c r="O71" s="54"/>
      <c r="P71" s="54">
        <f t="shared" si="13"/>
        <v>0</v>
      </c>
      <c r="Q71" s="54"/>
      <c r="R71" s="48">
        <f t="shared" si="60"/>
        <v>5479</v>
      </c>
      <c r="S71" s="48">
        <f t="shared" si="14"/>
        <v>-479</v>
      </c>
      <c r="T71" s="48">
        <f t="shared" si="60"/>
        <v>5000</v>
      </c>
      <c r="U71" s="54"/>
      <c r="V71" s="54">
        <f t="shared" si="15"/>
        <v>0</v>
      </c>
      <c r="W71" s="54"/>
      <c r="X71" s="54">
        <v>32873</v>
      </c>
      <c r="Y71" s="54">
        <f t="shared" si="16"/>
        <v>-32873</v>
      </c>
      <c r="Z71" s="54">
        <v>0</v>
      </c>
      <c r="AA71" s="54"/>
      <c r="AB71" s="54">
        <f t="shared" si="17"/>
        <v>0</v>
      </c>
      <c r="AC71" s="54"/>
      <c r="AD71" s="54"/>
      <c r="AE71" s="54">
        <f t="shared" si="18"/>
        <v>0</v>
      </c>
      <c r="AF71" s="54"/>
      <c r="AG71" s="54"/>
      <c r="AH71" s="54">
        <f t="shared" si="19"/>
        <v>0</v>
      </c>
      <c r="AI71" s="54"/>
      <c r="AJ71" s="54"/>
      <c r="AK71" s="54">
        <f t="shared" si="20"/>
        <v>46000</v>
      </c>
      <c r="AL71" s="54">
        <v>46000</v>
      </c>
      <c r="AM71" s="54"/>
      <c r="AN71" s="54">
        <f t="shared" si="21"/>
        <v>0</v>
      </c>
      <c r="AO71" s="54"/>
      <c r="AP71" s="54"/>
      <c r="AQ71" s="54">
        <f t="shared" si="22"/>
        <v>0</v>
      </c>
      <c r="AR71" s="54"/>
      <c r="AS71" s="54"/>
      <c r="AT71" s="54">
        <f t="shared" si="23"/>
        <v>0</v>
      </c>
      <c r="AU71" s="54"/>
      <c r="AV71" s="54"/>
      <c r="AW71" s="54">
        <f t="shared" si="24"/>
        <v>0</v>
      </c>
      <c r="AX71" s="54"/>
      <c r="AY71" s="54"/>
      <c r="AZ71" s="54">
        <f t="shared" si="25"/>
        <v>0</v>
      </c>
      <c r="BA71" s="54"/>
      <c r="BB71" s="54"/>
      <c r="BC71" s="54">
        <f t="shared" si="26"/>
        <v>0</v>
      </c>
      <c r="BD71" s="54"/>
      <c r="BE71" s="54">
        <v>26545</v>
      </c>
      <c r="BF71" s="54">
        <f t="shared" si="27"/>
        <v>-26545</v>
      </c>
      <c r="BG71" s="54">
        <v>0</v>
      </c>
      <c r="BH71" s="54"/>
      <c r="BI71" s="54">
        <f t="shared" si="28"/>
        <v>0</v>
      </c>
      <c r="BJ71" s="54"/>
      <c r="BK71" s="54"/>
      <c r="BL71" s="54">
        <f t="shared" si="29"/>
        <v>0</v>
      </c>
      <c r="BM71" s="54"/>
      <c r="BN71" s="54"/>
      <c r="BO71" s="54">
        <f t="shared" si="30"/>
        <v>0</v>
      </c>
      <c r="BP71" s="54"/>
      <c r="BQ71" s="57">
        <f t="shared" si="38"/>
        <v>64897</v>
      </c>
      <c r="BR71" s="57">
        <f t="shared" si="32"/>
        <v>-13897</v>
      </c>
      <c r="BS71" s="57">
        <f t="shared" si="38"/>
        <v>51000</v>
      </c>
      <c r="BT71" s="150"/>
      <c r="BU71" s="54">
        <v>51000</v>
      </c>
      <c r="BV71" s="54"/>
      <c r="BW71" s="54"/>
      <c r="BX71" s="54"/>
      <c r="BY71" s="54">
        <f t="shared" si="33"/>
        <v>64897</v>
      </c>
      <c r="BZ71" s="54">
        <f t="shared" si="34"/>
        <v>-13897</v>
      </c>
      <c r="CA71" s="54">
        <f t="shared" si="35"/>
        <v>51000</v>
      </c>
    </row>
    <row r="72" spans="1:79" ht="56.25" x14ac:dyDescent="0.2">
      <c r="A72" s="38" t="s">
        <v>108</v>
      </c>
      <c r="B72" s="39" t="s">
        <v>109</v>
      </c>
      <c r="C72" s="40">
        <f>C74+C85+C100+C126</f>
        <v>1073638</v>
      </c>
      <c r="D72" s="40">
        <f t="shared" si="8"/>
        <v>463118</v>
      </c>
      <c r="E72" s="40">
        <f>E74+E85+E100+E126</f>
        <v>1536756</v>
      </c>
      <c r="F72" s="40">
        <f>F74+F85+F100+F126</f>
        <v>96847</v>
      </c>
      <c r="G72" s="40">
        <f t="shared" si="10"/>
        <v>-55466</v>
      </c>
      <c r="H72" s="40">
        <f>H74+H85+H100+H126</f>
        <v>41381</v>
      </c>
      <c r="I72" s="40">
        <f>I74+I85+I100+I126</f>
        <v>15218</v>
      </c>
      <c r="J72" s="41">
        <f t="shared" si="11"/>
        <v>-10985</v>
      </c>
      <c r="K72" s="40">
        <f>K74+K85+K100+K126</f>
        <v>4233</v>
      </c>
      <c r="L72" s="40">
        <f>L74+L85+L100+L126</f>
        <v>0</v>
      </c>
      <c r="M72" s="40">
        <f t="shared" si="12"/>
        <v>0</v>
      </c>
      <c r="N72" s="40">
        <f>N74+N85+N100+N126</f>
        <v>0</v>
      </c>
      <c r="O72" s="122">
        <f>O74+O85+O100+O126</f>
        <v>68253</v>
      </c>
      <c r="P72" s="40">
        <f t="shared" si="13"/>
        <v>31983</v>
      </c>
      <c r="Q72" s="40">
        <f>Q74+Q85+Q100+Q126</f>
        <v>100236</v>
      </c>
      <c r="R72" s="42">
        <f t="shared" si="60"/>
        <v>1253956</v>
      </c>
      <c r="S72" s="42">
        <f>T72-R72</f>
        <v>428650</v>
      </c>
      <c r="T72" s="42">
        <f>E72+H72+K72+N72+Q72</f>
        <v>1682606</v>
      </c>
      <c r="U72" s="40">
        <f>U74+U85+U100+U126</f>
        <v>0</v>
      </c>
      <c r="V72" s="40">
        <f t="shared" si="15"/>
        <v>0</v>
      </c>
      <c r="W72" s="40">
        <f>W74+W85+W100+W126</f>
        <v>0</v>
      </c>
      <c r="X72" s="40">
        <f>X74+X85+X100+X126</f>
        <v>0</v>
      </c>
      <c r="Y72" s="40">
        <f t="shared" si="16"/>
        <v>80395</v>
      </c>
      <c r="Z72" s="40">
        <f>Z74+Z85+Z100+Z126</f>
        <v>80395</v>
      </c>
      <c r="AA72" s="40">
        <f>AA74+AA85+AA100+AA126</f>
        <v>0</v>
      </c>
      <c r="AB72" s="40">
        <f t="shared" si="17"/>
        <v>0</v>
      </c>
      <c r="AC72" s="40">
        <f>AC74+AC85+AC100+AC126</f>
        <v>0</v>
      </c>
      <c r="AD72" s="40">
        <f>AD74+AD85+AD100+AD126</f>
        <v>0</v>
      </c>
      <c r="AE72" s="40">
        <f t="shared" si="18"/>
        <v>0</v>
      </c>
      <c r="AF72" s="40">
        <f>AF74+AF85+AF100+AF126</f>
        <v>0</v>
      </c>
      <c r="AG72" s="40">
        <f>AG74+AG85+AG100+AG126</f>
        <v>308248</v>
      </c>
      <c r="AH72" s="40">
        <f t="shared" si="19"/>
        <v>6539</v>
      </c>
      <c r="AI72" s="40">
        <f>AI74+AI85+AI100+AI126</f>
        <v>314787</v>
      </c>
      <c r="AJ72" s="40">
        <f>AJ74+AJ85+AJ100+AJ126</f>
        <v>21541</v>
      </c>
      <c r="AK72" s="40">
        <f t="shared" si="20"/>
        <v>11992</v>
      </c>
      <c r="AL72" s="40">
        <f>AL74+AL85+AL100+AL126</f>
        <v>33533</v>
      </c>
      <c r="AM72" s="40">
        <f>AM74+AM85+AM100+AM126</f>
        <v>22421</v>
      </c>
      <c r="AN72" s="40">
        <f t="shared" si="21"/>
        <v>43329</v>
      </c>
      <c r="AO72" s="40">
        <f>AO74+AO85+AO100+AO126</f>
        <v>65750</v>
      </c>
      <c r="AP72" s="40">
        <f>AP74+AP85+AP100+AP126</f>
        <v>0</v>
      </c>
      <c r="AQ72" s="40">
        <f t="shared" si="22"/>
        <v>19141</v>
      </c>
      <c r="AR72" s="40">
        <f>AR74+AR85+AR100+AR126</f>
        <v>19141</v>
      </c>
      <c r="AS72" s="40">
        <f>AS74+AS85+AS100+AS126</f>
        <v>10985</v>
      </c>
      <c r="AT72" s="40">
        <f t="shared" si="23"/>
        <v>0</v>
      </c>
      <c r="AU72" s="40">
        <f>AU74+AU85+AU100+AU126</f>
        <v>10985</v>
      </c>
      <c r="AV72" s="40">
        <f>AV74+AV85+AV100+AV126</f>
        <v>28179</v>
      </c>
      <c r="AW72" s="40">
        <f t="shared" si="24"/>
        <v>14466</v>
      </c>
      <c r="AX72" s="40">
        <f>AX74+AX85+AX100+AX126</f>
        <v>42645</v>
      </c>
      <c r="AY72" s="40">
        <f>AY74+AY85+AY100+AY126</f>
        <v>0</v>
      </c>
      <c r="AZ72" s="40">
        <f t="shared" si="25"/>
        <v>0</v>
      </c>
      <c r="BA72" s="40">
        <f>BA74+BA85+BA100+BA126</f>
        <v>0</v>
      </c>
      <c r="BB72" s="40">
        <f>BB74+BB85+BB100+BB126</f>
        <v>0</v>
      </c>
      <c r="BC72" s="40">
        <f t="shared" si="26"/>
        <v>0</v>
      </c>
      <c r="BD72" s="40">
        <f>BD74+BD85+BD100+BD126</f>
        <v>0</v>
      </c>
      <c r="BE72" s="40">
        <f>BE74+BE85+BE100+BE126</f>
        <v>132723</v>
      </c>
      <c r="BF72" s="40">
        <f t="shared" si="27"/>
        <v>71544</v>
      </c>
      <c r="BG72" s="40">
        <f>BG74+BG85+BG100+BG126</f>
        <v>204267</v>
      </c>
      <c r="BH72" s="40">
        <f>BH74+BH85+BH100+BH126</f>
        <v>103569</v>
      </c>
      <c r="BI72" s="40">
        <f t="shared" si="28"/>
        <v>-28662</v>
      </c>
      <c r="BJ72" s="40">
        <f>BJ74+BJ85+BJ100+BJ126</f>
        <v>74907</v>
      </c>
      <c r="BK72" s="40">
        <f>BK74+BK85+BK100+BK126</f>
        <v>0</v>
      </c>
      <c r="BL72" s="40">
        <f t="shared" si="29"/>
        <v>115128</v>
      </c>
      <c r="BM72" s="40">
        <f>BM74+BM85+BM100+BM126</f>
        <v>115128</v>
      </c>
      <c r="BN72" s="40">
        <f>BN74+BN85+BN100+BN126</f>
        <v>302442</v>
      </c>
      <c r="BO72" s="40">
        <f t="shared" si="30"/>
        <v>-90878</v>
      </c>
      <c r="BP72" s="40">
        <f>BP74+BP85+BP100+BP126</f>
        <v>211564</v>
      </c>
      <c r="BQ72" s="60">
        <f t="shared" si="38"/>
        <v>2184064</v>
      </c>
      <c r="BR72" s="60">
        <f t="shared" si="32"/>
        <v>671644</v>
      </c>
      <c r="BS72" s="60">
        <f t="shared" si="38"/>
        <v>2855708</v>
      </c>
      <c r="BT72" s="145" t="s">
        <v>198</v>
      </c>
      <c r="BU72" s="43">
        <v>3197328</v>
      </c>
      <c r="BV72" s="40">
        <f t="shared" ref="BV72:BX72" si="209">BV74+BV85+BV100+BV126</f>
        <v>0</v>
      </c>
      <c r="BW72" s="40">
        <f t="shared" si="209"/>
        <v>0</v>
      </c>
      <c r="BX72" s="40">
        <f t="shared" si="209"/>
        <v>0</v>
      </c>
      <c r="BY72" s="40">
        <f t="shared" si="33"/>
        <v>2184064</v>
      </c>
      <c r="BZ72" s="40">
        <f t="shared" si="34"/>
        <v>671644</v>
      </c>
      <c r="CA72" s="40">
        <f t="shared" si="35"/>
        <v>2855708</v>
      </c>
    </row>
    <row r="73" spans="1:79" ht="33.75" x14ac:dyDescent="0.2">
      <c r="A73" s="44" t="s">
        <v>43</v>
      </c>
      <c r="B73" s="45" t="s">
        <v>44</v>
      </c>
      <c r="C73" s="30"/>
      <c r="D73" s="30">
        <f t="shared" si="8"/>
        <v>0</v>
      </c>
      <c r="E73" s="30"/>
      <c r="F73" s="30"/>
      <c r="G73" s="30">
        <f t="shared" si="10"/>
        <v>0</v>
      </c>
      <c r="H73" s="30"/>
      <c r="I73" s="30"/>
      <c r="J73" s="32">
        <f t="shared" si="11"/>
        <v>0</v>
      </c>
      <c r="K73" s="30"/>
      <c r="L73" s="30"/>
      <c r="M73" s="30">
        <f t="shared" si="12"/>
        <v>0</v>
      </c>
      <c r="N73" s="30"/>
      <c r="O73" s="30"/>
      <c r="P73" s="30">
        <f t="shared" si="13"/>
        <v>0</v>
      </c>
      <c r="Q73" s="30"/>
      <c r="R73" s="48">
        <f t="shared" si="60"/>
        <v>0</v>
      </c>
      <c r="S73" s="48">
        <f t="shared" ref="S73:S136" si="210">T73-R73</f>
        <v>0</v>
      </c>
      <c r="T73" s="48">
        <f t="shared" ref="T73:T136" si="211">E73+H73+K73+N73+Q73</f>
        <v>0</v>
      </c>
      <c r="U73" s="30"/>
      <c r="V73" s="30">
        <f t="shared" si="15"/>
        <v>0</v>
      </c>
      <c r="W73" s="30"/>
      <c r="X73" s="30"/>
      <c r="Y73" s="30">
        <f t="shared" si="16"/>
        <v>0</v>
      </c>
      <c r="Z73" s="30"/>
      <c r="AA73" s="30"/>
      <c r="AB73" s="30">
        <f t="shared" si="17"/>
        <v>0</v>
      </c>
      <c r="AC73" s="30"/>
      <c r="AD73" s="30"/>
      <c r="AE73" s="30">
        <f t="shared" si="18"/>
        <v>0</v>
      </c>
      <c r="AF73" s="30"/>
      <c r="AG73" s="30"/>
      <c r="AH73" s="30">
        <f t="shared" si="19"/>
        <v>0</v>
      </c>
      <c r="AI73" s="30"/>
      <c r="AJ73" s="30"/>
      <c r="AK73" s="30">
        <f t="shared" si="20"/>
        <v>0</v>
      </c>
      <c r="AL73" s="30"/>
      <c r="AM73" s="30"/>
      <c r="AN73" s="30">
        <f t="shared" si="21"/>
        <v>0</v>
      </c>
      <c r="AO73" s="30"/>
      <c r="AP73" s="30"/>
      <c r="AQ73" s="30">
        <f t="shared" si="22"/>
        <v>0</v>
      </c>
      <c r="AR73" s="30"/>
      <c r="AS73" s="30"/>
      <c r="AT73" s="30">
        <f t="shared" si="23"/>
        <v>0</v>
      </c>
      <c r="AU73" s="30"/>
      <c r="AV73" s="30"/>
      <c r="AW73" s="30">
        <f t="shared" si="24"/>
        <v>0</v>
      </c>
      <c r="AX73" s="30"/>
      <c r="AY73" s="30"/>
      <c r="AZ73" s="30">
        <f t="shared" si="25"/>
        <v>0</v>
      </c>
      <c r="BA73" s="30"/>
      <c r="BB73" s="30"/>
      <c r="BC73" s="30">
        <f t="shared" si="26"/>
        <v>0</v>
      </c>
      <c r="BD73" s="30"/>
      <c r="BE73" s="30"/>
      <c r="BF73" s="30">
        <f t="shared" si="27"/>
        <v>0</v>
      </c>
      <c r="BG73" s="30"/>
      <c r="BH73" s="30"/>
      <c r="BI73" s="30">
        <f t="shared" si="28"/>
        <v>0</v>
      </c>
      <c r="BJ73" s="30"/>
      <c r="BK73" s="30"/>
      <c r="BL73" s="30">
        <f t="shared" si="29"/>
        <v>0</v>
      </c>
      <c r="BM73" s="30"/>
      <c r="BN73" s="30"/>
      <c r="BO73" s="30">
        <f t="shared" si="30"/>
        <v>0</v>
      </c>
      <c r="BP73" s="30"/>
      <c r="BQ73" s="49"/>
      <c r="BR73" s="49"/>
      <c r="BS73" s="49"/>
      <c r="BT73" s="146"/>
      <c r="BU73" s="117">
        <f>BU72-BS72</f>
        <v>341620</v>
      </c>
      <c r="BV73" s="30"/>
      <c r="BW73" s="30"/>
      <c r="BX73" s="30"/>
      <c r="BY73" s="30">
        <f t="shared" si="33"/>
        <v>0</v>
      </c>
      <c r="BZ73" s="30">
        <f t="shared" si="34"/>
        <v>0</v>
      </c>
      <c r="CA73" s="30">
        <f t="shared" si="35"/>
        <v>0</v>
      </c>
    </row>
    <row r="74" spans="1:79" ht="22.5" x14ac:dyDescent="0.2">
      <c r="A74" s="65" t="s">
        <v>110</v>
      </c>
      <c r="B74" s="45" t="s">
        <v>111</v>
      </c>
      <c r="C74" s="33">
        <f>C75+C78+C83</f>
        <v>0</v>
      </c>
      <c r="D74" s="33">
        <f t="shared" si="8"/>
        <v>0</v>
      </c>
      <c r="E74" s="33">
        <f t="shared" ref="E74" si="212">E75+E78+E83</f>
        <v>0</v>
      </c>
      <c r="F74" s="33">
        <f>F75+F78+F83</f>
        <v>0</v>
      </c>
      <c r="G74" s="33">
        <f t="shared" si="10"/>
        <v>0</v>
      </c>
      <c r="H74" s="33">
        <f t="shared" ref="H74" si="213">H75+H78+H83</f>
        <v>0</v>
      </c>
      <c r="I74" s="33">
        <f>I75+I78+I83</f>
        <v>0</v>
      </c>
      <c r="J74" s="50">
        <f t="shared" si="11"/>
        <v>0</v>
      </c>
      <c r="K74" s="33">
        <f t="shared" ref="K74" si="214">K75+K78+K83</f>
        <v>0</v>
      </c>
      <c r="L74" s="33">
        <f>L75+L78+L83</f>
        <v>0</v>
      </c>
      <c r="M74" s="33">
        <f t="shared" si="12"/>
        <v>0</v>
      </c>
      <c r="N74" s="33">
        <f t="shared" ref="N74" si="215">N75+N78+N83</f>
        <v>0</v>
      </c>
      <c r="O74" s="33">
        <f>O75+O78+O83</f>
        <v>0</v>
      </c>
      <c r="P74" s="33">
        <f t="shared" si="13"/>
        <v>0</v>
      </c>
      <c r="Q74" s="33">
        <f t="shared" ref="Q74" si="216">Q75+Q78+Q83</f>
        <v>0</v>
      </c>
      <c r="R74" s="48">
        <f t="shared" si="60"/>
        <v>0</v>
      </c>
      <c r="S74" s="48">
        <f t="shared" si="210"/>
        <v>0</v>
      </c>
      <c r="T74" s="48">
        <f t="shared" si="211"/>
        <v>0</v>
      </c>
      <c r="U74" s="33">
        <f>U75+U78+U83</f>
        <v>0</v>
      </c>
      <c r="V74" s="33">
        <f t="shared" si="15"/>
        <v>0</v>
      </c>
      <c r="W74" s="33">
        <f t="shared" ref="W74" si="217">W75+W78+W83</f>
        <v>0</v>
      </c>
      <c r="X74" s="33">
        <f>X75+X78+X83</f>
        <v>0</v>
      </c>
      <c r="Y74" s="33">
        <f t="shared" si="16"/>
        <v>0</v>
      </c>
      <c r="Z74" s="33">
        <f t="shared" ref="Z74" si="218">Z75+Z78+Z83</f>
        <v>0</v>
      </c>
      <c r="AA74" s="33">
        <f>AA75+AA78+AA83</f>
        <v>0</v>
      </c>
      <c r="AB74" s="33">
        <f t="shared" si="17"/>
        <v>0</v>
      </c>
      <c r="AC74" s="33">
        <f t="shared" ref="AC74" si="219">AC75+AC78+AC83</f>
        <v>0</v>
      </c>
      <c r="AD74" s="33">
        <f>AD75+AD78+AD83</f>
        <v>0</v>
      </c>
      <c r="AE74" s="33">
        <f t="shared" si="18"/>
        <v>0</v>
      </c>
      <c r="AF74" s="33">
        <f t="shared" ref="AF74" si="220">AF75+AF78+AF83</f>
        <v>0</v>
      </c>
      <c r="AG74" s="33">
        <f>AG75+AG78+AG83</f>
        <v>0</v>
      </c>
      <c r="AH74" s="33">
        <f t="shared" si="19"/>
        <v>0</v>
      </c>
      <c r="AI74" s="33">
        <f t="shared" ref="AI74" si="221">AI75+AI78+AI83</f>
        <v>0</v>
      </c>
      <c r="AJ74" s="33">
        <f>AJ75+AJ78+AJ83</f>
        <v>0</v>
      </c>
      <c r="AK74" s="33">
        <f t="shared" si="20"/>
        <v>0</v>
      </c>
      <c r="AL74" s="33">
        <f t="shared" ref="AL74" si="222">AL75+AL78+AL83</f>
        <v>0</v>
      </c>
      <c r="AM74" s="33">
        <f>AM75+AM78+AM83</f>
        <v>0</v>
      </c>
      <c r="AN74" s="33">
        <f t="shared" si="21"/>
        <v>0</v>
      </c>
      <c r="AO74" s="33">
        <f t="shared" ref="AO74" si="223">AO75+AO78+AO83</f>
        <v>0</v>
      </c>
      <c r="AP74" s="33">
        <f>AP75+AP78+AP83</f>
        <v>0</v>
      </c>
      <c r="AQ74" s="33">
        <f t="shared" si="22"/>
        <v>0</v>
      </c>
      <c r="AR74" s="33">
        <f t="shared" ref="AR74" si="224">AR75+AR78+AR83</f>
        <v>0</v>
      </c>
      <c r="AS74" s="33">
        <f>AS75+AS78+AS83</f>
        <v>0</v>
      </c>
      <c r="AT74" s="33">
        <f t="shared" si="23"/>
        <v>0</v>
      </c>
      <c r="AU74" s="33">
        <f t="shared" ref="AU74" si="225">AU75+AU78+AU83</f>
        <v>0</v>
      </c>
      <c r="AV74" s="33">
        <f>AV75+AV78+AV83</f>
        <v>0</v>
      </c>
      <c r="AW74" s="33">
        <f t="shared" si="24"/>
        <v>0</v>
      </c>
      <c r="AX74" s="33">
        <f t="shared" ref="AX74" si="226">AX75+AX78+AX83</f>
        <v>0</v>
      </c>
      <c r="AY74" s="33">
        <f>AY75+AY78+AY83</f>
        <v>0</v>
      </c>
      <c r="AZ74" s="33">
        <f t="shared" si="25"/>
        <v>0</v>
      </c>
      <c r="BA74" s="33">
        <f t="shared" ref="BA74" si="227">BA75+BA78+BA83</f>
        <v>0</v>
      </c>
      <c r="BB74" s="33">
        <f>BB75+BB78+BB83</f>
        <v>0</v>
      </c>
      <c r="BC74" s="33">
        <f t="shared" si="26"/>
        <v>0</v>
      </c>
      <c r="BD74" s="33">
        <f t="shared" ref="BD74" si="228">BD75+BD78+BD83</f>
        <v>0</v>
      </c>
      <c r="BE74" s="33">
        <f>BE75+BE78+BE83</f>
        <v>0</v>
      </c>
      <c r="BF74" s="33">
        <f t="shared" si="27"/>
        <v>0</v>
      </c>
      <c r="BG74" s="33">
        <f t="shared" ref="BG74" si="229">BG75+BG78+BG83</f>
        <v>0</v>
      </c>
      <c r="BH74" s="33">
        <f>BH75+BH78+BH83</f>
        <v>8326</v>
      </c>
      <c r="BI74" s="33">
        <f t="shared" si="28"/>
        <v>7194</v>
      </c>
      <c r="BJ74" s="33">
        <f t="shared" ref="BJ74" si="230">BJ75+BJ78+BJ83</f>
        <v>15520</v>
      </c>
      <c r="BK74" s="33">
        <f>BK75+BK78+BK83</f>
        <v>0</v>
      </c>
      <c r="BL74" s="33">
        <f t="shared" si="29"/>
        <v>0</v>
      </c>
      <c r="BM74" s="33">
        <f t="shared" ref="BM74" si="231">BM75+BM78+BM83</f>
        <v>0</v>
      </c>
      <c r="BN74" s="33">
        <f>BN75+BN78+BN83</f>
        <v>0</v>
      </c>
      <c r="BO74" s="33">
        <f t="shared" si="30"/>
        <v>0</v>
      </c>
      <c r="BP74" s="33">
        <f t="shared" ref="BP74" si="232">BP75+BP78+BP83</f>
        <v>0</v>
      </c>
      <c r="BQ74" s="57">
        <f t="shared" ref="BQ74:BQ135" si="233">BN74+BK74+BH74+BE74+BB74+AY74+AV74+AS74+AP74+AM74+AJ74+AG74+AD74+AA74+X74+U74+R74</f>
        <v>8326</v>
      </c>
      <c r="BR74" s="57">
        <f t="shared" si="32"/>
        <v>7194</v>
      </c>
      <c r="BS74" s="57">
        <f t="shared" si="38"/>
        <v>15520</v>
      </c>
      <c r="BT74" s="146"/>
      <c r="BU74" s="33">
        <v>15520</v>
      </c>
      <c r="BV74" s="33">
        <f>BV75+BV78+BV83</f>
        <v>0</v>
      </c>
      <c r="BW74" s="33">
        <f t="shared" ref="BW74:BX74" si="234">BW75+BW78+BW83</f>
        <v>0</v>
      </c>
      <c r="BX74" s="33">
        <f t="shared" si="234"/>
        <v>0</v>
      </c>
      <c r="BY74" s="33">
        <f t="shared" si="33"/>
        <v>8326</v>
      </c>
      <c r="BZ74" s="33">
        <f t="shared" si="34"/>
        <v>7194</v>
      </c>
      <c r="CA74" s="33">
        <f t="shared" si="35"/>
        <v>15520</v>
      </c>
    </row>
    <row r="75" spans="1:79" ht="22.5" x14ac:dyDescent="0.2">
      <c r="A75" s="44" t="s">
        <v>47</v>
      </c>
      <c r="B75" s="45" t="s">
        <v>48</v>
      </c>
      <c r="C75" s="43">
        <f>C76+C77</f>
        <v>0</v>
      </c>
      <c r="D75" s="43">
        <f t="shared" si="8"/>
        <v>0</v>
      </c>
      <c r="E75" s="43">
        <f t="shared" ref="E75" si="235">E76+E77</f>
        <v>0</v>
      </c>
      <c r="F75" s="43">
        <f>F76+F77</f>
        <v>0</v>
      </c>
      <c r="G75" s="43">
        <f t="shared" si="10"/>
        <v>0</v>
      </c>
      <c r="H75" s="43">
        <f t="shared" ref="H75" si="236">H76+H77</f>
        <v>0</v>
      </c>
      <c r="I75" s="43">
        <f>I76+I77</f>
        <v>0</v>
      </c>
      <c r="J75" s="52">
        <f t="shared" si="11"/>
        <v>0</v>
      </c>
      <c r="K75" s="43">
        <f t="shared" ref="K75" si="237">K76+K77</f>
        <v>0</v>
      </c>
      <c r="L75" s="43">
        <f>L76+L77</f>
        <v>0</v>
      </c>
      <c r="M75" s="43">
        <f t="shared" si="12"/>
        <v>0</v>
      </c>
      <c r="N75" s="43">
        <f t="shared" ref="N75" si="238">N76+N77</f>
        <v>0</v>
      </c>
      <c r="O75" s="43">
        <f>O76+O77</f>
        <v>0</v>
      </c>
      <c r="P75" s="43">
        <f t="shared" si="13"/>
        <v>0</v>
      </c>
      <c r="Q75" s="43">
        <f t="shared" ref="Q75" si="239">Q76+Q77</f>
        <v>0</v>
      </c>
      <c r="R75" s="48">
        <f t="shared" ref="R75:R142" si="240">C75+F75+I75+L75+O75</f>
        <v>0</v>
      </c>
      <c r="S75" s="48">
        <f t="shared" si="210"/>
        <v>0</v>
      </c>
      <c r="T75" s="48">
        <f t="shared" si="211"/>
        <v>0</v>
      </c>
      <c r="U75" s="43">
        <f>U76+U77</f>
        <v>0</v>
      </c>
      <c r="V75" s="43">
        <f t="shared" si="15"/>
        <v>0</v>
      </c>
      <c r="W75" s="43">
        <f t="shared" ref="W75" si="241">W76+W77</f>
        <v>0</v>
      </c>
      <c r="X75" s="43">
        <f>X76+X77</f>
        <v>0</v>
      </c>
      <c r="Y75" s="43">
        <f t="shared" si="16"/>
        <v>0</v>
      </c>
      <c r="Z75" s="43">
        <f t="shared" ref="Z75" si="242">Z76+Z77</f>
        <v>0</v>
      </c>
      <c r="AA75" s="43">
        <f>AA76+AA77</f>
        <v>0</v>
      </c>
      <c r="AB75" s="43">
        <f t="shared" si="17"/>
        <v>0</v>
      </c>
      <c r="AC75" s="43">
        <f t="shared" ref="AC75" si="243">AC76+AC77</f>
        <v>0</v>
      </c>
      <c r="AD75" s="43">
        <f>AD76+AD77</f>
        <v>0</v>
      </c>
      <c r="AE75" s="43">
        <f t="shared" si="18"/>
        <v>0</v>
      </c>
      <c r="AF75" s="43">
        <f t="shared" ref="AF75" si="244">AF76+AF77</f>
        <v>0</v>
      </c>
      <c r="AG75" s="43">
        <f>AG76+AG77</f>
        <v>0</v>
      </c>
      <c r="AH75" s="43">
        <f t="shared" si="19"/>
        <v>0</v>
      </c>
      <c r="AI75" s="43">
        <f t="shared" ref="AI75" si="245">AI76+AI77</f>
        <v>0</v>
      </c>
      <c r="AJ75" s="43">
        <f>AJ76+AJ77</f>
        <v>0</v>
      </c>
      <c r="AK75" s="43">
        <f t="shared" si="20"/>
        <v>0</v>
      </c>
      <c r="AL75" s="43">
        <f t="shared" ref="AL75" si="246">AL76+AL77</f>
        <v>0</v>
      </c>
      <c r="AM75" s="43">
        <f>AM76+AM77</f>
        <v>0</v>
      </c>
      <c r="AN75" s="43">
        <f t="shared" si="21"/>
        <v>0</v>
      </c>
      <c r="AO75" s="43">
        <f t="shared" ref="AO75" si="247">AO76+AO77</f>
        <v>0</v>
      </c>
      <c r="AP75" s="43">
        <f>AP76+AP77</f>
        <v>0</v>
      </c>
      <c r="AQ75" s="43">
        <f t="shared" si="22"/>
        <v>0</v>
      </c>
      <c r="AR75" s="43">
        <f t="shared" ref="AR75" si="248">AR76+AR77</f>
        <v>0</v>
      </c>
      <c r="AS75" s="43">
        <f>AS76+AS77</f>
        <v>0</v>
      </c>
      <c r="AT75" s="43">
        <f t="shared" si="23"/>
        <v>0</v>
      </c>
      <c r="AU75" s="43">
        <f t="shared" ref="AU75" si="249">AU76+AU77</f>
        <v>0</v>
      </c>
      <c r="AV75" s="43">
        <f>AV76+AV77</f>
        <v>0</v>
      </c>
      <c r="AW75" s="43">
        <f t="shared" si="24"/>
        <v>0</v>
      </c>
      <c r="AX75" s="43">
        <f t="shared" ref="AX75" si="250">AX76+AX77</f>
        <v>0</v>
      </c>
      <c r="AY75" s="43">
        <f>AY76+AY77</f>
        <v>0</v>
      </c>
      <c r="AZ75" s="43">
        <f t="shared" si="25"/>
        <v>0</v>
      </c>
      <c r="BA75" s="43">
        <f t="shared" ref="BA75" si="251">BA76+BA77</f>
        <v>0</v>
      </c>
      <c r="BB75" s="43">
        <f>BB76+BB77</f>
        <v>0</v>
      </c>
      <c r="BC75" s="43">
        <f t="shared" si="26"/>
        <v>0</v>
      </c>
      <c r="BD75" s="43">
        <f t="shared" ref="BD75" si="252">BD76+BD77</f>
        <v>0</v>
      </c>
      <c r="BE75" s="43">
        <f>BE76+BE77</f>
        <v>0</v>
      </c>
      <c r="BF75" s="43">
        <f t="shared" si="27"/>
        <v>0</v>
      </c>
      <c r="BG75" s="43">
        <f t="shared" ref="BG75" si="253">BG76+BG77</f>
        <v>0</v>
      </c>
      <c r="BH75" s="43">
        <f>BH76+BH77</f>
        <v>0</v>
      </c>
      <c r="BI75" s="43">
        <f t="shared" si="28"/>
        <v>2000</v>
      </c>
      <c r="BJ75" s="43">
        <f t="shared" ref="BJ75" si="254">BJ76+BJ77</f>
        <v>2000</v>
      </c>
      <c r="BK75" s="43">
        <f>BK76+BK77</f>
        <v>0</v>
      </c>
      <c r="BL75" s="43">
        <f t="shared" si="29"/>
        <v>0</v>
      </c>
      <c r="BM75" s="43">
        <f t="shared" ref="BM75" si="255">BM76+BM77</f>
        <v>0</v>
      </c>
      <c r="BN75" s="43">
        <f>BN76+BN77</f>
        <v>0</v>
      </c>
      <c r="BO75" s="43">
        <f t="shared" si="30"/>
        <v>0</v>
      </c>
      <c r="BP75" s="43">
        <f t="shared" ref="BP75" si="256">BP76+BP77</f>
        <v>0</v>
      </c>
      <c r="BQ75" s="57">
        <f t="shared" si="233"/>
        <v>0</v>
      </c>
      <c r="BR75" s="57">
        <f t="shared" si="32"/>
        <v>2000</v>
      </c>
      <c r="BS75" s="57">
        <f t="shared" ref="BS75:BS140" si="257">T75+W75+Z75+AC75+AF75+AI75+AL75+AO75+AR75+AU75+AX75+BA75+BD75+BG75+BJ75+BM75+BP75</f>
        <v>2000</v>
      </c>
      <c r="BT75" s="146"/>
      <c r="BU75" s="43">
        <v>2000</v>
      </c>
      <c r="BV75" s="43">
        <f>BV76+BV77</f>
        <v>0</v>
      </c>
      <c r="BW75" s="43">
        <f t="shared" ref="BW75:BX75" si="258">BW76+BW77</f>
        <v>0</v>
      </c>
      <c r="BX75" s="43">
        <f t="shared" si="258"/>
        <v>0</v>
      </c>
      <c r="BY75" s="43">
        <f t="shared" si="33"/>
        <v>0</v>
      </c>
      <c r="BZ75" s="43">
        <f t="shared" si="34"/>
        <v>2000</v>
      </c>
      <c r="CA75" s="43">
        <f t="shared" si="35"/>
        <v>2000</v>
      </c>
    </row>
    <row r="76" spans="1:79" x14ac:dyDescent="0.2">
      <c r="A76" s="44" t="s">
        <v>49</v>
      </c>
      <c r="B76" s="45" t="s">
        <v>50</v>
      </c>
      <c r="C76" s="54">
        <v>0</v>
      </c>
      <c r="D76" s="54">
        <f t="shared" ref="D76:D139" si="259">E76-C76</f>
        <v>0</v>
      </c>
      <c r="E76" s="54">
        <v>0</v>
      </c>
      <c r="F76" s="54">
        <v>0</v>
      </c>
      <c r="G76" s="54">
        <f t="shared" ref="G76:G139" si="260">H76-F76</f>
        <v>0</v>
      </c>
      <c r="H76" s="54">
        <v>0</v>
      </c>
      <c r="I76" s="54">
        <v>0</v>
      </c>
      <c r="J76" s="55">
        <f t="shared" ref="J76:J139" si="261">K76-I76</f>
        <v>0</v>
      </c>
      <c r="K76" s="54">
        <v>0</v>
      </c>
      <c r="L76" s="54">
        <v>0</v>
      </c>
      <c r="M76" s="54">
        <f t="shared" ref="M76:M139" si="262">N76-L76</f>
        <v>0</v>
      </c>
      <c r="N76" s="54">
        <v>0</v>
      </c>
      <c r="O76" s="54">
        <v>0</v>
      </c>
      <c r="P76" s="54">
        <f t="shared" ref="P76:P139" si="263">Q76-O76</f>
        <v>0</v>
      </c>
      <c r="Q76" s="54">
        <v>0</v>
      </c>
      <c r="R76" s="48">
        <f t="shared" si="240"/>
        <v>0</v>
      </c>
      <c r="S76" s="48">
        <f t="shared" si="210"/>
        <v>0</v>
      </c>
      <c r="T76" s="48">
        <f t="shared" si="211"/>
        <v>0</v>
      </c>
      <c r="U76" s="54">
        <v>0</v>
      </c>
      <c r="V76" s="54">
        <f t="shared" ref="V76:V139" si="264">W76-U76</f>
        <v>0</v>
      </c>
      <c r="W76" s="54">
        <v>0</v>
      </c>
      <c r="X76" s="54">
        <v>0</v>
      </c>
      <c r="Y76" s="54">
        <f t="shared" ref="Y76:Y139" si="265">Z76-X76</f>
        <v>0</v>
      </c>
      <c r="Z76" s="54">
        <v>0</v>
      </c>
      <c r="AA76" s="54">
        <v>0</v>
      </c>
      <c r="AB76" s="54">
        <f t="shared" ref="AB76:AB139" si="266">AC76-AA76</f>
        <v>0</v>
      </c>
      <c r="AC76" s="54">
        <v>0</v>
      </c>
      <c r="AD76" s="54">
        <v>0</v>
      </c>
      <c r="AE76" s="54">
        <f t="shared" ref="AE76:AE139" si="267">AF76-AD76</f>
        <v>0</v>
      </c>
      <c r="AF76" s="54">
        <v>0</v>
      </c>
      <c r="AG76" s="54">
        <v>0</v>
      </c>
      <c r="AH76" s="54">
        <f t="shared" ref="AH76:AH139" si="268">AI76-AG76</f>
        <v>0</v>
      </c>
      <c r="AI76" s="54">
        <v>0</v>
      </c>
      <c r="AJ76" s="54">
        <v>0</v>
      </c>
      <c r="AK76" s="54">
        <f t="shared" ref="AK76:AK139" si="269">AL76-AJ76</f>
        <v>0</v>
      </c>
      <c r="AL76" s="54">
        <v>0</v>
      </c>
      <c r="AM76" s="54">
        <v>0</v>
      </c>
      <c r="AN76" s="54">
        <f t="shared" ref="AN76:AN139" si="270">AO76-AM76</f>
        <v>0</v>
      </c>
      <c r="AO76" s="54">
        <v>0</v>
      </c>
      <c r="AP76" s="54">
        <v>0</v>
      </c>
      <c r="AQ76" s="54">
        <f t="shared" ref="AQ76:AQ139" si="271">AR76-AP76</f>
        <v>0</v>
      </c>
      <c r="AR76" s="54">
        <v>0</v>
      </c>
      <c r="AS76" s="54">
        <v>0</v>
      </c>
      <c r="AT76" s="54">
        <f t="shared" ref="AT76:AT139" si="272">AU76-AS76</f>
        <v>0</v>
      </c>
      <c r="AU76" s="54">
        <v>0</v>
      </c>
      <c r="AV76" s="54">
        <v>0</v>
      </c>
      <c r="AW76" s="54">
        <f t="shared" ref="AW76:AW139" si="273">AX76-AV76</f>
        <v>0</v>
      </c>
      <c r="AX76" s="54">
        <v>0</v>
      </c>
      <c r="AY76" s="54">
        <v>0</v>
      </c>
      <c r="AZ76" s="54">
        <f t="shared" ref="AZ76:AZ139" si="274">BA76-AY76</f>
        <v>0</v>
      </c>
      <c r="BA76" s="54">
        <v>0</v>
      </c>
      <c r="BB76" s="54">
        <v>0</v>
      </c>
      <c r="BC76" s="54">
        <f t="shared" ref="BC76:BC139" si="275">BD76-BB76</f>
        <v>0</v>
      </c>
      <c r="BD76" s="54">
        <v>0</v>
      </c>
      <c r="BE76" s="54">
        <v>0</v>
      </c>
      <c r="BF76" s="54">
        <f t="shared" ref="BF76:BF139" si="276">BG76-BE76</f>
        <v>0</v>
      </c>
      <c r="BG76" s="54">
        <v>0</v>
      </c>
      <c r="BH76" s="54"/>
      <c r="BI76" s="54">
        <f t="shared" ref="BI76:BI139" si="277">BJ76-BH76</f>
        <v>1000</v>
      </c>
      <c r="BJ76" s="54">
        <v>1000</v>
      </c>
      <c r="BK76" s="54">
        <v>0</v>
      </c>
      <c r="BL76" s="54">
        <f t="shared" ref="BL76:BL139" si="278">BM76-BK76</f>
        <v>0</v>
      </c>
      <c r="BM76" s="54">
        <v>0</v>
      </c>
      <c r="BN76" s="54">
        <v>0</v>
      </c>
      <c r="BO76" s="54">
        <f t="shared" ref="BO76:BO139" si="279">BP76-BN76</f>
        <v>0</v>
      </c>
      <c r="BP76" s="54">
        <v>0</v>
      </c>
      <c r="BQ76" s="57">
        <f t="shared" si="233"/>
        <v>0</v>
      </c>
      <c r="BR76" s="57">
        <f t="shared" ref="BR76:BR139" si="280">BS76-BQ76</f>
        <v>1000</v>
      </c>
      <c r="BS76" s="57">
        <f t="shared" si="257"/>
        <v>1000</v>
      </c>
      <c r="BT76" s="146"/>
      <c r="BU76" s="54">
        <v>1000</v>
      </c>
      <c r="BV76" s="54">
        <v>0</v>
      </c>
      <c r="BW76" s="54">
        <v>0</v>
      </c>
      <c r="BX76" s="54">
        <v>0</v>
      </c>
      <c r="BY76" s="54">
        <f t="shared" ref="BY76:BY139" si="281">BQ76+BV76</f>
        <v>0</v>
      </c>
      <c r="BZ76" s="54">
        <f t="shared" ref="BZ76:BZ139" si="282">BR76+BW76</f>
        <v>1000</v>
      </c>
      <c r="CA76" s="54">
        <f t="shared" ref="CA76:CA139" si="283">BS76+BX76</f>
        <v>1000</v>
      </c>
    </row>
    <row r="77" spans="1:79" ht="22.5" x14ac:dyDescent="0.2">
      <c r="A77" s="44" t="s">
        <v>53</v>
      </c>
      <c r="B77" s="45" t="s">
        <v>54</v>
      </c>
      <c r="C77" s="54">
        <v>0</v>
      </c>
      <c r="D77" s="54">
        <f t="shared" si="259"/>
        <v>0</v>
      </c>
      <c r="E77" s="54">
        <v>0</v>
      </c>
      <c r="F77" s="54">
        <v>0</v>
      </c>
      <c r="G77" s="54">
        <f t="shared" si="260"/>
        <v>0</v>
      </c>
      <c r="H77" s="54">
        <v>0</v>
      </c>
      <c r="I77" s="54">
        <v>0</v>
      </c>
      <c r="J77" s="55">
        <f t="shared" si="261"/>
        <v>0</v>
      </c>
      <c r="K77" s="54">
        <v>0</v>
      </c>
      <c r="L77" s="54">
        <v>0</v>
      </c>
      <c r="M77" s="54">
        <f t="shared" si="262"/>
        <v>0</v>
      </c>
      <c r="N77" s="54">
        <v>0</v>
      </c>
      <c r="O77" s="54">
        <v>0</v>
      </c>
      <c r="P77" s="54">
        <f t="shared" si="263"/>
        <v>0</v>
      </c>
      <c r="Q77" s="54">
        <v>0</v>
      </c>
      <c r="R77" s="48">
        <f t="shared" si="240"/>
        <v>0</v>
      </c>
      <c r="S77" s="48">
        <f t="shared" si="210"/>
        <v>0</v>
      </c>
      <c r="T77" s="48">
        <f t="shared" si="211"/>
        <v>0</v>
      </c>
      <c r="U77" s="54">
        <v>0</v>
      </c>
      <c r="V77" s="54">
        <f t="shared" si="264"/>
        <v>0</v>
      </c>
      <c r="W77" s="54">
        <v>0</v>
      </c>
      <c r="X77" s="54">
        <v>0</v>
      </c>
      <c r="Y77" s="54">
        <f t="shared" si="265"/>
        <v>0</v>
      </c>
      <c r="Z77" s="54">
        <v>0</v>
      </c>
      <c r="AA77" s="54">
        <v>0</v>
      </c>
      <c r="AB77" s="54">
        <f t="shared" si="266"/>
        <v>0</v>
      </c>
      <c r="AC77" s="54">
        <v>0</v>
      </c>
      <c r="AD77" s="54">
        <v>0</v>
      </c>
      <c r="AE77" s="54">
        <f t="shared" si="267"/>
        <v>0</v>
      </c>
      <c r="AF77" s="54">
        <v>0</v>
      </c>
      <c r="AG77" s="54">
        <v>0</v>
      </c>
      <c r="AH77" s="54">
        <f t="shared" si="268"/>
        <v>0</v>
      </c>
      <c r="AI77" s="54">
        <v>0</v>
      </c>
      <c r="AJ77" s="54">
        <v>0</v>
      </c>
      <c r="AK77" s="54">
        <f t="shared" si="269"/>
        <v>0</v>
      </c>
      <c r="AL77" s="54">
        <v>0</v>
      </c>
      <c r="AM77" s="54">
        <v>0</v>
      </c>
      <c r="AN77" s="54">
        <f t="shared" si="270"/>
        <v>0</v>
      </c>
      <c r="AO77" s="54">
        <v>0</v>
      </c>
      <c r="AP77" s="54">
        <v>0</v>
      </c>
      <c r="AQ77" s="54">
        <f t="shared" si="271"/>
        <v>0</v>
      </c>
      <c r="AR77" s="54">
        <v>0</v>
      </c>
      <c r="AS77" s="54">
        <v>0</v>
      </c>
      <c r="AT77" s="54">
        <f t="shared" si="272"/>
        <v>0</v>
      </c>
      <c r="AU77" s="54">
        <v>0</v>
      </c>
      <c r="AV77" s="54">
        <v>0</v>
      </c>
      <c r="AW77" s="54">
        <f t="shared" si="273"/>
        <v>0</v>
      </c>
      <c r="AX77" s="54">
        <v>0</v>
      </c>
      <c r="AY77" s="54">
        <v>0</v>
      </c>
      <c r="AZ77" s="54">
        <f t="shared" si="274"/>
        <v>0</v>
      </c>
      <c r="BA77" s="54">
        <v>0</v>
      </c>
      <c r="BB77" s="54">
        <v>0</v>
      </c>
      <c r="BC77" s="54">
        <f t="shared" si="275"/>
        <v>0</v>
      </c>
      <c r="BD77" s="54">
        <v>0</v>
      </c>
      <c r="BE77" s="54">
        <v>0</v>
      </c>
      <c r="BF77" s="54">
        <f t="shared" si="276"/>
        <v>0</v>
      </c>
      <c r="BG77" s="54">
        <v>0</v>
      </c>
      <c r="BH77" s="54"/>
      <c r="BI77" s="54">
        <f t="shared" si="277"/>
        <v>1000</v>
      </c>
      <c r="BJ77" s="54">
        <v>1000</v>
      </c>
      <c r="BK77" s="54">
        <v>0</v>
      </c>
      <c r="BL77" s="54">
        <f t="shared" si="278"/>
        <v>0</v>
      </c>
      <c r="BM77" s="54">
        <v>0</v>
      </c>
      <c r="BN77" s="54">
        <v>0</v>
      </c>
      <c r="BO77" s="54">
        <f t="shared" si="279"/>
        <v>0</v>
      </c>
      <c r="BP77" s="54">
        <v>0</v>
      </c>
      <c r="BQ77" s="57">
        <f t="shared" si="233"/>
        <v>0</v>
      </c>
      <c r="BR77" s="57">
        <f t="shared" si="280"/>
        <v>1000</v>
      </c>
      <c r="BS77" s="57">
        <f t="shared" si="257"/>
        <v>1000</v>
      </c>
      <c r="BT77" s="146"/>
      <c r="BU77" s="54">
        <v>1000</v>
      </c>
      <c r="BV77" s="54">
        <v>0</v>
      </c>
      <c r="BW77" s="54">
        <v>0</v>
      </c>
      <c r="BX77" s="54">
        <v>0</v>
      </c>
      <c r="BY77" s="54">
        <f t="shared" si="281"/>
        <v>0</v>
      </c>
      <c r="BZ77" s="54">
        <f t="shared" si="282"/>
        <v>1000</v>
      </c>
      <c r="CA77" s="54">
        <f t="shared" si="283"/>
        <v>1000</v>
      </c>
    </row>
    <row r="78" spans="1:79" ht="22.5" x14ac:dyDescent="0.2">
      <c r="A78" s="44" t="s">
        <v>55</v>
      </c>
      <c r="B78" s="45" t="s">
        <v>56</v>
      </c>
      <c r="C78" s="43">
        <f>C79+C80+C81+C82</f>
        <v>0</v>
      </c>
      <c r="D78" s="43">
        <f t="shared" si="259"/>
        <v>0</v>
      </c>
      <c r="E78" s="43">
        <f t="shared" ref="E78" si="284">E79+E80+E81+E82</f>
        <v>0</v>
      </c>
      <c r="F78" s="43">
        <f>F79+F80+F81+F82</f>
        <v>0</v>
      </c>
      <c r="G78" s="43">
        <f t="shared" si="260"/>
        <v>0</v>
      </c>
      <c r="H78" s="43">
        <f t="shared" ref="H78" si="285">H79+H80+H81+H82</f>
        <v>0</v>
      </c>
      <c r="I78" s="43">
        <f>I79+I80+I81+I82</f>
        <v>0</v>
      </c>
      <c r="J78" s="52">
        <f t="shared" si="261"/>
        <v>0</v>
      </c>
      <c r="K78" s="43">
        <f t="shared" ref="K78" si="286">K79+K80+K81+K82</f>
        <v>0</v>
      </c>
      <c r="L78" s="43">
        <f>L79+L80+L81+L82</f>
        <v>0</v>
      </c>
      <c r="M78" s="43">
        <f t="shared" si="262"/>
        <v>0</v>
      </c>
      <c r="N78" s="43">
        <f t="shared" ref="N78" si="287">N79+N80+N81+N82</f>
        <v>0</v>
      </c>
      <c r="O78" s="43">
        <f>O79+O80+O81+O82</f>
        <v>0</v>
      </c>
      <c r="P78" s="43">
        <f t="shared" si="263"/>
        <v>0</v>
      </c>
      <c r="Q78" s="43">
        <f t="shared" ref="Q78" si="288">Q79+Q80+Q81+Q82</f>
        <v>0</v>
      </c>
      <c r="R78" s="48">
        <f t="shared" si="240"/>
        <v>0</v>
      </c>
      <c r="S78" s="48">
        <f t="shared" si="210"/>
        <v>0</v>
      </c>
      <c r="T78" s="48">
        <f t="shared" si="211"/>
        <v>0</v>
      </c>
      <c r="U78" s="43">
        <f>U79+U80+U81+U82</f>
        <v>0</v>
      </c>
      <c r="V78" s="43">
        <f t="shared" si="264"/>
        <v>0</v>
      </c>
      <c r="W78" s="43">
        <f t="shared" ref="W78" si="289">W79+W80+W81+W82</f>
        <v>0</v>
      </c>
      <c r="X78" s="43">
        <f>X79+X80+X81+X82</f>
        <v>0</v>
      </c>
      <c r="Y78" s="43">
        <f t="shared" si="265"/>
        <v>0</v>
      </c>
      <c r="Z78" s="43">
        <f t="shared" ref="Z78" si="290">Z79+Z80+Z81+Z82</f>
        <v>0</v>
      </c>
      <c r="AA78" s="43">
        <f>AA79+AA80+AA81+AA82</f>
        <v>0</v>
      </c>
      <c r="AB78" s="43">
        <f t="shared" si="266"/>
        <v>0</v>
      </c>
      <c r="AC78" s="43">
        <f t="shared" ref="AC78" si="291">AC79+AC80+AC81+AC82</f>
        <v>0</v>
      </c>
      <c r="AD78" s="43">
        <f>AD79+AD80+AD81+AD82</f>
        <v>0</v>
      </c>
      <c r="AE78" s="43">
        <f t="shared" si="267"/>
        <v>0</v>
      </c>
      <c r="AF78" s="43">
        <f t="shared" ref="AF78" si="292">AF79+AF80+AF81+AF82</f>
        <v>0</v>
      </c>
      <c r="AG78" s="43">
        <f>AG79+AG80+AG81+AG82</f>
        <v>0</v>
      </c>
      <c r="AH78" s="43">
        <f t="shared" si="268"/>
        <v>0</v>
      </c>
      <c r="AI78" s="43">
        <f t="shared" ref="AI78" si="293">AI79+AI80+AI81+AI82</f>
        <v>0</v>
      </c>
      <c r="AJ78" s="43">
        <f>AJ79+AJ80+AJ81+AJ82</f>
        <v>0</v>
      </c>
      <c r="AK78" s="43">
        <f t="shared" si="269"/>
        <v>0</v>
      </c>
      <c r="AL78" s="43">
        <f t="shared" ref="AL78" si="294">AL79+AL80+AL81+AL82</f>
        <v>0</v>
      </c>
      <c r="AM78" s="43">
        <f>AM79+AM80+AM81+AM82</f>
        <v>0</v>
      </c>
      <c r="AN78" s="43">
        <f t="shared" si="270"/>
        <v>0</v>
      </c>
      <c r="AO78" s="43">
        <f t="shared" ref="AO78" si="295">AO79+AO80+AO81+AO82</f>
        <v>0</v>
      </c>
      <c r="AP78" s="43">
        <f>AP79+AP80+AP81+AP82</f>
        <v>0</v>
      </c>
      <c r="AQ78" s="43">
        <f t="shared" si="271"/>
        <v>0</v>
      </c>
      <c r="AR78" s="43">
        <f t="shared" ref="AR78" si="296">AR79+AR80+AR81+AR82</f>
        <v>0</v>
      </c>
      <c r="AS78" s="43">
        <f>AS79+AS80+AS81+AS82</f>
        <v>0</v>
      </c>
      <c r="AT78" s="43">
        <f t="shared" si="272"/>
        <v>0</v>
      </c>
      <c r="AU78" s="43">
        <f t="shared" ref="AU78" si="297">AU79+AU80+AU81+AU82</f>
        <v>0</v>
      </c>
      <c r="AV78" s="43">
        <f>AV79+AV80+AV81+AV82</f>
        <v>0</v>
      </c>
      <c r="AW78" s="43">
        <f t="shared" si="273"/>
        <v>0</v>
      </c>
      <c r="AX78" s="43">
        <f t="shared" ref="AX78" si="298">AX79+AX80+AX81+AX82</f>
        <v>0</v>
      </c>
      <c r="AY78" s="43">
        <f>AY79+AY80+AY81+AY82</f>
        <v>0</v>
      </c>
      <c r="AZ78" s="43">
        <f t="shared" si="274"/>
        <v>0</v>
      </c>
      <c r="BA78" s="43">
        <f t="shared" ref="BA78" si="299">BA79+BA80+BA81+BA82</f>
        <v>0</v>
      </c>
      <c r="BB78" s="43">
        <f>BB79+BB80+BB81+BB82</f>
        <v>0</v>
      </c>
      <c r="BC78" s="43">
        <f t="shared" si="275"/>
        <v>0</v>
      </c>
      <c r="BD78" s="43">
        <f t="shared" ref="BD78" si="300">BD79+BD80+BD81+BD82</f>
        <v>0</v>
      </c>
      <c r="BE78" s="43">
        <f>BE79+BE80+BE81+BE82</f>
        <v>0</v>
      </c>
      <c r="BF78" s="43">
        <f t="shared" si="276"/>
        <v>0</v>
      </c>
      <c r="BG78" s="43">
        <f t="shared" ref="BG78" si="301">BG79+BG80+BG81+BG82</f>
        <v>0</v>
      </c>
      <c r="BH78" s="43">
        <f>BH79+BH80+BH81+BH82</f>
        <v>8326</v>
      </c>
      <c r="BI78" s="43">
        <f t="shared" si="277"/>
        <v>4894</v>
      </c>
      <c r="BJ78" s="43">
        <f t="shared" ref="BJ78" si="302">BJ79+BJ80+BJ81+BJ82</f>
        <v>13220</v>
      </c>
      <c r="BK78" s="43">
        <f>BK79+BK80+BK81+BK82</f>
        <v>0</v>
      </c>
      <c r="BL78" s="43">
        <f t="shared" si="278"/>
        <v>0</v>
      </c>
      <c r="BM78" s="43">
        <f t="shared" ref="BM78" si="303">BM79+BM80+BM81+BM82</f>
        <v>0</v>
      </c>
      <c r="BN78" s="43">
        <f>BN79+BN80+BN81+BN82</f>
        <v>0</v>
      </c>
      <c r="BO78" s="43">
        <f t="shared" si="279"/>
        <v>0</v>
      </c>
      <c r="BP78" s="43">
        <f t="shared" ref="BP78" si="304">BP79+BP80+BP81+BP82</f>
        <v>0</v>
      </c>
      <c r="BQ78" s="57">
        <f t="shared" si="233"/>
        <v>8326</v>
      </c>
      <c r="BR78" s="57">
        <f t="shared" si="280"/>
        <v>4894</v>
      </c>
      <c r="BS78" s="57">
        <f t="shared" si="257"/>
        <v>13220</v>
      </c>
      <c r="BT78" s="146"/>
      <c r="BU78" s="43">
        <v>13220</v>
      </c>
      <c r="BV78" s="43">
        <f>BV79+BV80+BV81+BV82</f>
        <v>0</v>
      </c>
      <c r="BW78" s="43">
        <f t="shared" ref="BW78:BX78" si="305">BW79+BW80+BW81+BW82</f>
        <v>0</v>
      </c>
      <c r="BX78" s="43">
        <f t="shared" si="305"/>
        <v>0</v>
      </c>
      <c r="BY78" s="43">
        <f t="shared" si="281"/>
        <v>8326</v>
      </c>
      <c r="BZ78" s="43">
        <f t="shared" si="282"/>
        <v>4894</v>
      </c>
      <c r="CA78" s="43">
        <f t="shared" si="283"/>
        <v>13220</v>
      </c>
    </row>
    <row r="79" spans="1:79" ht="33.75" x14ac:dyDescent="0.2">
      <c r="A79" s="44" t="s">
        <v>57</v>
      </c>
      <c r="B79" s="45" t="s">
        <v>58</v>
      </c>
      <c r="C79" s="54">
        <v>0</v>
      </c>
      <c r="D79" s="54">
        <f t="shared" si="259"/>
        <v>0</v>
      </c>
      <c r="E79" s="54">
        <v>0</v>
      </c>
      <c r="F79" s="54">
        <v>0</v>
      </c>
      <c r="G79" s="54">
        <f t="shared" si="260"/>
        <v>0</v>
      </c>
      <c r="H79" s="54">
        <v>0</v>
      </c>
      <c r="I79" s="54">
        <v>0</v>
      </c>
      <c r="J79" s="55">
        <f t="shared" si="261"/>
        <v>0</v>
      </c>
      <c r="K79" s="54">
        <v>0</v>
      </c>
      <c r="L79" s="54">
        <v>0</v>
      </c>
      <c r="M79" s="54">
        <f t="shared" si="262"/>
        <v>0</v>
      </c>
      <c r="N79" s="54">
        <v>0</v>
      </c>
      <c r="O79" s="54">
        <v>0</v>
      </c>
      <c r="P79" s="54">
        <f t="shared" si="263"/>
        <v>0</v>
      </c>
      <c r="Q79" s="54">
        <v>0</v>
      </c>
      <c r="R79" s="48">
        <f t="shared" si="240"/>
        <v>0</v>
      </c>
      <c r="S79" s="48">
        <f t="shared" si="210"/>
        <v>0</v>
      </c>
      <c r="T79" s="48">
        <f t="shared" si="211"/>
        <v>0</v>
      </c>
      <c r="U79" s="54">
        <v>0</v>
      </c>
      <c r="V79" s="54">
        <f t="shared" si="264"/>
        <v>0</v>
      </c>
      <c r="W79" s="54">
        <v>0</v>
      </c>
      <c r="X79" s="54">
        <v>0</v>
      </c>
      <c r="Y79" s="54">
        <f t="shared" si="265"/>
        <v>0</v>
      </c>
      <c r="Z79" s="54">
        <v>0</v>
      </c>
      <c r="AA79" s="54">
        <v>0</v>
      </c>
      <c r="AB79" s="54">
        <f t="shared" si="266"/>
        <v>0</v>
      </c>
      <c r="AC79" s="54">
        <v>0</v>
      </c>
      <c r="AD79" s="54">
        <v>0</v>
      </c>
      <c r="AE79" s="54">
        <f t="shared" si="267"/>
        <v>0</v>
      </c>
      <c r="AF79" s="54">
        <v>0</v>
      </c>
      <c r="AG79" s="54">
        <v>0</v>
      </c>
      <c r="AH79" s="54">
        <f t="shared" si="268"/>
        <v>0</v>
      </c>
      <c r="AI79" s="54">
        <v>0</v>
      </c>
      <c r="AJ79" s="54">
        <v>0</v>
      </c>
      <c r="AK79" s="54">
        <f t="shared" si="269"/>
        <v>0</v>
      </c>
      <c r="AL79" s="54">
        <v>0</v>
      </c>
      <c r="AM79" s="54">
        <v>0</v>
      </c>
      <c r="AN79" s="54">
        <f t="shared" si="270"/>
        <v>0</v>
      </c>
      <c r="AO79" s="54">
        <v>0</v>
      </c>
      <c r="AP79" s="54">
        <v>0</v>
      </c>
      <c r="AQ79" s="54">
        <f t="shared" si="271"/>
        <v>0</v>
      </c>
      <c r="AR79" s="54">
        <v>0</v>
      </c>
      <c r="AS79" s="54">
        <v>0</v>
      </c>
      <c r="AT79" s="54">
        <f t="shared" si="272"/>
        <v>0</v>
      </c>
      <c r="AU79" s="54">
        <v>0</v>
      </c>
      <c r="AV79" s="54">
        <v>0</v>
      </c>
      <c r="AW79" s="54">
        <f t="shared" si="273"/>
        <v>0</v>
      </c>
      <c r="AX79" s="54">
        <v>0</v>
      </c>
      <c r="AY79" s="54">
        <v>0</v>
      </c>
      <c r="AZ79" s="54">
        <f t="shared" si="274"/>
        <v>0</v>
      </c>
      <c r="BA79" s="54">
        <v>0</v>
      </c>
      <c r="BB79" s="54">
        <v>0</v>
      </c>
      <c r="BC79" s="54">
        <f t="shared" si="275"/>
        <v>0</v>
      </c>
      <c r="BD79" s="54">
        <v>0</v>
      </c>
      <c r="BE79" s="54">
        <v>0</v>
      </c>
      <c r="BF79" s="54">
        <f t="shared" si="276"/>
        <v>0</v>
      </c>
      <c r="BG79" s="54">
        <v>0</v>
      </c>
      <c r="BH79" s="54"/>
      <c r="BI79" s="54">
        <f t="shared" si="277"/>
        <v>2470</v>
      </c>
      <c r="BJ79" s="54">
        <v>2470</v>
      </c>
      <c r="BK79" s="54">
        <v>0</v>
      </c>
      <c r="BL79" s="54">
        <f t="shared" si="278"/>
        <v>0</v>
      </c>
      <c r="BM79" s="54">
        <v>0</v>
      </c>
      <c r="BN79" s="54">
        <v>0</v>
      </c>
      <c r="BO79" s="54">
        <f t="shared" si="279"/>
        <v>0</v>
      </c>
      <c r="BP79" s="54">
        <v>0</v>
      </c>
      <c r="BQ79" s="57">
        <f t="shared" si="233"/>
        <v>0</v>
      </c>
      <c r="BR79" s="57">
        <f t="shared" si="280"/>
        <v>2470</v>
      </c>
      <c r="BS79" s="57">
        <f t="shared" si="257"/>
        <v>2470</v>
      </c>
      <c r="BT79" s="146"/>
      <c r="BU79" s="54">
        <v>2470</v>
      </c>
      <c r="BV79" s="54">
        <v>0</v>
      </c>
      <c r="BW79" s="54">
        <v>0</v>
      </c>
      <c r="BX79" s="54">
        <v>0</v>
      </c>
      <c r="BY79" s="54">
        <f t="shared" si="281"/>
        <v>0</v>
      </c>
      <c r="BZ79" s="54">
        <f t="shared" si="282"/>
        <v>2470</v>
      </c>
      <c r="CA79" s="54">
        <f t="shared" si="283"/>
        <v>2470</v>
      </c>
    </row>
    <row r="80" spans="1:79" ht="22.5" x14ac:dyDescent="0.2">
      <c r="A80" s="44" t="s">
        <v>59</v>
      </c>
      <c r="B80" s="45" t="s">
        <v>60</v>
      </c>
      <c r="C80" s="54">
        <v>0</v>
      </c>
      <c r="D80" s="54">
        <f t="shared" si="259"/>
        <v>0</v>
      </c>
      <c r="E80" s="54">
        <v>0</v>
      </c>
      <c r="F80" s="54">
        <v>0</v>
      </c>
      <c r="G80" s="54">
        <f t="shared" si="260"/>
        <v>0</v>
      </c>
      <c r="H80" s="54">
        <v>0</v>
      </c>
      <c r="I80" s="54">
        <v>0</v>
      </c>
      <c r="J80" s="55">
        <f t="shared" si="261"/>
        <v>0</v>
      </c>
      <c r="K80" s="54">
        <v>0</v>
      </c>
      <c r="L80" s="54">
        <v>0</v>
      </c>
      <c r="M80" s="54">
        <f t="shared" si="262"/>
        <v>0</v>
      </c>
      <c r="N80" s="54">
        <v>0</v>
      </c>
      <c r="O80" s="54">
        <v>0</v>
      </c>
      <c r="P80" s="54">
        <f t="shared" si="263"/>
        <v>0</v>
      </c>
      <c r="Q80" s="54">
        <v>0</v>
      </c>
      <c r="R80" s="48">
        <f t="shared" si="240"/>
        <v>0</v>
      </c>
      <c r="S80" s="48">
        <f t="shared" si="210"/>
        <v>0</v>
      </c>
      <c r="T80" s="48">
        <f t="shared" si="211"/>
        <v>0</v>
      </c>
      <c r="U80" s="54">
        <v>0</v>
      </c>
      <c r="V80" s="54">
        <f t="shared" si="264"/>
        <v>0</v>
      </c>
      <c r="W80" s="54">
        <v>0</v>
      </c>
      <c r="X80" s="54">
        <v>0</v>
      </c>
      <c r="Y80" s="54">
        <f t="shared" si="265"/>
        <v>0</v>
      </c>
      <c r="Z80" s="54">
        <v>0</v>
      </c>
      <c r="AA80" s="54">
        <v>0</v>
      </c>
      <c r="AB80" s="54">
        <f t="shared" si="266"/>
        <v>0</v>
      </c>
      <c r="AC80" s="54">
        <v>0</v>
      </c>
      <c r="AD80" s="54">
        <v>0</v>
      </c>
      <c r="AE80" s="54">
        <f t="shared" si="267"/>
        <v>0</v>
      </c>
      <c r="AF80" s="54">
        <v>0</v>
      </c>
      <c r="AG80" s="54">
        <v>0</v>
      </c>
      <c r="AH80" s="54">
        <f t="shared" si="268"/>
        <v>0</v>
      </c>
      <c r="AI80" s="54">
        <v>0</v>
      </c>
      <c r="AJ80" s="54">
        <v>0</v>
      </c>
      <c r="AK80" s="54">
        <f t="shared" si="269"/>
        <v>0</v>
      </c>
      <c r="AL80" s="54">
        <v>0</v>
      </c>
      <c r="AM80" s="54">
        <v>0</v>
      </c>
      <c r="AN80" s="54">
        <f t="shared" si="270"/>
        <v>0</v>
      </c>
      <c r="AO80" s="54">
        <v>0</v>
      </c>
      <c r="AP80" s="54">
        <v>0</v>
      </c>
      <c r="AQ80" s="54">
        <f t="shared" si="271"/>
        <v>0</v>
      </c>
      <c r="AR80" s="54">
        <v>0</v>
      </c>
      <c r="AS80" s="54">
        <v>0</v>
      </c>
      <c r="AT80" s="54">
        <f t="shared" si="272"/>
        <v>0</v>
      </c>
      <c r="AU80" s="54">
        <v>0</v>
      </c>
      <c r="AV80" s="54">
        <v>0</v>
      </c>
      <c r="AW80" s="54">
        <f t="shared" si="273"/>
        <v>0</v>
      </c>
      <c r="AX80" s="54">
        <v>0</v>
      </c>
      <c r="AY80" s="54">
        <v>0</v>
      </c>
      <c r="AZ80" s="54">
        <f t="shared" si="274"/>
        <v>0</v>
      </c>
      <c r="BA80" s="54">
        <v>0</v>
      </c>
      <c r="BB80" s="54">
        <v>0</v>
      </c>
      <c r="BC80" s="54">
        <f t="shared" si="275"/>
        <v>0</v>
      </c>
      <c r="BD80" s="54">
        <v>0</v>
      </c>
      <c r="BE80" s="54">
        <v>0</v>
      </c>
      <c r="BF80" s="54">
        <f t="shared" si="276"/>
        <v>0</v>
      </c>
      <c r="BG80" s="54">
        <v>0</v>
      </c>
      <c r="BH80" s="54">
        <v>8326</v>
      </c>
      <c r="BI80" s="54">
        <f t="shared" si="277"/>
        <v>-4416</v>
      </c>
      <c r="BJ80" s="54">
        <f>2910+1000</f>
        <v>3910</v>
      </c>
      <c r="BK80" s="54">
        <v>0</v>
      </c>
      <c r="BL80" s="54">
        <f t="shared" si="278"/>
        <v>0</v>
      </c>
      <c r="BM80" s="54">
        <v>0</v>
      </c>
      <c r="BN80" s="54">
        <v>0</v>
      </c>
      <c r="BO80" s="54">
        <f t="shared" si="279"/>
        <v>0</v>
      </c>
      <c r="BP80" s="54">
        <v>0</v>
      </c>
      <c r="BQ80" s="57">
        <f t="shared" si="233"/>
        <v>8326</v>
      </c>
      <c r="BR80" s="57">
        <f t="shared" si="280"/>
        <v>-4416</v>
      </c>
      <c r="BS80" s="57">
        <f t="shared" si="257"/>
        <v>3910</v>
      </c>
      <c r="BT80" s="146"/>
      <c r="BU80" s="54">
        <v>3910</v>
      </c>
      <c r="BV80" s="54">
        <v>0</v>
      </c>
      <c r="BW80" s="54">
        <v>0</v>
      </c>
      <c r="BX80" s="54">
        <v>0</v>
      </c>
      <c r="BY80" s="54">
        <f t="shared" si="281"/>
        <v>8326</v>
      </c>
      <c r="BZ80" s="54">
        <f t="shared" si="282"/>
        <v>-4416</v>
      </c>
      <c r="CA80" s="54">
        <f t="shared" si="283"/>
        <v>3910</v>
      </c>
    </row>
    <row r="81" spans="1:79" ht="45" x14ac:dyDescent="0.2">
      <c r="A81" s="44" t="s">
        <v>77</v>
      </c>
      <c r="B81" s="45" t="s">
        <v>78</v>
      </c>
      <c r="C81" s="54">
        <v>0</v>
      </c>
      <c r="D81" s="54">
        <f t="shared" si="259"/>
        <v>0</v>
      </c>
      <c r="E81" s="54">
        <v>0</v>
      </c>
      <c r="F81" s="54">
        <v>0</v>
      </c>
      <c r="G81" s="54">
        <f t="shared" si="260"/>
        <v>0</v>
      </c>
      <c r="H81" s="54">
        <v>0</v>
      </c>
      <c r="I81" s="54">
        <v>0</v>
      </c>
      <c r="J81" s="55">
        <f t="shared" si="261"/>
        <v>0</v>
      </c>
      <c r="K81" s="54">
        <v>0</v>
      </c>
      <c r="L81" s="54">
        <v>0</v>
      </c>
      <c r="M81" s="54">
        <f t="shared" si="262"/>
        <v>0</v>
      </c>
      <c r="N81" s="54">
        <v>0</v>
      </c>
      <c r="O81" s="54">
        <v>0</v>
      </c>
      <c r="P81" s="54">
        <f t="shared" si="263"/>
        <v>0</v>
      </c>
      <c r="Q81" s="54">
        <v>0</v>
      </c>
      <c r="R81" s="48">
        <f t="shared" si="240"/>
        <v>0</v>
      </c>
      <c r="S81" s="48">
        <f t="shared" si="210"/>
        <v>0</v>
      </c>
      <c r="T81" s="48">
        <f t="shared" si="211"/>
        <v>0</v>
      </c>
      <c r="U81" s="54">
        <v>0</v>
      </c>
      <c r="V81" s="54">
        <f t="shared" si="264"/>
        <v>0</v>
      </c>
      <c r="W81" s="54">
        <v>0</v>
      </c>
      <c r="X81" s="54">
        <v>0</v>
      </c>
      <c r="Y81" s="54">
        <f t="shared" si="265"/>
        <v>0</v>
      </c>
      <c r="Z81" s="54">
        <v>0</v>
      </c>
      <c r="AA81" s="54">
        <v>0</v>
      </c>
      <c r="AB81" s="54">
        <f t="shared" si="266"/>
        <v>0</v>
      </c>
      <c r="AC81" s="54">
        <v>0</v>
      </c>
      <c r="AD81" s="54">
        <v>0</v>
      </c>
      <c r="AE81" s="54">
        <f t="shared" si="267"/>
        <v>0</v>
      </c>
      <c r="AF81" s="54">
        <v>0</v>
      </c>
      <c r="AG81" s="54">
        <v>0</v>
      </c>
      <c r="AH81" s="54">
        <f t="shared" si="268"/>
        <v>0</v>
      </c>
      <c r="AI81" s="54">
        <v>0</v>
      </c>
      <c r="AJ81" s="54">
        <v>0</v>
      </c>
      <c r="AK81" s="54">
        <f t="shared" si="269"/>
        <v>0</v>
      </c>
      <c r="AL81" s="54">
        <v>0</v>
      </c>
      <c r="AM81" s="54">
        <v>0</v>
      </c>
      <c r="AN81" s="54">
        <f t="shared" si="270"/>
        <v>0</v>
      </c>
      <c r="AO81" s="54">
        <v>0</v>
      </c>
      <c r="AP81" s="54">
        <v>0</v>
      </c>
      <c r="AQ81" s="54">
        <f t="shared" si="271"/>
        <v>0</v>
      </c>
      <c r="AR81" s="54">
        <v>0</v>
      </c>
      <c r="AS81" s="54">
        <v>0</v>
      </c>
      <c r="AT81" s="54">
        <f t="shared" si="272"/>
        <v>0</v>
      </c>
      <c r="AU81" s="54">
        <v>0</v>
      </c>
      <c r="AV81" s="54">
        <v>0</v>
      </c>
      <c r="AW81" s="54">
        <f t="shared" si="273"/>
        <v>0</v>
      </c>
      <c r="AX81" s="54">
        <v>0</v>
      </c>
      <c r="AY81" s="54">
        <v>0</v>
      </c>
      <c r="AZ81" s="54">
        <f t="shared" si="274"/>
        <v>0</v>
      </c>
      <c r="BA81" s="54">
        <v>0</v>
      </c>
      <c r="BB81" s="54">
        <v>0</v>
      </c>
      <c r="BC81" s="54">
        <f t="shared" si="275"/>
        <v>0</v>
      </c>
      <c r="BD81" s="54">
        <v>0</v>
      </c>
      <c r="BE81" s="54">
        <v>0</v>
      </c>
      <c r="BF81" s="54">
        <f t="shared" si="276"/>
        <v>0</v>
      </c>
      <c r="BG81" s="54">
        <v>0</v>
      </c>
      <c r="BH81" s="54"/>
      <c r="BI81" s="54">
        <f t="shared" si="277"/>
        <v>1650</v>
      </c>
      <c r="BJ81" s="54">
        <v>1650</v>
      </c>
      <c r="BK81" s="54">
        <v>0</v>
      </c>
      <c r="BL81" s="54">
        <f t="shared" si="278"/>
        <v>0</v>
      </c>
      <c r="BM81" s="54">
        <v>0</v>
      </c>
      <c r="BN81" s="54">
        <v>0</v>
      </c>
      <c r="BO81" s="54">
        <f t="shared" si="279"/>
        <v>0</v>
      </c>
      <c r="BP81" s="54">
        <v>0</v>
      </c>
      <c r="BQ81" s="57">
        <f t="shared" si="233"/>
        <v>0</v>
      </c>
      <c r="BR81" s="57">
        <f t="shared" si="280"/>
        <v>1650</v>
      </c>
      <c r="BS81" s="57">
        <f t="shared" si="257"/>
        <v>1650</v>
      </c>
      <c r="BT81" s="146"/>
      <c r="BU81" s="54">
        <v>1650</v>
      </c>
      <c r="BV81" s="54">
        <v>0</v>
      </c>
      <c r="BW81" s="54">
        <v>0</v>
      </c>
      <c r="BX81" s="54">
        <v>0</v>
      </c>
      <c r="BY81" s="54">
        <f t="shared" si="281"/>
        <v>0</v>
      </c>
      <c r="BZ81" s="54">
        <f t="shared" si="282"/>
        <v>1650</v>
      </c>
      <c r="CA81" s="54">
        <f t="shared" si="283"/>
        <v>1650</v>
      </c>
    </row>
    <row r="82" spans="1:79" ht="45" x14ac:dyDescent="0.2">
      <c r="A82" s="44" t="s">
        <v>61</v>
      </c>
      <c r="B82" s="45" t="s">
        <v>62</v>
      </c>
      <c r="C82" s="54">
        <v>0</v>
      </c>
      <c r="D82" s="54">
        <f t="shared" si="259"/>
        <v>0</v>
      </c>
      <c r="E82" s="54">
        <v>0</v>
      </c>
      <c r="F82" s="54">
        <v>0</v>
      </c>
      <c r="G82" s="54">
        <f t="shared" si="260"/>
        <v>0</v>
      </c>
      <c r="H82" s="54">
        <v>0</v>
      </c>
      <c r="I82" s="54">
        <v>0</v>
      </c>
      <c r="J82" s="55">
        <f t="shared" si="261"/>
        <v>0</v>
      </c>
      <c r="K82" s="54">
        <v>0</v>
      </c>
      <c r="L82" s="54">
        <v>0</v>
      </c>
      <c r="M82" s="54">
        <f t="shared" si="262"/>
        <v>0</v>
      </c>
      <c r="N82" s="54">
        <v>0</v>
      </c>
      <c r="O82" s="54">
        <v>0</v>
      </c>
      <c r="P82" s="54">
        <f t="shared" si="263"/>
        <v>0</v>
      </c>
      <c r="Q82" s="54">
        <v>0</v>
      </c>
      <c r="R82" s="48">
        <f t="shared" si="240"/>
        <v>0</v>
      </c>
      <c r="S82" s="48">
        <f t="shared" si="210"/>
        <v>0</v>
      </c>
      <c r="T82" s="48">
        <f t="shared" si="211"/>
        <v>0</v>
      </c>
      <c r="U82" s="54">
        <v>0</v>
      </c>
      <c r="V82" s="54">
        <f t="shared" si="264"/>
        <v>0</v>
      </c>
      <c r="W82" s="54">
        <v>0</v>
      </c>
      <c r="X82" s="54">
        <v>0</v>
      </c>
      <c r="Y82" s="54">
        <f t="shared" si="265"/>
        <v>0</v>
      </c>
      <c r="Z82" s="54">
        <v>0</v>
      </c>
      <c r="AA82" s="54">
        <v>0</v>
      </c>
      <c r="AB82" s="54">
        <f t="shared" si="266"/>
        <v>0</v>
      </c>
      <c r="AC82" s="54">
        <v>0</v>
      </c>
      <c r="AD82" s="54">
        <v>0</v>
      </c>
      <c r="AE82" s="54">
        <f t="shared" si="267"/>
        <v>0</v>
      </c>
      <c r="AF82" s="54">
        <v>0</v>
      </c>
      <c r="AG82" s="54">
        <v>0</v>
      </c>
      <c r="AH82" s="54">
        <f t="shared" si="268"/>
        <v>0</v>
      </c>
      <c r="AI82" s="54">
        <v>0</v>
      </c>
      <c r="AJ82" s="54">
        <v>0</v>
      </c>
      <c r="AK82" s="54">
        <f t="shared" si="269"/>
        <v>0</v>
      </c>
      <c r="AL82" s="54">
        <v>0</v>
      </c>
      <c r="AM82" s="54">
        <v>0</v>
      </c>
      <c r="AN82" s="54">
        <f t="shared" si="270"/>
        <v>0</v>
      </c>
      <c r="AO82" s="54">
        <v>0</v>
      </c>
      <c r="AP82" s="54">
        <v>0</v>
      </c>
      <c r="AQ82" s="54">
        <f t="shared" si="271"/>
        <v>0</v>
      </c>
      <c r="AR82" s="54">
        <v>0</v>
      </c>
      <c r="AS82" s="54">
        <v>0</v>
      </c>
      <c r="AT82" s="54">
        <f t="shared" si="272"/>
        <v>0</v>
      </c>
      <c r="AU82" s="54">
        <v>0</v>
      </c>
      <c r="AV82" s="54">
        <v>0</v>
      </c>
      <c r="AW82" s="54">
        <f t="shared" si="273"/>
        <v>0</v>
      </c>
      <c r="AX82" s="54">
        <v>0</v>
      </c>
      <c r="AY82" s="54">
        <v>0</v>
      </c>
      <c r="AZ82" s="54">
        <f t="shared" si="274"/>
        <v>0</v>
      </c>
      <c r="BA82" s="54">
        <v>0</v>
      </c>
      <c r="BB82" s="54">
        <v>0</v>
      </c>
      <c r="BC82" s="54">
        <f t="shared" si="275"/>
        <v>0</v>
      </c>
      <c r="BD82" s="54">
        <v>0</v>
      </c>
      <c r="BE82" s="54">
        <v>0</v>
      </c>
      <c r="BF82" s="54">
        <f t="shared" si="276"/>
        <v>0</v>
      </c>
      <c r="BG82" s="54">
        <v>0</v>
      </c>
      <c r="BH82" s="54"/>
      <c r="BI82" s="54">
        <f t="shared" si="277"/>
        <v>5190</v>
      </c>
      <c r="BJ82" s="54">
        <f>4070+1120</f>
        <v>5190</v>
      </c>
      <c r="BK82" s="54">
        <v>0</v>
      </c>
      <c r="BL82" s="54">
        <f t="shared" si="278"/>
        <v>0</v>
      </c>
      <c r="BM82" s="54">
        <v>0</v>
      </c>
      <c r="BN82" s="54">
        <v>0</v>
      </c>
      <c r="BO82" s="54">
        <f t="shared" si="279"/>
        <v>0</v>
      </c>
      <c r="BP82" s="54">
        <v>0</v>
      </c>
      <c r="BQ82" s="57">
        <f t="shared" si="233"/>
        <v>0</v>
      </c>
      <c r="BR82" s="57">
        <f t="shared" si="280"/>
        <v>5190</v>
      </c>
      <c r="BS82" s="57">
        <f t="shared" si="257"/>
        <v>5190</v>
      </c>
      <c r="BT82" s="146"/>
      <c r="BU82" s="54">
        <v>5190</v>
      </c>
      <c r="BV82" s="54">
        <v>0</v>
      </c>
      <c r="BW82" s="54">
        <v>0</v>
      </c>
      <c r="BX82" s="54">
        <v>0</v>
      </c>
      <c r="BY82" s="54">
        <f t="shared" si="281"/>
        <v>0</v>
      </c>
      <c r="BZ82" s="54">
        <f t="shared" si="282"/>
        <v>5190</v>
      </c>
      <c r="CA82" s="54">
        <f t="shared" si="283"/>
        <v>5190</v>
      </c>
    </row>
    <row r="83" spans="1:79" ht="22.5" x14ac:dyDescent="0.2">
      <c r="A83" s="44" t="s">
        <v>79</v>
      </c>
      <c r="B83" s="45" t="s">
        <v>80</v>
      </c>
      <c r="C83" s="43">
        <f>C84</f>
        <v>0</v>
      </c>
      <c r="D83" s="43">
        <f t="shared" si="259"/>
        <v>0</v>
      </c>
      <c r="E83" s="43">
        <f t="shared" ref="E83:BM83" si="306">E84</f>
        <v>0</v>
      </c>
      <c r="F83" s="43">
        <f>F84</f>
        <v>0</v>
      </c>
      <c r="G83" s="43">
        <f t="shared" si="260"/>
        <v>0</v>
      </c>
      <c r="H83" s="43">
        <f t="shared" si="306"/>
        <v>0</v>
      </c>
      <c r="I83" s="43">
        <f>I84</f>
        <v>0</v>
      </c>
      <c r="J83" s="52">
        <f t="shared" si="261"/>
        <v>0</v>
      </c>
      <c r="K83" s="43">
        <f t="shared" si="306"/>
        <v>0</v>
      </c>
      <c r="L83" s="43">
        <f>L84</f>
        <v>0</v>
      </c>
      <c r="M83" s="43">
        <f t="shared" si="262"/>
        <v>0</v>
      </c>
      <c r="N83" s="43">
        <f t="shared" si="306"/>
        <v>0</v>
      </c>
      <c r="O83" s="43">
        <f>O84</f>
        <v>0</v>
      </c>
      <c r="P83" s="43">
        <f t="shared" si="263"/>
        <v>0</v>
      </c>
      <c r="Q83" s="43">
        <f t="shared" si="306"/>
        <v>0</v>
      </c>
      <c r="R83" s="48">
        <f t="shared" si="240"/>
        <v>0</v>
      </c>
      <c r="S83" s="48">
        <f t="shared" si="210"/>
        <v>0</v>
      </c>
      <c r="T83" s="48">
        <f t="shared" si="211"/>
        <v>0</v>
      </c>
      <c r="U83" s="43">
        <f>U84</f>
        <v>0</v>
      </c>
      <c r="V83" s="43">
        <f t="shared" si="264"/>
        <v>0</v>
      </c>
      <c r="W83" s="43">
        <f t="shared" si="306"/>
        <v>0</v>
      </c>
      <c r="X83" s="43">
        <f>X84</f>
        <v>0</v>
      </c>
      <c r="Y83" s="43">
        <f t="shared" si="265"/>
        <v>0</v>
      </c>
      <c r="Z83" s="43">
        <f t="shared" si="306"/>
        <v>0</v>
      </c>
      <c r="AA83" s="43">
        <f>AA84</f>
        <v>0</v>
      </c>
      <c r="AB83" s="43">
        <f t="shared" si="266"/>
        <v>0</v>
      </c>
      <c r="AC83" s="43">
        <f t="shared" si="306"/>
        <v>0</v>
      </c>
      <c r="AD83" s="43">
        <f>AD84</f>
        <v>0</v>
      </c>
      <c r="AE83" s="43">
        <f t="shared" si="267"/>
        <v>0</v>
      </c>
      <c r="AF83" s="43">
        <f t="shared" si="306"/>
        <v>0</v>
      </c>
      <c r="AG83" s="43">
        <f>AG84</f>
        <v>0</v>
      </c>
      <c r="AH83" s="43">
        <f t="shared" si="268"/>
        <v>0</v>
      </c>
      <c r="AI83" s="43">
        <f t="shared" si="306"/>
        <v>0</v>
      </c>
      <c r="AJ83" s="43">
        <f>AJ84</f>
        <v>0</v>
      </c>
      <c r="AK83" s="43">
        <f t="shared" si="269"/>
        <v>0</v>
      </c>
      <c r="AL83" s="43">
        <f t="shared" si="306"/>
        <v>0</v>
      </c>
      <c r="AM83" s="43">
        <f>AM84</f>
        <v>0</v>
      </c>
      <c r="AN83" s="43">
        <f t="shared" si="270"/>
        <v>0</v>
      </c>
      <c r="AO83" s="43">
        <f t="shared" si="306"/>
        <v>0</v>
      </c>
      <c r="AP83" s="43">
        <f>AP84</f>
        <v>0</v>
      </c>
      <c r="AQ83" s="43">
        <f t="shared" si="271"/>
        <v>0</v>
      </c>
      <c r="AR83" s="43">
        <f t="shared" si="306"/>
        <v>0</v>
      </c>
      <c r="AS83" s="43">
        <f>AS84</f>
        <v>0</v>
      </c>
      <c r="AT83" s="43">
        <f t="shared" si="272"/>
        <v>0</v>
      </c>
      <c r="AU83" s="43">
        <f t="shared" si="306"/>
        <v>0</v>
      </c>
      <c r="AV83" s="43">
        <f>AV84</f>
        <v>0</v>
      </c>
      <c r="AW83" s="43">
        <f t="shared" si="273"/>
        <v>0</v>
      </c>
      <c r="AX83" s="43">
        <f t="shared" si="306"/>
        <v>0</v>
      </c>
      <c r="AY83" s="43">
        <f>AY84</f>
        <v>0</v>
      </c>
      <c r="AZ83" s="43">
        <f t="shared" si="274"/>
        <v>0</v>
      </c>
      <c r="BA83" s="43">
        <f t="shared" si="306"/>
        <v>0</v>
      </c>
      <c r="BB83" s="43">
        <f>BB84</f>
        <v>0</v>
      </c>
      <c r="BC83" s="43">
        <f t="shared" si="275"/>
        <v>0</v>
      </c>
      <c r="BD83" s="43">
        <f t="shared" si="306"/>
        <v>0</v>
      </c>
      <c r="BE83" s="43">
        <f>BE84</f>
        <v>0</v>
      </c>
      <c r="BF83" s="43">
        <f t="shared" si="276"/>
        <v>0</v>
      </c>
      <c r="BG83" s="43">
        <f t="shared" si="306"/>
        <v>0</v>
      </c>
      <c r="BH83" s="43">
        <f>BH84</f>
        <v>0</v>
      </c>
      <c r="BI83" s="43">
        <f t="shared" si="277"/>
        <v>300</v>
      </c>
      <c r="BJ83" s="43">
        <f t="shared" si="306"/>
        <v>300</v>
      </c>
      <c r="BK83" s="43">
        <f>BK84</f>
        <v>0</v>
      </c>
      <c r="BL83" s="43">
        <f t="shared" si="278"/>
        <v>0</v>
      </c>
      <c r="BM83" s="43">
        <f t="shared" si="306"/>
        <v>0</v>
      </c>
      <c r="BN83" s="43">
        <f>BN84</f>
        <v>0</v>
      </c>
      <c r="BO83" s="43">
        <f t="shared" si="279"/>
        <v>0</v>
      </c>
      <c r="BP83" s="43">
        <f t="shared" ref="BP83" si="307">BP84</f>
        <v>0</v>
      </c>
      <c r="BQ83" s="57">
        <f t="shared" si="233"/>
        <v>0</v>
      </c>
      <c r="BR83" s="57">
        <f t="shared" si="280"/>
        <v>300</v>
      </c>
      <c r="BS83" s="57">
        <f t="shared" si="257"/>
        <v>300</v>
      </c>
      <c r="BT83" s="146"/>
      <c r="BU83" s="43">
        <v>300</v>
      </c>
      <c r="BV83" s="43">
        <f>BV84</f>
        <v>0</v>
      </c>
      <c r="BW83" s="43">
        <f>BW84</f>
        <v>0</v>
      </c>
      <c r="BX83" s="43">
        <f>BX84</f>
        <v>0</v>
      </c>
      <c r="BY83" s="43">
        <f t="shared" si="281"/>
        <v>0</v>
      </c>
      <c r="BZ83" s="43">
        <f t="shared" si="282"/>
        <v>300</v>
      </c>
      <c r="CA83" s="43">
        <f t="shared" si="283"/>
        <v>300</v>
      </c>
    </row>
    <row r="84" spans="1:79" ht="22.5" x14ac:dyDescent="0.2">
      <c r="A84" s="44" t="s">
        <v>82</v>
      </c>
      <c r="B84" s="45" t="s">
        <v>83</v>
      </c>
      <c r="C84" s="54">
        <v>0</v>
      </c>
      <c r="D84" s="54">
        <f t="shared" si="259"/>
        <v>0</v>
      </c>
      <c r="E84" s="54">
        <v>0</v>
      </c>
      <c r="F84" s="54">
        <v>0</v>
      </c>
      <c r="G84" s="54">
        <f t="shared" si="260"/>
        <v>0</v>
      </c>
      <c r="H84" s="54">
        <v>0</v>
      </c>
      <c r="I84" s="54">
        <v>0</v>
      </c>
      <c r="J84" s="55">
        <f t="shared" si="261"/>
        <v>0</v>
      </c>
      <c r="K84" s="54">
        <v>0</v>
      </c>
      <c r="L84" s="54">
        <v>0</v>
      </c>
      <c r="M84" s="54">
        <f t="shared" si="262"/>
        <v>0</v>
      </c>
      <c r="N84" s="54">
        <v>0</v>
      </c>
      <c r="O84" s="54">
        <v>0</v>
      </c>
      <c r="P84" s="54">
        <f t="shared" si="263"/>
        <v>0</v>
      </c>
      <c r="Q84" s="54">
        <v>0</v>
      </c>
      <c r="R84" s="48">
        <f t="shared" si="240"/>
        <v>0</v>
      </c>
      <c r="S84" s="48">
        <f t="shared" si="210"/>
        <v>0</v>
      </c>
      <c r="T84" s="48">
        <f t="shared" si="211"/>
        <v>0</v>
      </c>
      <c r="U84" s="54">
        <v>0</v>
      </c>
      <c r="V84" s="54">
        <f t="shared" si="264"/>
        <v>0</v>
      </c>
      <c r="W84" s="54">
        <v>0</v>
      </c>
      <c r="X84" s="54">
        <v>0</v>
      </c>
      <c r="Y84" s="54">
        <f t="shared" si="265"/>
        <v>0</v>
      </c>
      <c r="Z84" s="54">
        <v>0</v>
      </c>
      <c r="AA84" s="54">
        <v>0</v>
      </c>
      <c r="AB84" s="54">
        <f t="shared" si="266"/>
        <v>0</v>
      </c>
      <c r="AC84" s="54">
        <v>0</v>
      </c>
      <c r="AD84" s="54">
        <v>0</v>
      </c>
      <c r="AE84" s="54">
        <f t="shared" si="267"/>
        <v>0</v>
      </c>
      <c r="AF84" s="54">
        <v>0</v>
      </c>
      <c r="AG84" s="54">
        <v>0</v>
      </c>
      <c r="AH84" s="54">
        <f t="shared" si="268"/>
        <v>0</v>
      </c>
      <c r="AI84" s="54">
        <v>0</v>
      </c>
      <c r="AJ84" s="54">
        <v>0</v>
      </c>
      <c r="AK84" s="54">
        <f t="shared" si="269"/>
        <v>0</v>
      </c>
      <c r="AL84" s="54">
        <v>0</v>
      </c>
      <c r="AM84" s="54">
        <v>0</v>
      </c>
      <c r="AN84" s="54">
        <f t="shared" si="270"/>
        <v>0</v>
      </c>
      <c r="AO84" s="54">
        <v>0</v>
      </c>
      <c r="AP84" s="54">
        <v>0</v>
      </c>
      <c r="AQ84" s="54">
        <f t="shared" si="271"/>
        <v>0</v>
      </c>
      <c r="AR84" s="54">
        <v>0</v>
      </c>
      <c r="AS84" s="54">
        <v>0</v>
      </c>
      <c r="AT84" s="54">
        <f t="shared" si="272"/>
        <v>0</v>
      </c>
      <c r="AU84" s="54">
        <v>0</v>
      </c>
      <c r="AV84" s="54">
        <v>0</v>
      </c>
      <c r="AW84" s="54">
        <f t="shared" si="273"/>
        <v>0</v>
      </c>
      <c r="AX84" s="54">
        <v>0</v>
      </c>
      <c r="AY84" s="54">
        <v>0</v>
      </c>
      <c r="AZ84" s="54">
        <f t="shared" si="274"/>
        <v>0</v>
      </c>
      <c r="BA84" s="54">
        <v>0</v>
      </c>
      <c r="BB84" s="54">
        <v>0</v>
      </c>
      <c r="BC84" s="54">
        <f t="shared" si="275"/>
        <v>0</v>
      </c>
      <c r="BD84" s="54">
        <v>0</v>
      </c>
      <c r="BE84" s="54">
        <v>0</v>
      </c>
      <c r="BF84" s="54">
        <f t="shared" si="276"/>
        <v>0</v>
      </c>
      <c r="BG84" s="54">
        <v>0</v>
      </c>
      <c r="BH84" s="54"/>
      <c r="BI84" s="54">
        <f t="shared" si="277"/>
        <v>300</v>
      </c>
      <c r="BJ84" s="54">
        <v>300</v>
      </c>
      <c r="BK84" s="54">
        <v>0</v>
      </c>
      <c r="BL84" s="54">
        <f t="shared" si="278"/>
        <v>0</v>
      </c>
      <c r="BM84" s="54">
        <v>0</v>
      </c>
      <c r="BN84" s="54">
        <v>0</v>
      </c>
      <c r="BO84" s="54">
        <f t="shared" si="279"/>
        <v>0</v>
      </c>
      <c r="BP84" s="54">
        <v>0</v>
      </c>
      <c r="BQ84" s="57">
        <f t="shared" si="233"/>
        <v>0</v>
      </c>
      <c r="BR84" s="57">
        <f t="shared" si="280"/>
        <v>300</v>
      </c>
      <c r="BS84" s="57">
        <f t="shared" si="257"/>
        <v>300</v>
      </c>
      <c r="BT84" s="146"/>
      <c r="BU84" s="54">
        <v>300</v>
      </c>
      <c r="BV84" s="54">
        <v>0</v>
      </c>
      <c r="BW84" s="54">
        <v>0</v>
      </c>
      <c r="BX84" s="54">
        <v>0</v>
      </c>
      <c r="BY84" s="54">
        <f t="shared" si="281"/>
        <v>0</v>
      </c>
      <c r="BZ84" s="54">
        <f t="shared" si="282"/>
        <v>300</v>
      </c>
      <c r="CA84" s="54">
        <f t="shared" si="283"/>
        <v>300</v>
      </c>
    </row>
    <row r="85" spans="1:79" x14ac:dyDescent="0.2">
      <c r="A85" s="65" t="s">
        <v>112</v>
      </c>
      <c r="B85" s="45" t="s">
        <v>113</v>
      </c>
      <c r="C85" s="33">
        <f t="shared" ref="C85:N85" si="308">C86+C90+C98</f>
        <v>0</v>
      </c>
      <c r="D85" s="33">
        <f t="shared" si="259"/>
        <v>0</v>
      </c>
      <c r="E85" s="33">
        <f t="shared" si="308"/>
        <v>0</v>
      </c>
      <c r="F85" s="33">
        <f t="shared" si="308"/>
        <v>0</v>
      </c>
      <c r="G85" s="33">
        <f t="shared" si="260"/>
        <v>0</v>
      </c>
      <c r="H85" s="33">
        <f t="shared" si="308"/>
        <v>0</v>
      </c>
      <c r="I85" s="33">
        <f t="shared" si="308"/>
        <v>0</v>
      </c>
      <c r="J85" s="50">
        <f t="shared" si="261"/>
        <v>0</v>
      </c>
      <c r="K85" s="33">
        <f t="shared" si="308"/>
        <v>0</v>
      </c>
      <c r="L85" s="33">
        <f t="shared" si="308"/>
        <v>0</v>
      </c>
      <c r="M85" s="33">
        <f t="shared" si="262"/>
        <v>0</v>
      </c>
      <c r="N85" s="33">
        <f t="shared" si="308"/>
        <v>0</v>
      </c>
      <c r="O85" s="33">
        <f>O86+O90+O98+O96</f>
        <v>0</v>
      </c>
      <c r="P85" s="33">
        <f t="shared" si="263"/>
        <v>6850</v>
      </c>
      <c r="Q85" s="33">
        <f>Q86+Q90+Q98+Q96</f>
        <v>6850</v>
      </c>
      <c r="R85" s="48">
        <f t="shared" si="240"/>
        <v>0</v>
      </c>
      <c r="S85" s="48">
        <f t="shared" si="210"/>
        <v>6850</v>
      </c>
      <c r="T85" s="48">
        <f t="shared" si="211"/>
        <v>6850</v>
      </c>
      <c r="U85" s="33">
        <f t="shared" ref="U85:BP85" si="309">U86+U90+U98+U96</f>
        <v>0</v>
      </c>
      <c r="V85" s="33">
        <f t="shared" si="264"/>
        <v>0</v>
      </c>
      <c r="W85" s="33">
        <f t="shared" si="309"/>
        <v>0</v>
      </c>
      <c r="X85" s="33">
        <f t="shared" si="309"/>
        <v>0</v>
      </c>
      <c r="Y85" s="33">
        <f t="shared" si="265"/>
        <v>0</v>
      </c>
      <c r="Z85" s="33">
        <f t="shared" si="309"/>
        <v>0</v>
      </c>
      <c r="AA85" s="33">
        <f t="shared" si="309"/>
        <v>0</v>
      </c>
      <c r="AB85" s="33">
        <f t="shared" si="266"/>
        <v>0</v>
      </c>
      <c r="AC85" s="33">
        <f t="shared" si="309"/>
        <v>0</v>
      </c>
      <c r="AD85" s="33">
        <f t="shared" si="309"/>
        <v>0</v>
      </c>
      <c r="AE85" s="33">
        <f t="shared" si="267"/>
        <v>0</v>
      </c>
      <c r="AF85" s="33">
        <f t="shared" si="309"/>
        <v>0</v>
      </c>
      <c r="AG85" s="33">
        <f t="shared" si="309"/>
        <v>121258</v>
      </c>
      <c r="AH85" s="33">
        <f t="shared" si="268"/>
        <v>6635</v>
      </c>
      <c r="AI85" s="33">
        <f t="shared" si="309"/>
        <v>127893</v>
      </c>
      <c r="AJ85" s="33">
        <f t="shared" si="309"/>
        <v>21541</v>
      </c>
      <c r="AK85" s="33">
        <f t="shared" si="269"/>
        <v>11992</v>
      </c>
      <c r="AL85" s="33">
        <f t="shared" si="309"/>
        <v>33533</v>
      </c>
      <c r="AM85" s="33">
        <f t="shared" si="309"/>
        <v>12421</v>
      </c>
      <c r="AN85" s="33">
        <f t="shared" si="270"/>
        <v>0</v>
      </c>
      <c r="AO85" s="33">
        <f t="shared" si="309"/>
        <v>12421</v>
      </c>
      <c r="AP85" s="33">
        <f t="shared" si="309"/>
        <v>0</v>
      </c>
      <c r="AQ85" s="33">
        <f t="shared" si="271"/>
        <v>0</v>
      </c>
      <c r="AR85" s="33">
        <f t="shared" si="309"/>
        <v>0</v>
      </c>
      <c r="AS85" s="33">
        <f t="shared" si="309"/>
        <v>0</v>
      </c>
      <c r="AT85" s="33">
        <f t="shared" si="272"/>
        <v>0</v>
      </c>
      <c r="AU85" s="33">
        <f t="shared" si="309"/>
        <v>0</v>
      </c>
      <c r="AV85" s="33">
        <f t="shared" si="309"/>
        <v>28179</v>
      </c>
      <c r="AW85" s="33">
        <f t="shared" si="273"/>
        <v>14466</v>
      </c>
      <c r="AX85" s="33">
        <f t="shared" si="309"/>
        <v>42645</v>
      </c>
      <c r="AY85" s="33">
        <f t="shared" si="309"/>
        <v>0</v>
      </c>
      <c r="AZ85" s="33">
        <f t="shared" si="274"/>
        <v>0</v>
      </c>
      <c r="BA85" s="33">
        <f t="shared" si="309"/>
        <v>0</v>
      </c>
      <c r="BB85" s="33">
        <f t="shared" si="309"/>
        <v>0</v>
      </c>
      <c r="BC85" s="33">
        <f t="shared" si="275"/>
        <v>0</v>
      </c>
      <c r="BD85" s="33">
        <f t="shared" si="309"/>
        <v>0</v>
      </c>
      <c r="BE85" s="33">
        <f t="shared" si="309"/>
        <v>0</v>
      </c>
      <c r="BF85" s="33">
        <f t="shared" si="276"/>
        <v>0</v>
      </c>
      <c r="BG85" s="33">
        <f t="shared" si="309"/>
        <v>0</v>
      </c>
      <c r="BH85" s="33">
        <f t="shared" si="309"/>
        <v>6804</v>
      </c>
      <c r="BI85" s="33">
        <f t="shared" si="277"/>
        <v>6168</v>
      </c>
      <c r="BJ85" s="33">
        <f t="shared" si="309"/>
        <v>12972</v>
      </c>
      <c r="BK85" s="33">
        <f t="shared" si="309"/>
        <v>0</v>
      </c>
      <c r="BL85" s="33">
        <f t="shared" si="278"/>
        <v>0</v>
      </c>
      <c r="BM85" s="33">
        <f t="shared" si="309"/>
        <v>0</v>
      </c>
      <c r="BN85" s="33">
        <f t="shared" si="309"/>
        <v>13983</v>
      </c>
      <c r="BO85" s="33">
        <f t="shared" si="279"/>
        <v>21017</v>
      </c>
      <c r="BP85" s="33">
        <f t="shared" si="309"/>
        <v>35000</v>
      </c>
      <c r="BQ85" s="57">
        <f t="shared" si="233"/>
        <v>204186</v>
      </c>
      <c r="BR85" s="57">
        <f t="shared" si="280"/>
        <v>67128</v>
      </c>
      <c r="BS85" s="57">
        <f t="shared" si="257"/>
        <v>271314</v>
      </c>
      <c r="BT85" s="146"/>
      <c r="BU85" s="33">
        <v>271978</v>
      </c>
      <c r="BV85" s="33">
        <f>BV86+BV90+BV98+BV96</f>
        <v>0</v>
      </c>
      <c r="BW85" s="33">
        <f>BW86+BW90+BW98+BW96</f>
        <v>0</v>
      </c>
      <c r="BX85" s="33">
        <f>BX86+BX90+BX98+BX96</f>
        <v>0</v>
      </c>
      <c r="BY85" s="33">
        <f t="shared" si="281"/>
        <v>204186</v>
      </c>
      <c r="BZ85" s="33">
        <f t="shared" si="282"/>
        <v>67128</v>
      </c>
      <c r="CA85" s="33">
        <f t="shared" si="283"/>
        <v>271314</v>
      </c>
    </row>
    <row r="86" spans="1:79" ht="22.5" x14ac:dyDescent="0.2">
      <c r="A86" s="44" t="s">
        <v>47</v>
      </c>
      <c r="B86" s="45" t="s">
        <v>48</v>
      </c>
      <c r="C86" s="43">
        <f>C87+C88+C89</f>
        <v>0</v>
      </c>
      <c r="D86" s="43">
        <f t="shared" si="259"/>
        <v>0</v>
      </c>
      <c r="E86" s="43">
        <f t="shared" ref="E86" si="310">E87+E88+E89</f>
        <v>0</v>
      </c>
      <c r="F86" s="43">
        <f>F87+F88+F89</f>
        <v>0</v>
      </c>
      <c r="G86" s="43">
        <f t="shared" si="260"/>
        <v>0</v>
      </c>
      <c r="H86" s="43">
        <f t="shared" ref="H86" si="311">H87+H88+H89</f>
        <v>0</v>
      </c>
      <c r="I86" s="43">
        <f>I87+I88+I89</f>
        <v>0</v>
      </c>
      <c r="J86" s="52">
        <f t="shared" si="261"/>
        <v>0</v>
      </c>
      <c r="K86" s="43">
        <f t="shared" ref="K86" si="312">K87+K88+K89</f>
        <v>0</v>
      </c>
      <c r="L86" s="43">
        <f>L87+L88+L89</f>
        <v>0</v>
      </c>
      <c r="M86" s="43">
        <f t="shared" si="262"/>
        <v>0</v>
      </c>
      <c r="N86" s="43">
        <f t="shared" ref="N86" si="313">N87+N88+N89</f>
        <v>0</v>
      </c>
      <c r="O86" s="43">
        <f>O87+O88+O89</f>
        <v>0</v>
      </c>
      <c r="P86" s="43">
        <f t="shared" si="263"/>
        <v>0</v>
      </c>
      <c r="Q86" s="43">
        <f t="shared" ref="Q86" si="314">Q87+Q88+Q89</f>
        <v>0</v>
      </c>
      <c r="R86" s="48">
        <f t="shared" si="240"/>
        <v>0</v>
      </c>
      <c r="S86" s="48">
        <f t="shared" si="210"/>
        <v>0</v>
      </c>
      <c r="T86" s="48">
        <f t="shared" si="211"/>
        <v>0</v>
      </c>
      <c r="U86" s="43">
        <f>U87+U88+U89</f>
        <v>0</v>
      </c>
      <c r="V86" s="43">
        <f t="shared" si="264"/>
        <v>0</v>
      </c>
      <c r="W86" s="43">
        <f t="shared" ref="W86" si="315">W87+W88+W89</f>
        <v>0</v>
      </c>
      <c r="X86" s="43">
        <f>X87+X88+X89</f>
        <v>0</v>
      </c>
      <c r="Y86" s="43">
        <f t="shared" si="265"/>
        <v>0</v>
      </c>
      <c r="Z86" s="43">
        <f t="shared" ref="Z86" si="316">Z87+Z88+Z89</f>
        <v>0</v>
      </c>
      <c r="AA86" s="43">
        <f>AA87+AA88+AA89</f>
        <v>0</v>
      </c>
      <c r="AB86" s="43">
        <f t="shared" si="266"/>
        <v>0</v>
      </c>
      <c r="AC86" s="43">
        <f t="shared" ref="AC86" si="317">AC87+AC88+AC89</f>
        <v>0</v>
      </c>
      <c r="AD86" s="43">
        <f>AD87+AD88+AD89</f>
        <v>0</v>
      </c>
      <c r="AE86" s="43">
        <f t="shared" si="267"/>
        <v>0</v>
      </c>
      <c r="AF86" s="43">
        <f t="shared" ref="AF86" si="318">AF87+AF88+AF89</f>
        <v>0</v>
      </c>
      <c r="AG86" s="43">
        <f>AG87+AG88+AG89</f>
        <v>0</v>
      </c>
      <c r="AH86" s="43">
        <f t="shared" si="268"/>
        <v>0</v>
      </c>
      <c r="AI86" s="43">
        <f t="shared" ref="AI86" si="319">AI87+AI88+AI89</f>
        <v>0</v>
      </c>
      <c r="AJ86" s="43">
        <f>AJ87+AJ88+AJ89</f>
        <v>0</v>
      </c>
      <c r="AK86" s="43">
        <f t="shared" si="269"/>
        <v>0</v>
      </c>
      <c r="AL86" s="43">
        <f t="shared" ref="AL86" si="320">AL87+AL88+AL89</f>
        <v>0</v>
      </c>
      <c r="AM86" s="43">
        <f>AM87+AM88+AM89</f>
        <v>0</v>
      </c>
      <c r="AN86" s="43">
        <f t="shared" si="270"/>
        <v>0</v>
      </c>
      <c r="AO86" s="43">
        <f t="shared" ref="AO86" si="321">AO87+AO88+AO89</f>
        <v>0</v>
      </c>
      <c r="AP86" s="43">
        <f>AP87+AP88+AP89</f>
        <v>0</v>
      </c>
      <c r="AQ86" s="43">
        <f t="shared" si="271"/>
        <v>0</v>
      </c>
      <c r="AR86" s="43">
        <f t="shared" ref="AR86" si="322">AR87+AR88+AR89</f>
        <v>0</v>
      </c>
      <c r="AS86" s="43">
        <f>AS87+AS88+AS89</f>
        <v>0</v>
      </c>
      <c r="AT86" s="43">
        <f t="shared" si="272"/>
        <v>0</v>
      </c>
      <c r="AU86" s="43">
        <f t="shared" ref="AU86" si="323">AU87+AU88+AU89</f>
        <v>0</v>
      </c>
      <c r="AV86" s="43">
        <f>AV87+AV88+AV89</f>
        <v>16845</v>
      </c>
      <c r="AW86" s="43">
        <f t="shared" si="273"/>
        <v>0</v>
      </c>
      <c r="AX86" s="43">
        <f t="shared" ref="AX86" si="324">AX87+AX88+AX89</f>
        <v>16845</v>
      </c>
      <c r="AY86" s="43">
        <f>AY87+AY88+AY89</f>
        <v>0</v>
      </c>
      <c r="AZ86" s="43">
        <f t="shared" si="274"/>
        <v>0</v>
      </c>
      <c r="BA86" s="43">
        <f t="shared" ref="BA86" si="325">BA87+BA88+BA89</f>
        <v>0</v>
      </c>
      <c r="BB86" s="43">
        <f>BB87+BB88+BB89</f>
        <v>0</v>
      </c>
      <c r="BC86" s="43">
        <f t="shared" si="275"/>
        <v>0</v>
      </c>
      <c r="BD86" s="43">
        <f t="shared" ref="BD86" si="326">BD87+BD88+BD89</f>
        <v>0</v>
      </c>
      <c r="BE86" s="43">
        <f>BE87+BE88+BE89</f>
        <v>0</v>
      </c>
      <c r="BF86" s="43">
        <f t="shared" si="276"/>
        <v>0</v>
      </c>
      <c r="BG86" s="43">
        <f t="shared" ref="BG86" si="327">BG87+BG88+BG89</f>
        <v>0</v>
      </c>
      <c r="BH86" s="43">
        <f>BH87+BH88+BH89</f>
        <v>0</v>
      </c>
      <c r="BI86" s="43">
        <f t="shared" si="277"/>
        <v>0</v>
      </c>
      <c r="BJ86" s="43">
        <f t="shared" ref="BJ86" si="328">BJ87+BJ88+BJ89</f>
        <v>0</v>
      </c>
      <c r="BK86" s="43">
        <f>BK87+BK88+BK89</f>
        <v>0</v>
      </c>
      <c r="BL86" s="43">
        <f t="shared" si="278"/>
        <v>0</v>
      </c>
      <c r="BM86" s="43">
        <f t="shared" ref="BM86" si="329">BM87+BM88+BM89</f>
        <v>0</v>
      </c>
      <c r="BN86" s="43">
        <f>BN87+BN88+BN89</f>
        <v>0</v>
      </c>
      <c r="BO86" s="43">
        <f t="shared" si="279"/>
        <v>5000</v>
      </c>
      <c r="BP86" s="43">
        <f t="shared" ref="BP86" si="330">BP87+BP88+BP89</f>
        <v>5000</v>
      </c>
      <c r="BQ86" s="57">
        <f t="shared" si="233"/>
        <v>16845</v>
      </c>
      <c r="BR86" s="57">
        <f t="shared" si="280"/>
        <v>5000</v>
      </c>
      <c r="BS86" s="57">
        <f t="shared" si="257"/>
        <v>21845</v>
      </c>
      <c r="BT86" s="146"/>
      <c r="BU86" s="43">
        <v>21845</v>
      </c>
      <c r="BV86" s="43">
        <f>BV87+BV88+BV89</f>
        <v>0</v>
      </c>
      <c r="BW86" s="43">
        <f t="shared" ref="BW86:BX86" si="331">BW87+BW88+BW89</f>
        <v>0</v>
      </c>
      <c r="BX86" s="43">
        <f t="shared" si="331"/>
        <v>0</v>
      </c>
      <c r="BY86" s="43">
        <f t="shared" si="281"/>
        <v>16845</v>
      </c>
      <c r="BZ86" s="43">
        <f t="shared" si="282"/>
        <v>5000</v>
      </c>
      <c r="CA86" s="43">
        <f t="shared" si="283"/>
        <v>21845</v>
      </c>
    </row>
    <row r="87" spans="1:79" x14ac:dyDescent="0.2">
      <c r="A87" s="44" t="s">
        <v>49</v>
      </c>
      <c r="B87" s="45" t="s">
        <v>50</v>
      </c>
      <c r="C87" s="54">
        <v>0</v>
      </c>
      <c r="D87" s="54">
        <f t="shared" si="259"/>
        <v>0</v>
      </c>
      <c r="E87" s="54">
        <v>0</v>
      </c>
      <c r="F87" s="54">
        <v>0</v>
      </c>
      <c r="G87" s="54">
        <f t="shared" si="260"/>
        <v>0</v>
      </c>
      <c r="H87" s="54">
        <v>0</v>
      </c>
      <c r="I87" s="54">
        <v>0</v>
      </c>
      <c r="J87" s="55">
        <f t="shared" si="261"/>
        <v>0</v>
      </c>
      <c r="K87" s="54">
        <v>0</v>
      </c>
      <c r="L87" s="54">
        <v>0</v>
      </c>
      <c r="M87" s="54">
        <f t="shared" si="262"/>
        <v>0</v>
      </c>
      <c r="N87" s="54">
        <v>0</v>
      </c>
      <c r="O87" s="54">
        <v>0</v>
      </c>
      <c r="P87" s="54">
        <f t="shared" si="263"/>
        <v>0</v>
      </c>
      <c r="Q87" s="54">
        <v>0</v>
      </c>
      <c r="R87" s="48">
        <f t="shared" si="240"/>
        <v>0</v>
      </c>
      <c r="S87" s="48">
        <f t="shared" si="210"/>
        <v>0</v>
      </c>
      <c r="T87" s="48">
        <f t="shared" si="211"/>
        <v>0</v>
      </c>
      <c r="U87" s="54">
        <v>0</v>
      </c>
      <c r="V87" s="54">
        <f t="shared" si="264"/>
        <v>0</v>
      </c>
      <c r="W87" s="54">
        <v>0</v>
      </c>
      <c r="X87" s="54">
        <v>0</v>
      </c>
      <c r="Y87" s="54">
        <f t="shared" si="265"/>
        <v>0</v>
      </c>
      <c r="Z87" s="54">
        <v>0</v>
      </c>
      <c r="AA87" s="54">
        <v>0</v>
      </c>
      <c r="AB87" s="54">
        <f t="shared" si="266"/>
        <v>0</v>
      </c>
      <c r="AC87" s="54">
        <v>0</v>
      </c>
      <c r="AD87" s="54">
        <v>0</v>
      </c>
      <c r="AE87" s="54">
        <f t="shared" si="267"/>
        <v>0</v>
      </c>
      <c r="AF87" s="54">
        <v>0</v>
      </c>
      <c r="AG87" s="54">
        <v>0</v>
      </c>
      <c r="AH87" s="54">
        <f t="shared" si="268"/>
        <v>0</v>
      </c>
      <c r="AI87" s="54">
        <v>0</v>
      </c>
      <c r="AJ87" s="54">
        <v>0</v>
      </c>
      <c r="AK87" s="54">
        <f t="shared" si="269"/>
        <v>0</v>
      </c>
      <c r="AL87" s="54">
        <v>0</v>
      </c>
      <c r="AM87" s="54">
        <v>0</v>
      </c>
      <c r="AN87" s="54">
        <f t="shared" si="270"/>
        <v>0</v>
      </c>
      <c r="AO87" s="54">
        <v>0</v>
      </c>
      <c r="AP87" s="54">
        <v>0</v>
      </c>
      <c r="AQ87" s="54">
        <f t="shared" si="271"/>
        <v>0</v>
      </c>
      <c r="AR87" s="54">
        <v>0</v>
      </c>
      <c r="AS87" s="54">
        <v>0</v>
      </c>
      <c r="AT87" s="54">
        <f t="shared" si="272"/>
        <v>0</v>
      </c>
      <c r="AU87" s="54">
        <v>0</v>
      </c>
      <c r="AV87" s="54">
        <v>14467</v>
      </c>
      <c r="AW87" s="54">
        <f t="shared" si="273"/>
        <v>0</v>
      </c>
      <c r="AX87" s="54">
        <v>14467</v>
      </c>
      <c r="AY87" s="54">
        <v>0</v>
      </c>
      <c r="AZ87" s="54">
        <f t="shared" si="274"/>
        <v>0</v>
      </c>
      <c r="BA87" s="54">
        <v>0</v>
      </c>
      <c r="BB87" s="54">
        <v>0</v>
      </c>
      <c r="BC87" s="54">
        <f t="shared" si="275"/>
        <v>0</v>
      </c>
      <c r="BD87" s="54">
        <v>0</v>
      </c>
      <c r="BE87" s="54">
        <v>0</v>
      </c>
      <c r="BF87" s="54">
        <f t="shared" si="276"/>
        <v>0</v>
      </c>
      <c r="BG87" s="54">
        <v>0</v>
      </c>
      <c r="BH87" s="54">
        <v>0</v>
      </c>
      <c r="BI87" s="54">
        <f t="shared" si="277"/>
        <v>0</v>
      </c>
      <c r="BJ87" s="54">
        <v>0</v>
      </c>
      <c r="BK87" s="54">
        <v>0</v>
      </c>
      <c r="BL87" s="54">
        <f t="shared" si="278"/>
        <v>0</v>
      </c>
      <c r="BM87" s="54">
        <v>0</v>
      </c>
      <c r="BN87" s="54">
        <v>0</v>
      </c>
      <c r="BO87" s="54">
        <f t="shared" si="279"/>
        <v>0</v>
      </c>
      <c r="BP87" s="54">
        <v>0</v>
      </c>
      <c r="BQ87" s="57">
        <f t="shared" si="233"/>
        <v>14467</v>
      </c>
      <c r="BR87" s="57">
        <f t="shared" si="280"/>
        <v>0</v>
      </c>
      <c r="BS87" s="57">
        <f t="shared" si="257"/>
        <v>14467</v>
      </c>
      <c r="BT87" s="146"/>
      <c r="BU87" s="54">
        <v>14467</v>
      </c>
      <c r="BV87" s="54">
        <v>0</v>
      </c>
      <c r="BW87" s="54">
        <v>0</v>
      </c>
      <c r="BX87" s="54">
        <v>0</v>
      </c>
      <c r="BY87" s="54">
        <f t="shared" si="281"/>
        <v>14467</v>
      </c>
      <c r="BZ87" s="54">
        <f t="shared" si="282"/>
        <v>0</v>
      </c>
      <c r="CA87" s="54">
        <f t="shared" si="283"/>
        <v>14467</v>
      </c>
    </row>
    <row r="88" spans="1:79" ht="22.5" x14ac:dyDescent="0.2">
      <c r="A88" s="44" t="s">
        <v>51</v>
      </c>
      <c r="B88" s="45" t="s">
        <v>52</v>
      </c>
      <c r="C88" s="54">
        <v>0</v>
      </c>
      <c r="D88" s="54">
        <f t="shared" si="259"/>
        <v>0</v>
      </c>
      <c r="E88" s="54">
        <v>0</v>
      </c>
      <c r="F88" s="54">
        <v>0</v>
      </c>
      <c r="G88" s="54">
        <f t="shared" si="260"/>
        <v>0</v>
      </c>
      <c r="H88" s="54">
        <v>0</v>
      </c>
      <c r="I88" s="54">
        <v>0</v>
      </c>
      <c r="J88" s="55">
        <f t="shared" si="261"/>
        <v>0</v>
      </c>
      <c r="K88" s="54">
        <v>0</v>
      </c>
      <c r="L88" s="54">
        <v>0</v>
      </c>
      <c r="M88" s="54">
        <f t="shared" si="262"/>
        <v>0</v>
      </c>
      <c r="N88" s="54">
        <v>0</v>
      </c>
      <c r="O88" s="54">
        <v>0</v>
      </c>
      <c r="P88" s="54">
        <f t="shared" si="263"/>
        <v>0</v>
      </c>
      <c r="Q88" s="54">
        <v>0</v>
      </c>
      <c r="R88" s="48">
        <f t="shared" si="240"/>
        <v>0</v>
      </c>
      <c r="S88" s="48">
        <f t="shared" si="210"/>
        <v>0</v>
      </c>
      <c r="T88" s="48">
        <f t="shared" si="211"/>
        <v>0</v>
      </c>
      <c r="U88" s="54">
        <v>0</v>
      </c>
      <c r="V88" s="54">
        <f t="shared" si="264"/>
        <v>0</v>
      </c>
      <c r="W88" s="54">
        <v>0</v>
      </c>
      <c r="X88" s="54">
        <v>0</v>
      </c>
      <c r="Y88" s="54">
        <f t="shared" si="265"/>
        <v>0</v>
      </c>
      <c r="Z88" s="54">
        <v>0</v>
      </c>
      <c r="AA88" s="54">
        <v>0</v>
      </c>
      <c r="AB88" s="54">
        <f t="shared" si="266"/>
        <v>0</v>
      </c>
      <c r="AC88" s="54">
        <v>0</v>
      </c>
      <c r="AD88" s="54">
        <v>0</v>
      </c>
      <c r="AE88" s="54">
        <f t="shared" si="267"/>
        <v>0</v>
      </c>
      <c r="AF88" s="54">
        <v>0</v>
      </c>
      <c r="AG88" s="54">
        <v>0</v>
      </c>
      <c r="AH88" s="54">
        <f t="shared" si="268"/>
        <v>0</v>
      </c>
      <c r="AI88" s="54">
        <v>0</v>
      </c>
      <c r="AJ88" s="54">
        <v>0</v>
      </c>
      <c r="AK88" s="54">
        <f t="shared" si="269"/>
        <v>0</v>
      </c>
      <c r="AL88" s="54">
        <v>0</v>
      </c>
      <c r="AM88" s="54">
        <v>0</v>
      </c>
      <c r="AN88" s="54">
        <f t="shared" si="270"/>
        <v>0</v>
      </c>
      <c r="AO88" s="54">
        <v>0</v>
      </c>
      <c r="AP88" s="54">
        <v>0</v>
      </c>
      <c r="AQ88" s="54">
        <f t="shared" si="271"/>
        <v>0</v>
      </c>
      <c r="AR88" s="54">
        <v>0</v>
      </c>
      <c r="AS88" s="54">
        <v>0</v>
      </c>
      <c r="AT88" s="54">
        <f t="shared" si="272"/>
        <v>0</v>
      </c>
      <c r="AU88" s="54">
        <v>0</v>
      </c>
      <c r="AV88" s="54">
        <v>0</v>
      </c>
      <c r="AW88" s="54">
        <f t="shared" si="273"/>
        <v>0</v>
      </c>
      <c r="AX88" s="54">
        <v>0</v>
      </c>
      <c r="AY88" s="54">
        <v>0</v>
      </c>
      <c r="AZ88" s="54">
        <f t="shared" si="274"/>
        <v>0</v>
      </c>
      <c r="BA88" s="54">
        <v>0</v>
      </c>
      <c r="BB88" s="54">
        <v>0</v>
      </c>
      <c r="BC88" s="54">
        <f t="shared" si="275"/>
        <v>0</v>
      </c>
      <c r="BD88" s="54">
        <v>0</v>
      </c>
      <c r="BE88" s="54">
        <v>0</v>
      </c>
      <c r="BF88" s="54">
        <f t="shared" si="276"/>
        <v>0</v>
      </c>
      <c r="BG88" s="54">
        <v>0</v>
      </c>
      <c r="BH88" s="54">
        <v>0</v>
      </c>
      <c r="BI88" s="54">
        <f t="shared" si="277"/>
        <v>0</v>
      </c>
      <c r="BJ88" s="54">
        <v>0</v>
      </c>
      <c r="BK88" s="54">
        <v>0</v>
      </c>
      <c r="BL88" s="54">
        <f t="shared" si="278"/>
        <v>0</v>
      </c>
      <c r="BM88" s="54">
        <v>0</v>
      </c>
      <c r="BN88" s="54">
        <v>0</v>
      </c>
      <c r="BO88" s="54">
        <f t="shared" si="279"/>
        <v>5000</v>
      </c>
      <c r="BP88" s="54">
        <v>5000</v>
      </c>
      <c r="BQ88" s="57">
        <f t="shared" si="233"/>
        <v>0</v>
      </c>
      <c r="BR88" s="57">
        <f t="shared" si="280"/>
        <v>5000</v>
      </c>
      <c r="BS88" s="57">
        <f t="shared" si="257"/>
        <v>5000</v>
      </c>
      <c r="BT88" s="146"/>
      <c r="BU88" s="54">
        <v>5000</v>
      </c>
      <c r="BV88" s="54">
        <v>0</v>
      </c>
      <c r="BW88" s="54">
        <v>0</v>
      </c>
      <c r="BX88" s="54">
        <v>0</v>
      </c>
      <c r="BY88" s="54">
        <f t="shared" si="281"/>
        <v>0</v>
      </c>
      <c r="BZ88" s="54">
        <f t="shared" si="282"/>
        <v>5000</v>
      </c>
      <c r="CA88" s="54">
        <f t="shared" si="283"/>
        <v>5000</v>
      </c>
    </row>
    <row r="89" spans="1:79" ht="22.5" x14ac:dyDescent="0.2">
      <c r="A89" s="44" t="s">
        <v>53</v>
      </c>
      <c r="B89" s="45" t="s">
        <v>54</v>
      </c>
      <c r="C89" s="54">
        <v>0</v>
      </c>
      <c r="D89" s="54">
        <f t="shared" si="259"/>
        <v>0</v>
      </c>
      <c r="E89" s="54">
        <v>0</v>
      </c>
      <c r="F89" s="54">
        <v>0</v>
      </c>
      <c r="G89" s="54">
        <f t="shared" si="260"/>
        <v>0</v>
      </c>
      <c r="H89" s="54">
        <v>0</v>
      </c>
      <c r="I89" s="54">
        <v>0</v>
      </c>
      <c r="J89" s="55">
        <f t="shared" si="261"/>
        <v>0</v>
      </c>
      <c r="K89" s="54">
        <v>0</v>
      </c>
      <c r="L89" s="54">
        <v>0</v>
      </c>
      <c r="M89" s="54">
        <f t="shared" si="262"/>
        <v>0</v>
      </c>
      <c r="N89" s="54">
        <v>0</v>
      </c>
      <c r="O89" s="54">
        <v>0</v>
      </c>
      <c r="P89" s="54">
        <f t="shared" si="263"/>
        <v>0</v>
      </c>
      <c r="Q89" s="54">
        <v>0</v>
      </c>
      <c r="R89" s="48">
        <f t="shared" si="240"/>
        <v>0</v>
      </c>
      <c r="S89" s="48">
        <f t="shared" si="210"/>
        <v>0</v>
      </c>
      <c r="T89" s="48">
        <f t="shared" si="211"/>
        <v>0</v>
      </c>
      <c r="U89" s="54">
        <v>0</v>
      </c>
      <c r="V89" s="54">
        <f t="shared" si="264"/>
        <v>0</v>
      </c>
      <c r="W89" s="54">
        <v>0</v>
      </c>
      <c r="X89" s="54">
        <v>0</v>
      </c>
      <c r="Y89" s="54">
        <f t="shared" si="265"/>
        <v>0</v>
      </c>
      <c r="Z89" s="54">
        <v>0</v>
      </c>
      <c r="AA89" s="54">
        <v>0</v>
      </c>
      <c r="AB89" s="54">
        <f t="shared" si="266"/>
        <v>0</v>
      </c>
      <c r="AC89" s="54">
        <v>0</v>
      </c>
      <c r="AD89" s="54">
        <v>0</v>
      </c>
      <c r="AE89" s="54">
        <f t="shared" si="267"/>
        <v>0</v>
      </c>
      <c r="AF89" s="54">
        <v>0</v>
      </c>
      <c r="AG89" s="54">
        <v>0</v>
      </c>
      <c r="AH89" s="54">
        <f t="shared" si="268"/>
        <v>0</v>
      </c>
      <c r="AI89" s="54">
        <v>0</v>
      </c>
      <c r="AJ89" s="54">
        <v>0</v>
      </c>
      <c r="AK89" s="54">
        <f t="shared" si="269"/>
        <v>0</v>
      </c>
      <c r="AL89" s="54">
        <v>0</v>
      </c>
      <c r="AM89" s="54">
        <v>0</v>
      </c>
      <c r="AN89" s="54">
        <f t="shared" si="270"/>
        <v>0</v>
      </c>
      <c r="AO89" s="54">
        <v>0</v>
      </c>
      <c r="AP89" s="54">
        <v>0</v>
      </c>
      <c r="AQ89" s="54">
        <f t="shared" si="271"/>
        <v>0</v>
      </c>
      <c r="AR89" s="54">
        <v>0</v>
      </c>
      <c r="AS89" s="54">
        <v>0</v>
      </c>
      <c r="AT89" s="54">
        <f t="shared" si="272"/>
        <v>0</v>
      </c>
      <c r="AU89" s="54">
        <v>0</v>
      </c>
      <c r="AV89" s="54">
        <v>2378</v>
      </c>
      <c r="AW89" s="54">
        <f t="shared" si="273"/>
        <v>0</v>
      </c>
      <c r="AX89" s="54">
        <v>2378</v>
      </c>
      <c r="AY89" s="54">
        <v>0</v>
      </c>
      <c r="AZ89" s="54">
        <f t="shared" si="274"/>
        <v>0</v>
      </c>
      <c r="BA89" s="54">
        <v>0</v>
      </c>
      <c r="BB89" s="54">
        <v>0</v>
      </c>
      <c r="BC89" s="54">
        <f t="shared" si="275"/>
        <v>0</v>
      </c>
      <c r="BD89" s="54">
        <v>0</v>
      </c>
      <c r="BE89" s="54">
        <v>0</v>
      </c>
      <c r="BF89" s="54">
        <f t="shared" si="276"/>
        <v>0</v>
      </c>
      <c r="BG89" s="54">
        <v>0</v>
      </c>
      <c r="BH89" s="54">
        <v>0</v>
      </c>
      <c r="BI89" s="54">
        <f t="shared" si="277"/>
        <v>0</v>
      </c>
      <c r="BJ89" s="54">
        <v>0</v>
      </c>
      <c r="BK89" s="54">
        <v>0</v>
      </c>
      <c r="BL89" s="54">
        <f t="shared" si="278"/>
        <v>0</v>
      </c>
      <c r="BM89" s="54">
        <v>0</v>
      </c>
      <c r="BN89" s="54">
        <v>0</v>
      </c>
      <c r="BO89" s="54">
        <f t="shared" si="279"/>
        <v>0</v>
      </c>
      <c r="BP89" s="54">
        <v>0</v>
      </c>
      <c r="BQ89" s="57">
        <f t="shared" si="233"/>
        <v>2378</v>
      </c>
      <c r="BR89" s="57">
        <f t="shared" si="280"/>
        <v>0</v>
      </c>
      <c r="BS89" s="57">
        <f t="shared" si="257"/>
        <v>2378</v>
      </c>
      <c r="BT89" s="146"/>
      <c r="BU89" s="54">
        <v>2378</v>
      </c>
      <c r="BV89" s="54">
        <v>0</v>
      </c>
      <c r="BW89" s="54">
        <v>0</v>
      </c>
      <c r="BX89" s="54">
        <v>0</v>
      </c>
      <c r="BY89" s="54">
        <f t="shared" si="281"/>
        <v>2378</v>
      </c>
      <c r="BZ89" s="54">
        <f t="shared" si="282"/>
        <v>0</v>
      </c>
      <c r="CA89" s="54">
        <f t="shared" si="283"/>
        <v>2378</v>
      </c>
    </row>
    <row r="90" spans="1:79" ht="22.5" x14ac:dyDescent="0.2">
      <c r="A90" s="44" t="s">
        <v>55</v>
      </c>
      <c r="B90" s="45" t="s">
        <v>56</v>
      </c>
      <c r="C90" s="43">
        <f>C91+C92+C93+C94+C95</f>
        <v>0</v>
      </c>
      <c r="D90" s="43">
        <f t="shared" si="259"/>
        <v>0</v>
      </c>
      <c r="E90" s="43">
        <f t="shared" ref="E90" si="332">E91+E92+E93+E94+E95</f>
        <v>0</v>
      </c>
      <c r="F90" s="43">
        <f>F91+F92+F93+F94+F95</f>
        <v>0</v>
      </c>
      <c r="G90" s="43">
        <f t="shared" si="260"/>
        <v>0</v>
      </c>
      <c r="H90" s="43">
        <f t="shared" ref="H90" si="333">H91+H92+H93+H94+H95</f>
        <v>0</v>
      </c>
      <c r="I90" s="43">
        <f>I91+I92+I93+I94+I95</f>
        <v>0</v>
      </c>
      <c r="J90" s="52">
        <f t="shared" si="261"/>
        <v>0</v>
      </c>
      <c r="K90" s="43">
        <f t="shared" ref="K90" si="334">K91+K92+K93+K94+K95</f>
        <v>0</v>
      </c>
      <c r="L90" s="43">
        <f>L91+L92+L93+L94+L95</f>
        <v>0</v>
      </c>
      <c r="M90" s="43">
        <f t="shared" si="262"/>
        <v>0</v>
      </c>
      <c r="N90" s="43">
        <f t="shared" ref="N90" si="335">N91+N92+N93+N94+N95</f>
        <v>0</v>
      </c>
      <c r="O90" s="43">
        <f>O91+O92+O93+O94+O95</f>
        <v>0</v>
      </c>
      <c r="P90" s="43">
        <f t="shared" si="263"/>
        <v>6800</v>
      </c>
      <c r="Q90" s="43">
        <f t="shared" ref="Q90" si="336">Q91+Q92+Q93+Q94+Q95</f>
        <v>6800</v>
      </c>
      <c r="R90" s="48">
        <f t="shared" si="240"/>
        <v>0</v>
      </c>
      <c r="S90" s="48">
        <f t="shared" si="210"/>
        <v>6800</v>
      </c>
      <c r="T90" s="48">
        <f t="shared" si="211"/>
        <v>6800</v>
      </c>
      <c r="U90" s="43">
        <f>U91+U92+U93+U94+U95</f>
        <v>0</v>
      </c>
      <c r="V90" s="43">
        <f t="shared" si="264"/>
        <v>0</v>
      </c>
      <c r="W90" s="43">
        <f t="shared" ref="W90" si="337">W91+W92+W93+W94+W95</f>
        <v>0</v>
      </c>
      <c r="X90" s="43">
        <f>X91+X92+X93+X94+X95</f>
        <v>0</v>
      </c>
      <c r="Y90" s="43">
        <f t="shared" si="265"/>
        <v>0</v>
      </c>
      <c r="Z90" s="43">
        <f t="shared" ref="Z90" si="338">Z91+Z92+Z93+Z94+Z95</f>
        <v>0</v>
      </c>
      <c r="AA90" s="43">
        <f>AA91+AA92+AA93+AA94+AA95</f>
        <v>0</v>
      </c>
      <c r="AB90" s="43">
        <f t="shared" si="266"/>
        <v>0</v>
      </c>
      <c r="AC90" s="43">
        <f t="shared" ref="AC90" si="339">AC91+AC92+AC93+AC94+AC95</f>
        <v>0</v>
      </c>
      <c r="AD90" s="43">
        <f>AD91+AD92+AD93+AD94+AD95</f>
        <v>0</v>
      </c>
      <c r="AE90" s="43">
        <f t="shared" si="267"/>
        <v>0</v>
      </c>
      <c r="AF90" s="43">
        <f t="shared" ref="AF90" si="340">AF91+AF92+AF93+AF94+AF95</f>
        <v>0</v>
      </c>
      <c r="AG90" s="43">
        <f>AG91+AG92+AG93+AG94+AG95</f>
        <v>112925</v>
      </c>
      <c r="AH90" s="43">
        <f t="shared" si="268"/>
        <v>12558</v>
      </c>
      <c r="AI90" s="43">
        <f t="shared" ref="AI90" si="341">AI91+AI92+AI93+AI94+AI95</f>
        <v>125483</v>
      </c>
      <c r="AJ90" s="43">
        <f>AJ91+AJ92+AJ93+AJ94+AJ95</f>
        <v>18581</v>
      </c>
      <c r="AK90" s="43">
        <f t="shared" si="269"/>
        <v>11992</v>
      </c>
      <c r="AL90" s="43">
        <f t="shared" ref="AL90" si="342">AL91+AL92+AL93+AL94+AL95</f>
        <v>30573</v>
      </c>
      <c r="AM90" s="43">
        <f>AM91+AM92+AM93+AM94+AM95</f>
        <v>12421</v>
      </c>
      <c r="AN90" s="43">
        <f t="shared" si="270"/>
        <v>0</v>
      </c>
      <c r="AO90" s="43">
        <f t="shared" ref="AO90" si="343">AO91+AO92+AO93+AO94+AO95</f>
        <v>12421</v>
      </c>
      <c r="AP90" s="43">
        <f>AP91+AP92+AP93+AP94+AP95</f>
        <v>0</v>
      </c>
      <c r="AQ90" s="43">
        <f t="shared" si="271"/>
        <v>0</v>
      </c>
      <c r="AR90" s="43">
        <f t="shared" ref="AR90" si="344">AR91+AR92+AR93+AR94+AR95</f>
        <v>0</v>
      </c>
      <c r="AS90" s="43">
        <f>AS91+AS92+AS93+AS94+AS95</f>
        <v>0</v>
      </c>
      <c r="AT90" s="43">
        <f t="shared" si="272"/>
        <v>0</v>
      </c>
      <c r="AU90" s="43">
        <f t="shared" ref="AU90" si="345">AU91+AU92+AU93+AU94+AU95</f>
        <v>0</v>
      </c>
      <c r="AV90" s="43">
        <f>AV91+AV92+AV93+AV94+AV95</f>
        <v>11334</v>
      </c>
      <c r="AW90" s="43">
        <f t="shared" si="273"/>
        <v>14466</v>
      </c>
      <c r="AX90" s="43">
        <f t="shared" ref="AX90" si="346">AX91+AX92+AX93+AX94+AX95</f>
        <v>25800</v>
      </c>
      <c r="AY90" s="43">
        <f>AY91+AY92+AY93+AY94+AY95</f>
        <v>0</v>
      </c>
      <c r="AZ90" s="43">
        <f t="shared" si="274"/>
        <v>0</v>
      </c>
      <c r="BA90" s="43">
        <f t="shared" ref="BA90" si="347">BA91+BA92+BA93+BA94+BA95</f>
        <v>0</v>
      </c>
      <c r="BB90" s="43">
        <f>BB91+BB92+BB93+BB94+BB95</f>
        <v>0</v>
      </c>
      <c r="BC90" s="43">
        <f t="shared" si="275"/>
        <v>0</v>
      </c>
      <c r="BD90" s="43">
        <f t="shared" ref="BD90" si="348">BD91+BD92+BD93+BD94+BD95</f>
        <v>0</v>
      </c>
      <c r="BE90" s="43">
        <f>BE91+BE92+BE93+BE94+BE95</f>
        <v>0</v>
      </c>
      <c r="BF90" s="43">
        <f t="shared" si="276"/>
        <v>0</v>
      </c>
      <c r="BG90" s="43">
        <f t="shared" ref="BG90" si="349">BG91+BG92+BG93+BG94+BG95</f>
        <v>0</v>
      </c>
      <c r="BH90" s="43">
        <f>BH91+BH92+BH93+BH94+BH95</f>
        <v>6804</v>
      </c>
      <c r="BI90" s="43">
        <f t="shared" si="277"/>
        <v>6168</v>
      </c>
      <c r="BJ90" s="43">
        <f t="shared" ref="BJ90" si="350">BJ91+BJ92+BJ93+BJ94+BJ95</f>
        <v>12972</v>
      </c>
      <c r="BK90" s="43">
        <f>BK91+BK92+BK93+BK94+BK95</f>
        <v>0</v>
      </c>
      <c r="BL90" s="43">
        <f t="shared" si="278"/>
        <v>0</v>
      </c>
      <c r="BM90" s="43">
        <f t="shared" ref="BM90" si="351">BM91+BM92+BM93+BM94+BM95</f>
        <v>0</v>
      </c>
      <c r="BN90" s="43">
        <f>BN91+BN92+BN93+BN94+BN95</f>
        <v>13983</v>
      </c>
      <c r="BO90" s="43">
        <f t="shared" si="279"/>
        <v>16017</v>
      </c>
      <c r="BP90" s="43">
        <f t="shared" ref="BP90" si="352">BP91+BP92+BP93+BP94+BP95</f>
        <v>30000</v>
      </c>
      <c r="BQ90" s="57">
        <f t="shared" si="233"/>
        <v>176048</v>
      </c>
      <c r="BR90" s="57">
        <f t="shared" si="280"/>
        <v>68001</v>
      </c>
      <c r="BS90" s="57">
        <f t="shared" si="257"/>
        <v>244049</v>
      </c>
      <c r="BT90" s="146"/>
      <c r="BU90" s="43">
        <v>244713</v>
      </c>
      <c r="BV90" s="43">
        <f>BV91+BV92+BV93+BV94+BV95</f>
        <v>0</v>
      </c>
      <c r="BW90" s="43">
        <f t="shared" ref="BW90:BX90" si="353">BW91+BW92+BW93+BW94+BW95</f>
        <v>0</v>
      </c>
      <c r="BX90" s="43">
        <f t="shared" si="353"/>
        <v>0</v>
      </c>
      <c r="BY90" s="43">
        <f t="shared" si="281"/>
        <v>176048</v>
      </c>
      <c r="BZ90" s="43">
        <f t="shared" si="282"/>
        <v>68001</v>
      </c>
      <c r="CA90" s="43">
        <f t="shared" si="283"/>
        <v>244049</v>
      </c>
    </row>
    <row r="91" spans="1:79" ht="33.75" x14ac:dyDescent="0.2">
      <c r="A91" s="44" t="s">
        <v>57</v>
      </c>
      <c r="B91" s="45" t="s">
        <v>58</v>
      </c>
      <c r="C91" s="54">
        <v>0</v>
      </c>
      <c r="D91" s="54">
        <f t="shared" si="259"/>
        <v>0</v>
      </c>
      <c r="E91" s="54">
        <v>0</v>
      </c>
      <c r="F91" s="54">
        <v>0</v>
      </c>
      <c r="G91" s="54">
        <f t="shared" si="260"/>
        <v>0</v>
      </c>
      <c r="H91" s="54">
        <v>0</v>
      </c>
      <c r="I91" s="54">
        <v>0</v>
      </c>
      <c r="J91" s="55">
        <f t="shared" si="261"/>
        <v>0</v>
      </c>
      <c r="K91" s="54">
        <v>0</v>
      </c>
      <c r="L91" s="54">
        <v>0</v>
      </c>
      <c r="M91" s="54">
        <f t="shared" si="262"/>
        <v>0</v>
      </c>
      <c r="N91" s="54">
        <v>0</v>
      </c>
      <c r="O91" s="54"/>
      <c r="P91" s="54">
        <f t="shared" si="263"/>
        <v>2800</v>
      </c>
      <c r="Q91" s="54">
        <v>2800</v>
      </c>
      <c r="R91" s="48">
        <f t="shared" si="240"/>
        <v>0</v>
      </c>
      <c r="S91" s="48">
        <f t="shared" si="210"/>
        <v>2800</v>
      </c>
      <c r="T91" s="48">
        <f t="shared" si="211"/>
        <v>2800</v>
      </c>
      <c r="U91" s="54"/>
      <c r="V91" s="54">
        <f t="shared" si="264"/>
        <v>0</v>
      </c>
      <c r="W91" s="54"/>
      <c r="X91" s="54"/>
      <c r="Y91" s="54">
        <f t="shared" si="265"/>
        <v>0</v>
      </c>
      <c r="Z91" s="54"/>
      <c r="AA91" s="54"/>
      <c r="AB91" s="54">
        <f t="shared" si="266"/>
        <v>0</v>
      </c>
      <c r="AC91" s="54"/>
      <c r="AD91" s="54"/>
      <c r="AE91" s="54">
        <f t="shared" si="267"/>
        <v>0</v>
      </c>
      <c r="AF91" s="54"/>
      <c r="AG91" s="54">
        <v>21252</v>
      </c>
      <c r="AH91" s="54">
        <f t="shared" si="268"/>
        <v>0</v>
      </c>
      <c r="AI91" s="54">
        <v>21252</v>
      </c>
      <c r="AJ91" s="54">
        <v>5309</v>
      </c>
      <c r="AK91" s="54">
        <f t="shared" si="269"/>
        <v>0</v>
      </c>
      <c r="AL91" s="54">
        <v>5309</v>
      </c>
      <c r="AM91" s="54">
        <v>12421</v>
      </c>
      <c r="AN91" s="54">
        <f t="shared" si="270"/>
        <v>0</v>
      </c>
      <c r="AO91" s="54">
        <v>12421</v>
      </c>
      <c r="AP91" s="54"/>
      <c r="AQ91" s="54">
        <f t="shared" si="271"/>
        <v>0</v>
      </c>
      <c r="AR91" s="54"/>
      <c r="AS91" s="54"/>
      <c r="AT91" s="54">
        <f t="shared" si="272"/>
        <v>0</v>
      </c>
      <c r="AU91" s="54"/>
      <c r="AV91" s="54">
        <v>3634</v>
      </c>
      <c r="AW91" s="54">
        <f t="shared" si="273"/>
        <v>2066</v>
      </c>
      <c r="AX91" s="54">
        <v>5700</v>
      </c>
      <c r="AY91" s="54"/>
      <c r="AZ91" s="54">
        <f t="shared" si="274"/>
        <v>0</v>
      </c>
      <c r="BA91" s="54"/>
      <c r="BB91" s="54"/>
      <c r="BC91" s="54">
        <f t="shared" si="275"/>
        <v>0</v>
      </c>
      <c r="BD91" s="54"/>
      <c r="BE91" s="54"/>
      <c r="BF91" s="54">
        <f t="shared" si="276"/>
        <v>0</v>
      </c>
      <c r="BG91" s="54"/>
      <c r="BH91" s="54">
        <v>664</v>
      </c>
      <c r="BI91" s="54">
        <f t="shared" si="277"/>
        <v>-664</v>
      </c>
      <c r="BJ91" s="66">
        <v>0</v>
      </c>
      <c r="BK91" s="54"/>
      <c r="BL91" s="54">
        <f t="shared" si="278"/>
        <v>0</v>
      </c>
      <c r="BM91" s="54"/>
      <c r="BN91" s="54">
        <v>10007</v>
      </c>
      <c r="BO91" s="54">
        <f t="shared" si="279"/>
        <v>14993</v>
      </c>
      <c r="BP91" s="54">
        <v>25000</v>
      </c>
      <c r="BQ91" s="57">
        <f t="shared" si="233"/>
        <v>53287</v>
      </c>
      <c r="BR91" s="57">
        <f t="shared" si="280"/>
        <v>19195</v>
      </c>
      <c r="BS91" s="57">
        <f t="shared" si="257"/>
        <v>72482</v>
      </c>
      <c r="BT91" s="146"/>
      <c r="BU91" s="54">
        <v>73146</v>
      </c>
      <c r="BV91" s="54"/>
      <c r="BW91" s="54"/>
      <c r="BX91" s="54"/>
      <c r="BY91" s="54">
        <f t="shared" si="281"/>
        <v>53287</v>
      </c>
      <c r="BZ91" s="54">
        <f t="shared" si="282"/>
        <v>19195</v>
      </c>
      <c r="CA91" s="54">
        <f t="shared" si="283"/>
        <v>72482</v>
      </c>
    </row>
    <row r="92" spans="1:79" ht="22.5" x14ac:dyDescent="0.2">
      <c r="A92" s="44" t="s">
        <v>75</v>
      </c>
      <c r="B92" s="45" t="s">
        <v>76</v>
      </c>
      <c r="C92" s="54">
        <v>0</v>
      </c>
      <c r="D92" s="54">
        <f t="shared" si="259"/>
        <v>0</v>
      </c>
      <c r="E92" s="54">
        <v>0</v>
      </c>
      <c r="F92" s="54">
        <v>0</v>
      </c>
      <c r="G92" s="54">
        <f t="shared" si="260"/>
        <v>0</v>
      </c>
      <c r="H92" s="54">
        <v>0</v>
      </c>
      <c r="I92" s="54">
        <v>0</v>
      </c>
      <c r="J92" s="55">
        <f t="shared" si="261"/>
        <v>0</v>
      </c>
      <c r="K92" s="54">
        <v>0</v>
      </c>
      <c r="L92" s="54">
        <v>0</v>
      </c>
      <c r="M92" s="54">
        <f t="shared" si="262"/>
        <v>0</v>
      </c>
      <c r="N92" s="54">
        <v>0</v>
      </c>
      <c r="O92" s="54"/>
      <c r="P92" s="54">
        <f t="shared" si="263"/>
        <v>0</v>
      </c>
      <c r="Q92" s="54"/>
      <c r="R92" s="48">
        <f t="shared" si="240"/>
        <v>0</v>
      </c>
      <c r="S92" s="48">
        <f t="shared" si="210"/>
        <v>0</v>
      </c>
      <c r="T92" s="48">
        <f t="shared" si="211"/>
        <v>0</v>
      </c>
      <c r="U92" s="54"/>
      <c r="V92" s="54">
        <f t="shared" si="264"/>
        <v>0</v>
      </c>
      <c r="W92" s="54"/>
      <c r="X92" s="54"/>
      <c r="Y92" s="54">
        <f t="shared" si="265"/>
        <v>0</v>
      </c>
      <c r="Z92" s="54"/>
      <c r="AA92" s="54"/>
      <c r="AB92" s="54">
        <f t="shared" si="266"/>
        <v>0</v>
      </c>
      <c r="AC92" s="54"/>
      <c r="AD92" s="54"/>
      <c r="AE92" s="54">
        <f t="shared" si="267"/>
        <v>0</v>
      </c>
      <c r="AF92" s="54"/>
      <c r="AG92" s="54">
        <v>0</v>
      </c>
      <c r="AH92" s="54">
        <f t="shared" si="268"/>
        <v>185</v>
      </c>
      <c r="AI92" s="54">
        <v>185</v>
      </c>
      <c r="AJ92" s="54"/>
      <c r="AK92" s="54">
        <f t="shared" si="269"/>
        <v>0</v>
      </c>
      <c r="AL92" s="54"/>
      <c r="AM92" s="54"/>
      <c r="AN92" s="54">
        <f t="shared" si="270"/>
        <v>0</v>
      </c>
      <c r="AO92" s="54"/>
      <c r="AP92" s="54"/>
      <c r="AQ92" s="54">
        <f t="shared" si="271"/>
        <v>0</v>
      </c>
      <c r="AR92" s="54"/>
      <c r="AS92" s="54"/>
      <c r="AT92" s="54">
        <f t="shared" si="272"/>
        <v>0</v>
      </c>
      <c r="AU92" s="54"/>
      <c r="AV92" s="54">
        <v>2000</v>
      </c>
      <c r="AW92" s="54">
        <f t="shared" si="273"/>
        <v>3200</v>
      </c>
      <c r="AX92" s="54">
        <v>5200</v>
      </c>
      <c r="AY92" s="54"/>
      <c r="AZ92" s="54">
        <f t="shared" si="274"/>
        <v>0</v>
      </c>
      <c r="BA92" s="54"/>
      <c r="BB92" s="54"/>
      <c r="BC92" s="54">
        <f t="shared" si="275"/>
        <v>0</v>
      </c>
      <c r="BD92" s="54"/>
      <c r="BE92" s="54"/>
      <c r="BF92" s="54">
        <f t="shared" si="276"/>
        <v>0</v>
      </c>
      <c r="BG92" s="54"/>
      <c r="BH92" s="54"/>
      <c r="BI92" s="54">
        <f t="shared" si="277"/>
        <v>0</v>
      </c>
      <c r="BJ92" s="54"/>
      <c r="BK92" s="54"/>
      <c r="BL92" s="54">
        <f t="shared" si="278"/>
        <v>0</v>
      </c>
      <c r="BM92" s="54"/>
      <c r="BN92" s="54"/>
      <c r="BO92" s="54">
        <f t="shared" si="279"/>
        <v>0</v>
      </c>
      <c r="BP92" s="54"/>
      <c r="BQ92" s="57">
        <f t="shared" si="233"/>
        <v>2000</v>
      </c>
      <c r="BR92" s="57">
        <f t="shared" si="280"/>
        <v>3385</v>
      </c>
      <c r="BS92" s="57">
        <f t="shared" si="257"/>
        <v>5385</v>
      </c>
      <c r="BT92" s="146"/>
      <c r="BU92" s="54">
        <v>5385</v>
      </c>
      <c r="BV92" s="54"/>
      <c r="BW92" s="54"/>
      <c r="BX92" s="54"/>
      <c r="BY92" s="54">
        <f t="shared" si="281"/>
        <v>2000</v>
      </c>
      <c r="BZ92" s="54">
        <f t="shared" si="282"/>
        <v>3385</v>
      </c>
      <c r="CA92" s="54">
        <f t="shared" si="283"/>
        <v>5385</v>
      </c>
    </row>
    <row r="93" spans="1:79" ht="22.5" x14ac:dyDescent="0.2">
      <c r="A93" s="44" t="s">
        <v>59</v>
      </c>
      <c r="B93" s="45" t="s">
        <v>60</v>
      </c>
      <c r="C93" s="54">
        <v>0</v>
      </c>
      <c r="D93" s="54">
        <f t="shared" si="259"/>
        <v>0</v>
      </c>
      <c r="E93" s="54">
        <v>0</v>
      </c>
      <c r="F93" s="54">
        <v>0</v>
      </c>
      <c r="G93" s="54">
        <f t="shared" si="260"/>
        <v>0</v>
      </c>
      <c r="H93" s="54">
        <v>0</v>
      </c>
      <c r="I93" s="54">
        <v>0</v>
      </c>
      <c r="J93" s="55">
        <f t="shared" si="261"/>
        <v>0</v>
      </c>
      <c r="K93" s="54">
        <v>0</v>
      </c>
      <c r="L93" s="54">
        <v>0</v>
      </c>
      <c r="M93" s="54">
        <f t="shared" si="262"/>
        <v>0</v>
      </c>
      <c r="N93" s="54">
        <v>0</v>
      </c>
      <c r="O93" s="54"/>
      <c r="P93" s="54">
        <f t="shared" si="263"/>
        <v>2000</v>
      </c>
      <c r="Q93" s="54">
        <v>2000</v>
      </c>
      <c r="R93" s="48">
        <f t="shared" si="240"/>
        <v>0</v>
      </c>
      <c r="S93" s="48">
        <f t="shared" si="210"/>
        <v>2000</v>
      </c>
      <c r="T93" s="48">
        <f t="shared" si="211"/>
        <v>2000</v>
      </c>
      <c r="U93" s="54"/>
      <c r="V93" s="54">
        <f t="shared" si="264"/>
        <v>0</v>
      </c>
      <c r="W93" s="54"/>
      <c r="X93" s="54"/>
      <c r="Y93" s="54">
        <f t="shared" si="265"/>
        <v>0</v>
      </c>
      <c r="Z93" s="54"/>
      <c r="AA93" s="54"/>
      <c r="AB93" s="54">
        <f t="shared" si="266"/>
        <v>0</v>
      </c>
      <c r="AC93" s="54"/>
      <c r="AD93" s="54"/>
      <c r="AE93" s="54">
        <f t="shared" si="267"/>
        <v>0</v>
      </c>
      <c r="AF93" s="54"/>
      <c r="AG93" s="54">
        <v>91673</v>
      </c>
      <c r="AH93" s="54">
        <f t="shared" si="268"/>
        <v>11273</v>
      </c>
      <c r="AI93" s="54">
        <v>102946</v>
      </c>
      <c r="AJ93" s="54">
        <v>13272</v>
      </c>
      <c r="AK93" s="54">
        <f t="shared" si="269"/>
        <v>4392</v>
      </c>
      <c r="AL93" s="54">
        <v>17664</v>
      </c>
      <c r="AM93" s="54"/>
      <c r="AN93" s="54">
        <f t="shared" si="270"/>
        <v>0</v>
      </c>
      <c r="AO93" s="54"/>
      <c r="AP93" s="54"/>
      <c r="AQ93" s="54">
        <f t="shared" si="271"/>
        <v>0</v>
      </c>
      <c r="AR93" s="54"/>
      <c r="AS93" s="54"/>
      <c r="AT93" s="54">
        <f t="shared" si="272"/>
        <v>0</v>
      </c>
      <c r="AU93" s="54"/>
      <c r="AV93" s="54">
        <v>5200</v>
      </c>
      <c r="AW93" s="54">
        <f t="shared" si="273"/>
        <v>8200</v>
      </c>
      <c r="AX93" s="54">
        <v>13400</v>
      </c>
      <c r="AY93" s="54"/>
      <c r="AZ93" s="54">
        <f t="shared" si="274"/>
        <v>0</v>
      </c>
      <c r="BA93" s="54"/>
      <c r="BB93" s="54"/>
      <c r="BC93" s="54">
        <f t="shared" si="275"/>
        <v>0</v>
      </c>
      <c r="BD93" s="54"/>
      <c r="BE93" s="54"/>
      <c r="BF93" s="54">
        <f t="shared" si="276"/>
        <v>0</v>
      </c>
      <c r="BG93" s="54"/>
      <c r="BH93" s="54">
        <v>168</v>
      </c>
      <c r="BI93" s="54">
        <f t="shared" si="277"/>
        <v>6832</v>
      </c>
      <c r="BJ93" s="54">
        <v>7000</v>
      </c>
      <c r="BK93" s="54"/>
      <c r="BL93" s="54">
        <f t="shared" si="278"/>
        <v>0</v>
      </c>
      <c r="BM93" s="54"/>
      <c r="BN93" s="54">
        <v>3976</v>
      </c>
      <c r="BO93" s="54">
        <f t="shared" si="279"/>
        <v>1024</v>
      </c>
      <c r="BP93" s="54">
        <v>5000</v>
      </c>
      <c r="BQ93" s="57">
        <f t="shared" si="233"/>
        <v>114289</v>
      </c>
      <c r="BR93" s="57">
        <f t="shared" si="280"/>
        <v>33721</v>
      </c>
      <c r="BS93" s="57">
        <f t="shared" si="257"/>
        <v>148010</v>
      </c>
      <c r="BT93" s="146"/>
      <c r="BU93" s="54">
        <v>148010</v>
      </c>
      <c r="BV93" s="54"/>
      <c r="BW93" s="54"/>
      <c r="BX93" s="54"/>
      <c r="BY93" s="54">
        <f t="shared" si="281"/>
        <v>114289</v>
      </c>
      <c r="BZ93" s="54">
        <f t="shared" si="282"/>
        <v>33721</v>
      </c>
      <c r="CA93" s="54">
        <f t="shared" si="283"/>
        <v>148010</v>
      </c>
    </row>
    <row r="94" spans="1:79" ht="45" x14ac:dyDescent="0.2">
      <c r="A94" s="44" t="s">
        <v>77</v>
      </c>
      <c r="B94" s="45" t="s">
        <v>78</v>
      </c>
      <c r="C94" s="54">
        <v>0</v>
      </c>
      <c r="D94" s="54">
        <f t="shared" si="259"/>
        <v>0</v>
      </c>
      <c r="E94" s="54">
        <v>0</v>
      </c>
      <c r="F94" s="54">
        <v>0</v>
      </c>
      <c r="G94" s="54">
        <f t="shared" si="260"/>
        <v>0</v>
      </c>
      <c r="H94" s="54">
        <v>0</v>
      </c>
      <c r="I94" s="54">
        <v>0</v>
      </c>
      <c r="J94" s="55">
        <f t="shared" si="261"/>
        <v>0</v>
      </c>
      <c r="K94" s="54">
        <v>0</v>
      </c>
      <c r="L94" s="54">
        <v>0</v>
      </c>
      <c r="M94" s="54">
        <f t="shared" si="262"/>
        <v>0</v>
      </c>
      <c r="N94" s="54">
        <v>0</v>
      </c>
      <c r="O94" s="54"/>
      <c r="P94" s="54">
        <f t="shared" si="263"/>
        <v>2000</v>
      </c>
      <c r="Q94" s="54">
        <v>2000</v>
      </c>
      <c r="R94" s="48">
        <f t="shared" si="240"/>
        <v>0</v>
      </c>
      <c r="S94" s="48">
        <f t="shared" si="210"/>
        <v>2000</v>
      </c>
      <c r="T94" s="48">
        <f t="shared" si="211"/>
        <v>2000</v>
      </c>
      <c r="U94" s="54"/>
      <c r="V94" s="54">
        <f t="shared" si="264"/>
        <v>0</v>
      </c>
      <c r="W94" s="54"/>
      <c r="X94" s="54"/>
      <c r="Y94" s="54">
        <f t="shared" si="265"/>
        <v>0</v>
      </c>
      <c r="Z94" s="54"/>
      <c r="AA94" s="54"/>
      <c r="AB94" s="54">
        <f t="shared" si="266"/>
        <v>0</v>
      </c>
      <c r="AC94" s="54"/>
      <c r="AD94" s="54"/>
      <c r="AE94" s="54">
        <f t="shared" si="267"/>
        <v>0</v>
      </c>
      <c r="AF94" s="54"/>
      <c r="AG94" s="54"/>
      <c r="AH94" s="54">
        <f t="shared" si="268"/>
        <v>0</v>
      </c>
      <c r="AI94" s="54"/>
      <c r="AJ94" s="54"/>
      <c r="AK94" s="54">
        <f t="shared" si="269"/>
        <v>5700</v>
      </c>
      <c r="AL94" s="54">
        <v>5700</v>
      </c>
      <c r="AM94" s="54"/>
      <c r="AN94" s="54">
        <f t="shared" si="270"/>
        <v>0</v>
      </c>
      <c r="AO94" s="54"/>
      <c r="AP94" s="54"/>
      <c r="AQ94" s="54">
        <f t="shared" si="271"/>
        <v>0</v>
      </c>
      <c r="AR94" s="54"/>
      <c r="AS94" s="54"/>
      <c r="AT94" s="54">
        <f t="shared" si="272"/>
        <v>0</v>
      </c>
      <c r="AU94" s="54"/>
      <c r="AV94" s="54">
        <v>500</v>
      </c>
      <c r="AW94" s="54">
        <f t="shared" si="273"/>
        <v>1000</v>
      </c>
      <c r="AX94" s="54">
        <v>1500</v>
      </c>
      <c r="AY94" s="54"/>
      <c r="AZ94" s="54">
        <f t="shared" si="274"/>
        <v>0</v>
      </c>
      <c r="BA94" s="54"/>
      <c r="BB94" s="54"/>
      <c r="BC94" s="54">
        <f t="shared" si="275"/>
        <v>0</v>
      </c>
      <c r="BD94" s="54"/>
      <c r="BE94" s="54"/>
      <c r="BF94" s="54">
        <f t="shared" si="276"/>
        <v>0</v>
      </c>
      <c r="BG94" s="54"/>
      <c r="BH94" s="54">
        <v>3318</v>
      </c>
      <c r="BI94" s="54">
        <f t="shared" si="277"/>
        <v>0</v>
      </c>
      <c r="BJ94" s="54">
        <v>3318</v>
      </c>
      <c r="BK94" s="54"/>
      <c r="BL94" s="54">
        <f t="shared" si="278"/>
        <v>0</v>
      </c>
      <c r="BM94" s="54"/>
      <c r="BN94" s="54">
        <v>0</v>
      </c>
      <c r="BO94" s="54">
        <f t="shared" si="279"/>
        <v>0</v>
      </c>
      <c r="BP94" s="54"/>
      <c r="BQ94" s="57">
        <f t="shared" si="233"/>
        <v>3818</v>
      </c>
      <c r="BR94" s="57">
        <f t="shared" si="280"/>
        <v>8700</v>
      </c>
      <c r="BS94" s="57">
        <f t="shared" si="257"/>
        <v>12518</v>
      </c>
      <c r="BT94" s="146"/>
      <c r="BU94" s="54">
        <v>12518</v>
      </c>
      <c r="BV94" s="54"/>
      <c r="BW94" s="54"/>
      <c r="BX94" s="54"/>
      <c r="BY94" s="54">
        <f t="shared" si="281"/>
        <v>3818</v>
      </c>
      <c r="BZ94" s="54">
        <f t="shared" si="282"/>
        <v>8700</v>
      </c>
      <c r="CA94" s="54">
        <f t="shared" si="283"/>
        <v>12518</v>
      </c>
    </row>
    <row r="95" spans="1:79" ht="45" x14ac:dyDescent="0.2">
      <c r="A95" s="44" t="s">
        <v>61</v>
      </c>
      <c r="B95" s="45" t="s">
        <v>62</v>
      </c>
      <c r="C95" s="54">
        <v>0</v>
      </c>
      <c r="D95" s="54">
        <f t="shared" si="259"/>
        <v>0</v>
      </c>
      <c r="E95" s="54">
        <v>0</v>
      </c>
      <c r="F95" s="54">
        <v>0</v>
      </c>
      <c r="G95" s="54">
        <f t="shared" si="260"/>
        <v>0</v>
      </c>
      <c r="H95" s="54">
        <v>0</v>
      </c>
      <c r="I95" s="54">
        <v>0</v>
      </c>
      <c r="J95" s="55">
        <f t="shared" si="261"/>
        <v>0</v>
      </c>
      <c r="K95" s="54">
        <v>0</v>
      </c>
      <c r="L95" s="54">
        <v>0</v>
      </c>
      <c r="M95" s="54">
        <f t="shared" si="262"/>
        <v>0</v>
      </c>
      <c r="N95" s="54">
        <v>0</v>
      </c>
      <c r="O95" s="54"/>
      <c r="P95" s="54">
        <f t="shared" si="263"/>
        <v>0</v>
      </c>
      <c r="Q95" s="54"/>
      <c r="R95" s="48">
        <f t="shared" si="240"/>
        <v>0</v>
      </c>
      <c r="S95" s="48">
        <f t="shared" si="210"/>
        <v>0</v>
      </c>
      <c r="T95" s="48">
        <f t="shared" si="211"/>
        <v>0</v>
      </c>
      <c r="U95" s="54"/>
      <c r="V95" s="54">
        <f t="shared" si="264"/>
        <v>0</v>
      </c>
      <c r="W95" s="54"/>
      <c r="X95" s="54"/>
      <c r="Y95" s="54">
        <f t="shared" si="265"/>
        <v>0</v>
      </c>
      <c r="Z95" s="54"/>
      <c r="AA95" s="54"/>
      <c r="AB95" s="54">
        <f t="shared" si="266"/>
        <v>0</v>
      </c>
      <c r="AC95" s="54"/>
      <c r="AD95" s="54"/>
      <c r="AE95" s="54">
        <f t="shared" si="267"/>
        <v>0</v>
      </c>
      <c r="AF95" s="54"/>
      <c r="AG95" s="54">
        <v>0</v>
      </c>
      <c r="AH95" s="54">
        <f t="shared" si="268"/>
        <v>1100</v>
      </c>
      <c r="AI95" s="54">
        <v>1100</v>
      </c>
      <c r="AJ95" s="54"/>
      <c r="AK95" s="54">
        <f t="shared" si="269"/>
        <v>1900</v>
      </c>
      <c r="AL95" s="54">
        <v>1900</v>
      </c>
      <c r="AM95" s="54"/>
      <c r="AN95" s="54">
        <f t="shared" si="270"/>
        <v>0</v>
      </c>
      <c r="AO95" s="54"/>
      <c r="AP95" s="54"/>
      <c r="AQ95" s="54">
        <f t="shared" si="271"/>
        <v>0</v>
      </c>
      <c r="AR95" s="54"/>
      <c r="AS95" s="54"/>
      <c r="AT95" s="54">
        <f t="shared" si="272"/>
        <v>0</v>
      </c>
      <c r="AU95" s="54"/>
      <c r="AV95" s="54"/>
      <c r="AW95" s="54">
        <f t="shared" si="273"/>
        <v>0</v>
      </c>
      <c r="AX95" s="54"/>
      <c r="AY95" s="54"/>
      <c r="AZ95" s="54">
        <f t="shared" si="274"/>
        <v>0</v>
      </c>
      <c r="BA95" s="54"/>
      <c r="BB95" s="54"/>
      <c r="BC95" s="54">
        <f t="shared" si="275"/>
        <v>0</v>
      </c>
      <c r="BD95" s="54"/>
      <c r="BE95" s="54"/>
      <c r="BF95" s="54">
        <f t="shared" si="276"/>
        <v>0</v>
      </c>
      <c r="BG95" s="54"/>
      <c r="BH95" s="54">
        <v>2654</v>
      </c>
      <c r="BI95" s="54">
        <f t="shared" si="277"/>
        <v>0</v>
      </c>
      <c r="BJ95" s="54">
        <v>2654</v>
      </c>
      <c r="BK95" s="54"/>
      <c r="BL95" s="54">
        <f t="shared" si="278"/>
        <v>0</v>
      </c>
      <c r="BM95" s="54"/>
      <c r="BN95" s="54">
        <v>0</v>
      </c>
      <c r="BO95" s="54">
        <f t="shared" si="279"/>
        <v>0</v>
      </c>
      <c r="BP95" s="54"/>
      <c r="BQ95" s="57">
        <f t="shared" si="233"/>
        <v>2654</v>
      </c>
      <c r="BR95" s="57">
        <f t="shared" si="280"/>
        <v>3000</v>
      </c>
      <c r="BS95" s="57">
        <f t="shared" si="257"/>
        <v>5654</v>
      </c>
      <c r="BT95" s="146"/>
      <c r="BU95" s="54">
        <v>5654</v>
      </c>
      <c r="BV95" s="54"/>
      <c r="BW95" s="54"/>
      <c r="BX95" s="54"/>
      <c r="BY95" s="54">
        <f t="shared" si="281"/>
        <v>2654</v>
      </c>
      <c r="BZ95" s="54">
        <f t="shared" si="282"/>
        <v>3000</v>
      </c>
      <c r="CA95" s="54">
        <f t="shared" si="283"/>
        <v>5654</v>
      </c>
    </row>
    <row r="96" spans="1:79" ht="22.5" x14ac:dyDescent="0.2">
      <c r="A96" s="44" t="s">
        <v>79</v>
      </c>
      <c r="B96" s="45" t="s">
        <v>80</v>
      </c>
      <c r="C96" s="54"/>
      <c r="D96" s="54">
        <f t="shared" si="259"/>
        <v>0</v>
      </c>
      <c r="E96" s="54"/>
      <c r="F96" s="54"/>
      <c r="G96" s="54">
        <f t="shared" si="260"/>
        <v>0</v>
      </c>
      <c r="H96" s="54"/>
      <c r="I96" s="54"/>
      <c r="J96" s="55">
        <f t="shared" si="261"/>
        <v>0</v>
      </c>
      <c r="K96" s="54"/>
      <c r="L96" s="54"/>
      <c r="M96" s="54">
        <f t="shared" si="262"/>
        <v>0</v>
      </c>
      <c r="N96" s="54"/>
      <c r="O96" s="61">
        <f>O97</f>
        <v>0</v>
      </c>
      <c r="P96" s="61">
        <f t="shared" si="263"/>
        <v>50</v>
      </c>
      <c r="Q96" s="61">
        <f>Q97</f>
        <v>50</v>
      </c>
      <c r="R96" s="48">
        <f t="shared" si="240"/>
        <v>0</v>
      </c>
      <c r="S96" s="48">
        <f t="shared" si="210"/>
        <v>50</v>
      </c>
      <c r="T96" s="48">
        <f t="shared" si="211"/>
        <v>50</v>
      </c>
      <c r="U96" s="61">
        <f t="shared" ref="U96:BP96" si="354">U97</f>
        <v>0</v>
      </c>
      <c r="V96" s="61">
        <f t="shared" si="264"/>
        <v>0</v>
      </c>
      <c r="W96" s="61">
        <f t="shared" si="354"/>
        <v>0</v>
      </c>
      <c r="X96" s="61">
        <f t="shared" si="354"/>
        <v>0</v>
      </c>
      <c r="Y96" s="61">
        <f t="shared" si="265"/>
        <v>0</v>
      </c>
      <c r="Z96" s="61">
        <f t="shared" si="354"/>
        <v>0</v>
      </c>
      <c r="AA96" s="61">
        <f t="shared" si="354"/>
        <v>0</v>
      </c>
      <c r="AB96" s="61">
        <f t="shared" si="266"/>
        <v>0</v>
      </c>
      <c r="AC96" s="61">
        <f t="shared" si="354"/>
        <v>0</v>
      </c>
      <c r="AD96" s="61">
        <f t="shared" si="354"/>
        <v>0</v>
      </c>
      <c r="AE96" s="61">
        <f t="shared" si="267"/>
        <v>0</v>
      </c>
      <c r="AF96" s="61">
        <f t="shared" si="354"/>
        <v>0</v>
      </c>
      <c r="AG96" s="61">
        <f t="shared" si="354"/>
        <v>0</v>
      </c>
      <c r="AH96" s="61">
        <f t="shared" si="268"/>
        <v>0</v>
      </c>
      <c r="AI96" s="61">
        <f t="shared" si="354"/>
        <v>0</v>
      </c>
      <c r="AJ96" s="61">
        <f t="shared" si="354"/>
        <v>0</v>
      </c>
      <c r="AK96" s="61">
        <f t="shared" si="269"/>
        <v>0</v>
      </c>
      <c r="AL96" s="61">
        <f t="shared" si="354"/>
        <v>0</v>
      </c>
      <c r="AM96" s="61">
        <f t="shared" si="354"/>
        <v>0</v>
      </c>
      <c r="AN96" s="61">
        <f t="shared" si="270"/>
        <v>0</v>
      </c>
      <c r="AO96" s="61">
        <f t="shared" si="354"/>
        <v>0</v>
      </c>
      <c r="AP96" s="61">
        <f t="shared" si="354"/>
        <v>0</v>
      </c>
      <c r="AQ96" s="61">
        <f t="shared" si="271"/>
        <v>0</v>
      </c>
      <c r="AR96" s="61">
        <f t="shared" si="354"/>
        <v>0</v>
      </c>
      <c r="AS96" s="61">
        <f t="shared" si="354"/>
        <v>0</v>
      </c>
      <c r="AT96" s="61">
        <f t="shared" si="272"/>
        <v>0</v>
      </c>
      <c r="AU96" s="61">
        <f t="shared" si="354"/>
        <v>0</v>
      </c>
      <c r="AV96" s="61">
        <f t="shared" si="354"/>
        <v>0</v>
      </c>
      <c r="AW96" s="61">
        <f t="shared" si="273"/>
        <v>0</v>
      </c>
      <c r="AX96" s="61">
        <f t="shared" si="354"/>
        <v>0</v>
      </c>
      <c r="AY96" s="61">
        <f t="shared" si="354"/>
        <v>0</v>
      </c>
      <c r="AZ96" s="61">
        <f t="shared" si="274"/>
        <v>0</v>
      </c>
      <c r="BA96" s="61">
        <f t="shared" si="354"/>
        <v>0</v>
      </c>
      <c r="BB96" s="61">
        <f t="shared" si="354"/>
        <v>0</v>
      </c>
      <c r="BC96" s="61">
        <f t="shared" si="275"/>
        <v>0</v>
      </c>
      <c r="BD96" s="61">
        <f t="shared" si="354"/>
        <v>0</v>
      </c>
      <c r="BE96" s="61">
        <f t="shared" si="354"/>
        <v>0</v>
      </c>
      <c r="BF96" s="61">
        <f t="shared" si="276"/>
        <v>0</v>
      </c>
      <c r="BG96" s="61">
        <f t="shared" si="354"/>
        <v>0</v>
      </c>
      <c r="BH96" s="61">
        <f t="shared" si="354"/>
        <v>0</v>
      </c>
      <c r="BI96" s="61">
        <f t="shared" si="277"/>
        <v>0</v>
      </c>
      <c r="BJ96" s="61">
        <f t="shared" si="354"/>
        <v>0</v>
      </c>
      <c r="BK96" s="61">
        <f t="shared" si="354"/>
        <v>0</v>
      </c>
      <c r="BL96" s="61">
        <f t="shared" si="278"/>
        <v>0</v>
      </c>
      <c r="BM96" s="61">
        <f t="shared" si="354"/>
        <v>0</v>
      </c>
      <c r="BN96" s="61">
        <f t="shared" si="354"/>
        <v>0</v>
      </c>
      <c r="BO96" s="61">
        <f t="shared" si="279"/>
        <v>0</v>
      </c>
      <c r="BP96" s="61">
        <f t="shared" si="354"/>
        <v>0</v>
      </c>
      <c r="BQ96" s="57">
        <f t="shared" si="233"/>
        <v>0</v>
      </c>
      <c r="BR96" s="57">
        <f t="shared" si="280"/>
        <v>50</v>
      </c>
      <c r="BS96" s="57">
        <f t="shared" si="257"/>
        <v>50</v>
      </c>
      <c r="BT96" s="146"/>
      <c r="BU96" s="61">
        <v>50</v>
      </c>
      <c r="BV96" s="61">
        <f>BV97</f>
        <v>0</v>
      </c>
      <c r="BW96" s="61">
        <f>BW97</f>
        <v>0</v>
      </c>
      <c r="BX96" s="61">
        <f>BX97</f>
        <v>0</v>
      </c>
      <c r="BY96" s="61">
        <f t="shared" si="281"/>
        <v>0</v>
      </c>
      <c r="BZ96" s="61">
        <f t="shared" si="282"/>
        <v>50</v>
      </c>
      <c r="CA96" s="61">
        <f t="shared" si="283"/>
        <v>50</v>
      </c>
    </row>
    <row r="97" spans="1:79" ht="22.5" x14ac:dyDescent="0.2">
      <c r="A97" s="44" t="s">
        <v>82</v>
      </c>
      <c r="B97" s="45" t="s">
        <v>83</v>
      </c>
      <c r="C97" s="54"/>
      <c r="D97" s="54">
        <f t="shared" si="259"/>
        <v>0</v>
      </c>
      <c r="E97" s="54"/>
      <c r="F97" s="54"/>
      <c r="G97" s="54">
        <f t="shared" si="260"/>
        <v>0</v>
      </c>
      <c r="H97" s="54"/>
      <c r="I97" s="54"/>
      <c r="J97" s="55">
        <f t="shared" si="261"/>
        <v>0</v>
      </c>
      <c r="K97" s="54"/>
      <c r="L97" s="54"/>
      <c r="M97" s="54">
        <f t="shared" si="262"/>
        <v>0</v>
      </c>
      <c r="N97" s="54"/>
      <c r="O97" s="54"/>
      <c r="P97" s="54">
        <f t="shared" si="263"/>
        <v>50</v>
      </c>
      <c r="Q97" s="54">
        <v>50</v>
      </c>
      <c r="R97" s="48">
        <f t="shared" si="240"/>
        <v>0</v>
      </c>
      <c r="S97" s="48">
        <f t="shared" si="210"/>
        <v>50</v>
      </c>
      <c r="T97" s="48">
        <f t="shared" si="211"/>
        <v>50</v>
      </c>
      <c r="U97" s="54"/>
      <c r="V97" s="54">
        <f t="shared" si="264"/>
        <v>0</v>
      </c>
      <c r="W97" s="54"/>
      <c r="X97" s="54"/>
      <c r="Y97" s="54">
        <f t="shared" si="265"/>
        <v>0</v>
      </c>
      <c r="Z97" s="54"/>
      <c r="AA97" s="54"/>
      <c r="AB97" s="54">
        <f t="shared" si="266"/>
        <v>0</v>
      </c>
      <c r="AC97" s="54"/>
      <c r="AD97" s="54"/>
      <c r="AE97" s="54">
        <f t="shared" si="267"/>
        <v>0</v>
      </c>
      <c r="AF97" s="54"/>
      <c r="AG97" s="54"/>
      <c r="AH97" s="54">
        <f t="shared" si="268"/>
        <v>0</v>
      </c>
      <c r="AI97" s="54"/>
      <c r="AJ97" s="54"/>
      <c r="AK97" s="54">
        <f t="shared" si="269"/>
        <v>0</v>
      </c>
      <c r="AL97" s="54"/>
      <c r="AM97" s="54"/>
      <c r="AN97" s="54">
        <f t="shared" si="270"/>
        <v>0</v>
      </c>
      <c r="AO97" s="54"/>
      <c r="AP97" s="54"/>
      <c r="AQ97" s="54">
        <f t="shared" si="271"/>
        <v>0</v>
      </c>
      <c r="AR97" s="54"/>
      <c r="AS97" s="54"/>
      <c r="AT97" s="54">
        <f t="shared" si="272"/>
        <v>0</v>
      </c>
      <c r="AU97" s="54"/>
      <c r="AV97" s="54"/>
      <c r="AW97" s="54">
        <f t="shared" si="273"/>
        <v>0</v>
      </c>
      <c r="AX97" s="54"/>
      <c r="AY97" s="54"/>
      <c r="AZ97" s="54">
        <f t="shared" si="274"/>
        <v>0</v>
      </c>
      <c r="BA97" s="54"/>
      <c r="BB97" s="54"/>
      <c r="BC97" s="54">
        <f t="shared" si="275"/>
        <v>0</v>
      </c>
      <c r="BD97" s="54"/>
      <c r="BE97" s="54"/>
      <c r="BF97" s="54">
        <f t="shared" si="276"/>
        <v>0</v>
      </c>
      <c r="BG97" s="54"/>
      <c r="BH97" s="54"/>
      <c r="BI97" s="54">
        <f t="shared" si="277"/>
        <v>0</v>
      </c>
      <c r="BJ97" s="54"/>
      <c r="BK97" s="54"/>
      <c r="BL97" s="54">
        <f t="shared" si="278"/>
        <v>0</v>
      </c>
      <c r="BM97" s="54"/>
      <c r="BN97" s="54"/>
      <c r="BO97" s="54">
        <f t="shared" si="279"/>
        <v>0</v>
      </c>
      <c r="BP97" s="54"/>
      <c r="BQ97" s="57">
        <f t="shared" si="233"/>
        <v>0</v>
      </c>
      <c r="BR97" s="57">
        <f t="shared" si="280"/>
        <v>50</v>
      </c>
      <c r="BS97" s="57">
        <f t="shared" si="257"/>
        <v>50</v>
      </c>
      <c r="BT97" s="146"/>
      <c r="BU97" s="54">
        <v>50</v>
      </c>
      <c r="BV97" s="54"/>
      <c r="BW97" s="54"/>
      <c r="BX97" s="54"/>
      <c r="BY97" s="54">
        <f t="shared" si="281"/>
        <v>0</v>
      </c>
      <c r="BZ97" s="54">
        <f t="shared" si="282"/>
        <v>50</v>
      </c>
      <c r="CA97" s="54">
        <f t="shared" si="283"/>
        <v>50</v>
      </c>
    </row>
    <row r="98" spans="1:79" ht="56.25" x14ac:dyDescent="0.2">
      <c r="A98" s="44" t="s">
        <v>92</v>
      </c>
      <c r="B98" s="45" t="s">
        <v>93</v>
      </c>
      <c r="C98" s="43">
        <f>C99</f>
        <v>0</v>
      </c>
      <c r="D98" s="43">
        <f t="shared" si="259"/>
        <v>0</v>
      </c>
      <c r="E98" s="43">
        <f t="shared" ref="E98:BM98" si="355">E99</f>
        <v>0</v>
      </c>
      <c r="F98" s="43">
        <f>F99</f>
        <v>0</v>
      </c>
      <c r="G98" s="43">
        <f t="shared" si="260"/>
        <v>0</v>
      </c>
      <c r="H98" s="43">
        <f t="shared" si="355"/>
        <v>0</v>
      </c>
      <c r="I98" s="43">
        <f>I99</f>
        <v>0</v>
      </c>
      <c r="J98" s="52">
        <f t="shared" si="261"/>
        <v>0</v>
      </c>
      <c r="K98" s="43">
        <f t="shared" si="355"/>
        <v>0</v>
      </c>
      <c r="L98" s="43">
        <f>L99</f>
        <v>0</v>
      </c>
      <c r="M98" s="43">
        <f t="shared" si="262"/>
        <v>0</v>
      </c>
      <c r="N98" s="43">
        <f t="shared" si="355"/>
        <v>0</v>
      </c>
      <c r="O98" s="43">
        <f>O99</f>
        <v>0</v>
      </c>
      <c r="P98" s="43">
        <f t="shared" si="263"/>
        <v>0</v>
      </c>
      <c r="Q98" s="43">
        <f t="shared" si="355"/>
        <v>0</v>
      </c>
      <c r="R98" s="48">
        <f t="shared" si="240"/>
        <v>0</v>
      </c>
      <c r="S98" s="48">
        <f t="shared" si="210"/>
        <v>0</v>
      </c>
      <c r="T98" s="48">
        <f t="shared" si="211"/>
        <v>0</v>
      </c>
      <c r="U98" s="43">
        <f>U99</f>
        <v>0</v>
      </c>
      <c r="V98" s="43">
        <f t="shared" si="264"/>
        <v>0</v>
      </c>
      <c r="W98" s="43">
        <f t="shared" si="355"/>
        <v>0</v>
      </c>
      <c r="X98" s="43">
        <f>X99</f>
        <v>0</v>
      </c>
      <c r="Y98" s="43">
        <f t="shared" si="265"/>
        <v>0</v>
      </c>
      <c r="Z98" s="43">
        <f t="shared" si="355"/>
        <v>0</v>
      </c>
      <c r="AA98" s="43">
        <f>AA99</f>
        <v>0</v>
      </c>
      <c r="AB98" s="43">
        <f t="shared" si="266"/>
        <v>0</v>
      </c>
      <c r="AC98" s="43">
        <f t="shared" si="355"/>
        <v>0</v>
      </c>
      <c r="AD98" s="43">
        <f>AD99</f>
        <v>0</v>
      </c>
      <c r="AE98" s="43">
        <f t="shared" si="267"/>
        <v>0</v>
      </c>
      <c r="AF98" s="43">
        <f t="shared" si="355"/>
        <v>0</v>
      </c>
      <c r="AG98" s="43">
        <f>AG99</f>
        <v>8333</v>
      </c>
      <c r="AH98" s="43">
        <f t="shared" si="268"/>
        <v>-5923</v>
      </c>
      <c r="AI98" s="43">
        <f t="shared" si="355"/>
        <v>2410</v>
      </c>
      <c r="AJ98" s="43">
        <f>AJ99</f>
        <v>2960</v>
      </c>
      <c r="AK98" s="43">
        <f t="shared" si="269"/>
        <v>0</v>
      </c>
      <c r="AL98" s="43">
        <f t="shared" si="355"/>
        <v>2960</v>
      </c>
      <c r="AM98" s="43">
        <f>AM99</f>
        <v>0</v>
      </c>
      <c r="AN98" s="43">
        <f t="shared" si="270"/>
        <v>0</v>
      </c>
      <c r="AO98" s="43">
        <f t="shared" si="355"/>
        <v>0</v>
      </c>
      <c r="AP98" s="43">
        <f>AP99</f>
        <v>0</v>
      </c>
      <c r="AQ98" s="43">
        <f t="shared" si="271"/>
        <v>0</v>
      </c>
      <c r="AR98" s="43">
        <f t="shared" si="355"/>
        <v>0</v>
      </c>
      <c r="AS98" s="43">
        <f>AS99</f>
        <v>0</v>
      </c>
      <c r="AT98" s="43">
        <f t="shared" si="272"/>
        <v>0</v>
      </c>
      <c r="AU98" s="43">
        <f t="shared" si="355"/>
        <v>0</v>
      </c>
      <c r="AV98" s="43">
        <f>AV99</f>
        <v>0</v>
      </c>
      <c r="AW98" s="43">
        <f t="shared" si="273"/>
        <v>0</v>
      </c>
      <c r="AX98" s="43">
        <f t="shared" si="355"/>
        <v>0</v>
      </c>
      <c r="AY98" s="43">
        <f>AY99</f>
        <v>0</v>
      </c>
      <c r="AZ98" s="43">
        <f t="shared" si="274"/>
        <v>0</v>
      </c>
      <c r="BA98" s="43">
        <f t="shared" si="355"/>
        <v>0</v>
      </c>
      <c r="BB98" s="43">
        <f>BB99</f>
        <v>0</v>
      </c>
      <c r="BC98" s="43">
        <f t="shared" si="275"/>
        <v>0</v>
      </c>
      <c r="BD98" s="43">
        <f t="shared" si="355"/>
        <v>0</v>
      </c>
      <c r="BE98" s="43">
        <f>BE99</f>
        <v>0</v>
      </c>
      <c r="BF98" s="43">
        <f t="shared" si="276"/>
        <v>0</v>
      </c>
      <c r="BG98" s="43">
        <f t="shared" si="355"/>
        <v>0</v>
      </c>
      <c r="BH98" s="43">
        <f>BH99</f>
        <v>0</v>
      </c>
      <c r="BI98" s="43">
        <f t="shared" si="277"/>
        <v>0</v>
      </c>
      <c r="BJ98" s="43">
        <f t="shared" si="355"/>
        <v>0</v>
      </c>
      <c r="BK98" s="43">
        <f>BK99</f>
        <v>0</v>
      </c>
      <c r="BL98" s="43">
        <f t="shared" si="278"/>
        <v>0</v>
      </c>
      <c r="BM98" s="43">
        <f t="shared" si="355"/>
        <v>0</v>
      </c>
      <c r="BN98" s="43">
        <f>BN99</f>
        <v>0</v>
      </c>
      <c r="BO98" s="43">
        <f t="shared" si="279"/>
        <v>0</v>
      </c>
      <c r="BP98" s="43">
        <f t="shared" ref="BP98" si="356">BP99</f>
        <v>0</v>
      </c>
      <c r="BQ98" s="57">
        <f t="shared" si="233"/>
        <v>11293</v>
      </c>
      <c r="BR98" s="57">
        <f t="shared" si="280"/>
        <v>-5923</v>
      </c>
      <c r="BS98" s="57">
        <f t="shared" si="257"/>
        <v>5370</v>
      </c>
      <c r="BT98" s="146"/>
      <c r="BU98" s="43">
        <v>5370</v>
      </c>
      <c r="BV98" s="43">
        <f>BV99</f>
        <v>0</v>
      </c>
      <c r="BW98" s="43">
        <f>BW99</f>
        <v>0</v>
      </c>
      <c r="BX98" s="43">
        <f>BX99</f>
        <v>0</v>
      </c>
      <c r="BY98" s="43">
        <f t="shared" si="281"/>
        <v>11293</v>
      </c>
      <c r="BZ98" s="43">
        <f t="shared" si="282"/>
        <v>-5923</v>
      </c>
      <c r="CA98" s="43">
        <f t="shared" si="283"/>
        <v>5370</v>
      </c>
    </row>
    <row r="99" spans="1:79" ht="22.5" x14ac:dyDescent="0.2">
      <c r="A99" s="44" t="s">
        <v>96</v>
      </c>
      <c r="B99" s="45" t="s">
        <v>97</v>
      </c>
      <c r="C99" s="54">
        <v>0</v>
      </c>
      <c r="D99" s="54">
        <f t="shared" si="259"/>
        <v>0</v>
      </c>
      <c r="E99" s="54">
        <v>0</v>
      </c>
      <c r="F99" s="54">
        <v>0</v>
      </c>
      <c r="G99" s="54">
        <f t="shared" si="260"/>
        <v>0</v>
      </c>
      <c r="H99" s="54">
        <v>0</v>
      </c>
      <c r="I99" s="54">
        <v>0</v>
      </c>
      <c r="J99" s="55">
        <f t="shared" si="261"/>
        <v>0</v>
      </c>
      <c r="K99" s="54">
        <v>0</v>
      </c>
      <c r="L99" s="54">
        <v>0</v>
      </c>
      <c r="M99" s="54">
        <f t="shared" si="262"/>
        <v>0</v>
      </c>
      <c r="N99" s="54">
        <v>0</v>
      </c>
      <c r="O99" s="54">
        <v>0</v>
      </c>
      <c r="P99" s="54">
        <f t="shared" si="263"/>
        <v>0</v>
      </c>
      <c r="Q99" s="54">
        <v>0</v>
      </c>
      <c r="R99" s="48">
        <f t="shared" si="240"/>
        <v>0</v>
      </c>
      <c r="S99" s="48">
        <f t="shared" si="210"/>
        <v>0</v>
      </c>
      <c r="T99" s="48">
        <f t="shared" si="211"/>
        <v>0</v>
      </c>
      <c r="U99" s="54">
        <v>0</v>
      </c>
      <c r="V99" s="54">
        <f t="shared" si="264"/>
        <v>0</v>
      </c>
      <c r="W99" s="54">
        <v>0</v>
      </c>
      <c r="X99" s="54">
        <v>0</v>
      </c>
      <c r="Y99" s="54">
        <f t="shared" si="265"/>
        <v>0</v>
      </c>
      <c r="Z99" s="54">
        <v>0</v>
      </c>
      <c r="AA99" s="54">
        <v>0</v>
      </c>
      <c r="AB99" s="54">
        <f t="shared" si="266"/>
        <v>0</v>
      </c>
      <c r="AC99" s="54">
        <v>0</v>
      </c>
      <c r="AD99" s="54">
        <v>0</v>
      </c>
      <c r="AE99" s="54">
        <f t="shared" si="267"/>
        <v>0</v>
      </c>
      <c r="AF99" s="54">
        <v>0</v>
      </c>
      <c r="AG99" s="54">
        <v>8333</v>
      </c>
      <c r="AH99" s="54">
        <f t="shared" si="268"/>
        <v>-5923</v>
      </c>
      <c r="AI99" s="54">
        <f>8333-5923</f>
        <v>2410</v>
      </c>
      <c r="AJ99" s="54">
        <v>2960</v>
      </c>
      <c r="AK99" s="54">
        <f t="shared" si="269"/>
        <v>0</v>
      </c>
      <c r="AL99" s="54">
        <v>2960</v>
      </c>
      <c r="AM99" s="54">
        <v>0</v>
      </c>
      <c r="AN99" s="54">
        <f t="shared" si="270"/>
        <v>0</v>
      </c>
      <c r="AO99" s="54">
        <v>0</v>
      </c>
      <c r="AP99" s="54">
        <v>0</v>
      </c>
      <c r="AQ99" s="54">
        <f t="shared" si="271"/>
        <v>0</v>
      </c>
      <c r="AR99" s="54">
        <v>0</v>
      </c>
      <c r="AS99" s="54">
        <v>0</v>
      </c>
      <c r="AT99" s="54">
        <f t="shared" si="272"/>
        <v>0</v>
      </c>
      <c r="AU99" s="54">
        <v>0</v>
      </c>
      <c r="AV99" s="54">
        <v>0</v>
      </c>
      <c r="AW99" s="54">
        <f t="shared" si="273"/>
        <v>0</v>
      </c>
      <c r="AX99" s="54">
        <v>0</v>
      </c>
      <c r="AY99" s="54">
        <v>0</v>
      </c>
      <c r="AZ99" s="54">
        <f t="shared" si="274"/>
        <v>0</v>
      </c>
      <c r="BA99" s="54">
        <v>0</v>
      </c>
      <c r="BB99" s="54">
        <v>0</v>
      </c>
      <c r="BC99" s="54">
        <f t="shared" si="275"/>
        <v>0</v>
      </c>
      <c r="BD99" s="54">
        <v>0</v>
      </c>
      <c r="BE99" s="54">
        <v>0</v>
      </c>
      <c r="BF99" s="54">
        <f t="shared" si="276"/>
        <v>0</v>
      </c>
      <c r="BG99" s="54">
        <v>0</v>
      </c>
      <c r="BH99" s="54">
        <v>0</v>
      </c>
      <c r="BI99" s="54">
        <f t="shared" si="277"/>
        <v>0</v>
      </c>
      <c r="BJ99" s="54">
        <v>0</v>
      </c>
      <c r="BK99" s="54">
        <v>0</v>
      </c>
      <c r="BL99" s="54">
        <f t="shared" si="278"/>
        <v>0</v>
      </c>
      <c r="BM99" s="54">
        <v>0</v>
      </c>
      <c r="BN99" s="54">
        <v>0</v>
      </c>
      <c r="BO99" s="54">
        <f t="shared" si="279"/>
        <v>0</v>
      </c>
      <c r="BP99" s="54">
        <v>0</v>
      </c>
      <c r="BQ99" s="57">
        <f t="shared" si="233"/>
        <v>11293</v>
      </c>
      <c r="BR99" s="57">
        <f t="shared" si="280"/>
        <v>-5923</v>
      </c>
      <c r="BS99" s="57">
        <f t="shared" si="257"/>
        <v>5370</v>
      </c>
      <c r="BT99" s="146"/>
      <c r="BU99" s="54">
        <v>5370</v>
      </c>
      <c r="BV99" s="54">
        <v>0</v>
      </c>
      <c r="BW99" s="54">
        <v>0</v>
      </c>
      <c r="BX99" s="54">
        <v>0</v>
      </c>
      <c r="BY99" s="54">
        <f t="shared" si="281"/>
        <v>11293</v>
      </c>
      <c r="BZ99" s="54">
        <f t="shared" si="282"/>
        <v>-5923</v>
      </c>
      <c r="CA99" s="54">
        <f t="shared" si="283"/>
        <v>5370</v>
      </c>
    </row>
    <row r="100" spans="1:79" x14ac:dyDescent="0.2">
      <c r="A100" s="65" t="s">
        <v>114</v>
      </c>
      <c r="B100" s="45" t="s">
        <v>115</v>
      </c>
      <c r="C100" s="33">
        <f>C101+C105+C111+C115+C118+C120+C122</f>
        <v>1073638</v>
      </c>
      <c r="D100" s="33">
        <f t="shared" si="259"/>
        <v>463118</v>
      </c>
      <c r="E100" s="33">
        <f>E101+E105+E111+E115+E118+E120+E122</f>
        <v>1536756</v>
      </c>
      <c r="F100" s="33">
        <f>F101+F105+F111+F115+F118+F120+F122</f>
        <v>96847</v>
      </c>
      <c r="G100" s="33">
        <f t="shared" si="260"/>
        <v>-55466</v>
      </c>
      <c r="H100" s="33">
        <f>H101+H105+H111+H115+H118+H120+H122</f>
        <v>41381</v>
      </c>
      <c r="I100" s="33">
        <f>I101+I105+I111+I115+I118+I120+I122</f>
        <v>15218</v>
      </c>
      <c r="J100" s="50">
        <f t="shared" si="261"/>
        <v>-10985</v>
      </c>
      <c r="K100" s="33">
        <f>K101+K105+K111+K115+K118+K120+K122</f>
        <v>4233</v>
      </c>
      <c r="L100" s="33">
        <f>L101+L105+L111+L115+L118+L120+L122</f>
        <v>0</v>
      </c>
      <c r="M100" s="33">
        <f t="shared" si="262"/>
        <v>0</v>
      </c>
      <c r="N100" s="33">
        <f>N101+N105+N111+N115+N118+N120+N122</f>
        <v>0</v>
      </c>
      <c r="O100" s="33">
        <f>O101+O105+O111+O115+O118+O120+O122</f>
        <v>68253</v>
      </c>
      <c r="P100" s="33">
        <f t="shared" si="263"/>
        <v>25133</v>
      </c>
      <c r="Q100" s="33">
        <f>Q101+Q105+Q111+Q115+Q118+Q120+Q122</f>
        <v>93386</v>
      </c>
      <c r="R100" s="48">
        <f t="shared" si="240"/>
        <v>1253956</v>
      </c>
      <c r="S100" s="48">
        <f t="shared" si="210"/>
        <v>421800</v>
      </c>
      <c r="T100" s="48">
        <f t="shared" si="211"/>
        <v>1675756</v>
      </c>
      <c r="U100" s="33">
        <f>U101+U105+U111+U115+U118+U120+U122</f>
        <v>0</v>
      </c>
      <c r="V100" s="33">
        <f t="shared" si="264"/>
        <v>0</v>
      </c>
      <c r="W100" s="33">
        <f>W101+W105+W111+W115+W118+W120+W122</f>
        <v>0</v>
      </c>
      <c r="X100" s="33">
        <f>X101+X105+X111+X115+X118+X120+X122+X124</f>
        <v>0</v>
      </c>
      <c r="Y100" s="33">
        <f t="shared" si="265"/>
        <v>80395</v>
      </c>
      <c r="Z100" s="33">
        <f>Z101+Z105+Z111+Z115+Z118+Z120+Z122+Z124</f>
        <v>80395</v>
      </c>
      <c r="AA100" s="33">
        <f>AA101+AA105+AA111+AA115+AA118+AA120+AA122</f>
        <v>0</v>
      </c>
      <c r="AB100" s="33">
        <f t="shared" si="266"/>
        <v>0</v>
      </c>
      <c r="AC100" s="33">
        <f>AC101+AC105+AC111+AC115+AC118+AC120+AC122</f>
        <v>0</v>
      </c>
      <c r="AD100" s="33">
        <f>AD101+AD105+AD111+AD115+AD118+AD120+AD122</f>
        <v>0</v>
      </c>
      <c r="AE100" s="33">
        <f t="shared" si="267"/>
        <v>0</v>
      </c>
      <c r="AF100" s="33">
        <f>AF101+AF105+AF111+AF115+AF118+AF120+AF122</f>
        <v>0</v>
      </c>
      <c r="AG100" s="33">
        <f>AG101+AG105+AG111+AG115+AG118+AG120+AG122</f>
        <v>186990</v>
      </c>
      <c r="AH100" s="33">
        <f t="shared" si="268"/>
        <v>-96</v>
      </c>
      <c r="AI100" s="33">
        <f>AI101+AI105+AI111+AI115+AI118+AI120+AI122</f>
        <v>186894</v>
      </c>
      <c r="AJ100" s="33">
        <f>AJ101+AJ105+AJ111+AJ115+AJ118+AJ120+AJ122</f>
        <v>0</v>
      </c>
      <c r="AK100" s="33">
        <f t="shared" si="269"/>
        <v>0</v>
      </c>
      <c r="AL100" s="33">
        <f>AL101+AL105+AL111+AL115+AL118+AL120+AL122</f>
        <v>0</v>
      </c>
      <c r="AM100" s="33">
        <f>AM101+AM105+AM111+AM115+AM118+AM120+AM122</f>
        <v>10000</v>
      </c>
      <c r="AN100" s="33">
        <f t="shared" si="270"/>
        <v>43329</v>
      </c>
      <c r="AO100" s="33">
        <f>AO101+AO105+AO111+AO115+AO118+AO120+AO122</f>
        <v>53329</v>
      </c>
      <c r="AP100" s="33">
        <f>AP101+AP105+AP111+AP115+AP118+AP120+AP122</f>
        <v>0</v>
      </c>
      <c r="AQ100" s="33">
        <f t="shared" si="271"/>
        <v>19141</v>
      </c>
      <c r="AR100" s="33">
        <f>AR101+AR105+AR111+AR115+AR118+AR120+AR122</f>
        <v>19141</v>
      </c>
      <c r="AS100" s="33">
        <f>AS101+AS105+AS111+AS115+AS118+AS120+AS122</f>
        <v>10985</v>
      </c>
      <c r="AT100" s="33">
        <f t="shared" si="272"/>
        <v>0</v>
      </c>
      <c r="AU100" s="33">
        <f>AU101+AU105+AU111+AU115+AU118+AU120+AU122</f>
        <v>10985</v>
      </c>
      <c r="AV100" s="33">
        <f>AV101+AV105+AV111+AV115+AV118+AV120+AV122</f>
        <v>0</v>
      </c>
      <c r="AW100" s="33">
        <f t="shared" si="273"/>
        <v>0</v>
      </c>
      <c r="AX100" s="33">
        <f>AX101+AX105+AX111+AX115+AX118+AX120+AX122</f>
        <v>0</v>
      </c>
      <c r="AY100" s="33">
        <f>AY101+AY105+AY111+AY115+AY118+AY120+AY122</f>
        <v>0</v>
      </c>
      <c r="AZ100" s="33">
        <f t="shared" si="274"/>
        <v>0</v>
      </c>
      <c r="BA100" s="33">
        <f>BA101+BA105+BA111+BA115+BA118+BA120+BA122</f>
        <v>0</v>
      </c>
      <c r="BB100" s="33">
        <f>BB101+BB105+BB111+BB115+BB118+BB120+BB122</f>
        <v>0</v>
      </c>
      <c r="BC100" s="33">
        <f t="shared" si="275"/>
        <v>0</v>
      </c>
      <c r="BD100" s="33">
        <f>BD101+BD105+BD111+BD115+BD118+BD120+BD122</f>
        <v>0</v>
      </c>
      <c r="BE100" s="33">
        <f>BE101+BE105+BE111+BE115+BE118+BE120+BE122+BE113</f>
        <v>132723</v>
      </c>
      <c r="BF100" s="33">
        <f t="shared" si="276"/>
        <v>71544</v>
      </c>
      <c r="BG100" s="33">
        <f t="shared" ref="BG100" si="357">BG101+BG105+BG111+BG115+BG118+BG120+BG122+BG113</f>
        <v>204267</v>
      </c>
      <c r="BH100" s="33">
        <f>BH101+BH105+BH111+BH115+BH118+BH120+BH122</f>
        <v>88439</v>
      </c>
      <c r="BI100" s="33">
        <f t="shared" si="277"/>
        <v>-42024</v>
      </c>
      <c r="BJ100" s="33">
        <f>BJ101+BJ105+BJ111+BJ115+BJ118+BJ120+BJ122</f>
        <v>46415</v>
      </c>
      <c r="BK100" s="33">
        <f>BK101+BK105+BK111+BK115+BK118+BK120+BK122</f>
        <v>0</v>
      </c>
      <c r="BL100" s="33">
        <f t="shared" si="278"/>
        <v>115128</v>
      </c>
      <c r="BM100" s="33">
        <f>BM101+BM105+BM111+BM115+BM118+BM120+BM122</f>
        <v>115128</v>
      </c>
      <c r="BN100" s="33">
        <f>BN101+BN105+BN111+BN115+BN118+BN120+BN122</f>
        <v>258809</v>
      </c>
      <c r="BO100" s="33">
        <f t="shared" si="279"/>
        <v>-113259</v>
      </c>
      <c r="BP100" s="33">
        <f>BP101+BP105+BP111+BP115+BP118+BP120+BP122</f>
        <v>145550</v>
      </c>
      <c r="BQ100" s="57">
        <f t="shared" si="233"/>
        <v>1941902</v>
      </c>
      <c r="BR100" s="57">
        <f t="shared" si="280"/>
        <v>595958</v>
      </c>
      <c r="BS100" s="57">
        <f t="shared" si="257"/>
        <v>2537860</v>
      </c>
      <c r="BT100" s="146"/>
      <c r="BU100" s="33">
        <v>2764288</v>
      </c>
      <c r="BV100" s="33">
        <f t="shared" ref="BV100:BX100" si="358">BV101+BV105+BV111+BV115+BV118+BV120+BV122</f>
        <v>0</v>
      </c>
      <c r="BW100" s="33">
        <f t="shared" si="358"/>
        <v>0</v>
      </c>
      <c r="BX100" s="33">
        <f t="shared" si="358"/>
        <v>0</v>
      </c>
      <c r="BY100" s="33">
        <f t="shared" si="281"/>
        <v>1941902</v>
      </c>
      <c r="BZ100" s="33">
        <f t="shared" si="282"/>
        <v>595958</v>
      </c>
      <c r="CA100" s="33">
        <f t="shared" si="283"/>
        <v>2537860</v>
      </c>
    </row>
    <row r="101" spans="1:79" ht="22.5" x14ac:dyDescent="0.2">
      <c r="A101" s="44" t="s">
        <v>47</v>
      </c>
      <c r="B101" s="45" t="s">
        <v>48</v>
      </c>
      <c r="C101" s="43">
        <f>C102+C103+C104</f>
        <v>27027</v>
      </c>
      <c r="D101" s="43">
        <f t="shared" si="259"/>
        <v>1100</v>
      </c>
      <c r="E101" s="43">
        <f t="shared" ref="E101" si="359">E102+E103+E104</f>
        <v>28127</v>
      </c>
      <c r="F101" s="43">
        <f>F102+F103+F104</f>
        <v>20738</v>
      </c>
      <c r="G101" s="43">
        <f t="shared" si="260"/>
        <v>-10723</v>
      </c>
      <c r="H101" s="43">
        <f t="shared" ref="H101" si="360">H102+H103+H104</f>
        <v>10015</v>
      </c>
      <c r="I101" s="43">
        <f>I102+I103+I104</f>
        <v>0</v>
      </c>
      <c r="J101" s="52">
        <f t="shared" si="261"/>
        <v>0</v>
      </c>
      <c r="K101" s="43">
        <f t="shared" ref="K101" si="361">K102+K103+K104</f>
        <v>0</v>
      </c>
      <c r="L101" s="43">
        <f>L102+L103+L104</f>
        <v>0</v>
      </c>
      <c r="M101" s="43">
        <f t="shared" si="262"/>
        <v>0</v>
      </c>
      <c r="N101" s="43">
        <f t="shared" ref="N101" si="362">N102+N103+N104</f>
        <v>0</v>
      </c>
      <c r="O101" s="43">
        <f>O102+O103+O104</f>
        <v>15998</v>
      </c>
      <c r="P101" s="43">
        <f t="shared" si="263"/>
        <v>9802</v>
      </c>
      <c r="Q101" s="43">
        <f t="shared" ref="Q101" si="363">Q102+Q103+Q104</f>
        <v>25800</v>
      </c>
      <c r="R101" s="48">
        <f t="shared" si="240"/>
        <v>63763</v>
      </c>
      <c r="S101" s="48">
        <f t="shared" si="210"/>
        <v>179</v>
      </c>
      <c r="T101" s="48">
        <f t="shared" si="211"/>
        <v>63942</v>
      </c>
      <c r="U101" s="43">
        <f>U102+U103+U104</f>
        <v>0</v>
      </c>
      <c r="V101" s="43">
        <f t="shared" si="264"/>
        <v>0</v>
      </c>
      <c r="W101" s="43">
        <f t="shared" ref="W101" si="364">W102+W103+W104</f>
        <v>0</v>
      </c>
      <c r="X101" s="43">
        <f>X102+X103+X104</f>
        <v>0</v>
      </c>
      <c r="Y101" s="43">
        <f t="shared" si="265"/>
        <v>27689</v>
      </c>
      <c r="Z101" s="43">
        <f t="shared" ref="Z101" si="365">Z102+Z103+Z104</f>
        <v>27689</v>
      </c>
      <c r="AA101" s="43">
        <f>AA102+AA103+AA104</f>
        <v>0</v>
      </c>
      <c r="AB101" s="43">
        <f t="shared" si="266"/>
        <v>0</v>
      </c>
      <c r="AC101" s="43">
        <f t="shared" ref="AC101" si="366">AC102+AC103+AC104</f>
        <v>0</v>
      </c>
      <c r="AD101" s="43">
        <f>AD102+AD103+AD104</f>
        <v>0</v>
      </c>
      <c r="AE101" s="43">
        <f t="shared" si="267"/>
        <v>0</v>
      </c>
      <c r="AF101" s="43">
        <f t="shared" ref="AF101" si="367">AF102+AF103+AF104</f>
        <v>0</v>
      </c>
      <c r="AG101" s="43">
        <f>AG102+AG103+AG104</f>
        <v>59019</v>
      </c>
      <c r="AH101" s="43">
        <f t="shared" si="268"/>
        <v>-39019</v>
      </c>
      <c r="AI101" s="43">
        <f t="shared" ref="AI101" si="368">AI102+AI103+AI104</f>
        <v>20000</v>
      </c>
      <c r="AJ101" s="43">
        <f>AJ102+AJ103+AJ104</f>
        <v>0</v>
      </c>
      <c r="AK101" s="43">
        <f t="shared" si="269"/>
        <v>0</v>
      </c>
      <c r="AL101" s="43">
        <f t="shared" ref="AL101" si="369">AL102+AL103+AL104</f>
        <v>0</v>
      </c>
      <c r="AM101" s="43">
        <f>AM102+AM103+AM104</f>
        <v>0</v>
      </c>
      <c r="AN101" s="43">
        <f t="shared" si="270"/>
        <v>0</v>
      </c>
      <c r="AO101" s="43">
        <f t="shared" ref="AO101" si="370">AO102+AO103+AO104</f>
        <v>0</v>
      </c>
      <c r="AP101" s="43">
        <f>AP102+AP103+AP104</f>
        <v>0</v>
      </c>
      <c r="AQ101" s="43">
        <f t="shared" si="271"/>
        <v>0</v>
      </c>
      <c r="AR101" s="43">
        <f t="shared" ref="AR101" si="371">AR102+AR103+AR104</f>
        <v>0</v>
      </c>
      <c r="AS101" s="43">
        <f>AS102+AS103+AS104</f>
        <v>0</v>
      </c>
      <c r="AT101" s="43">
        <f t="shared" si="272"/>
        <v>0</v>
      </c>
      <c r="AU101" s="43">
        <f t="shared" ref="AU101" si="372">AU102+AU103+AU104</f>
        <v>0</v>
      </c>
      <c r="AV101" s="43">
        <f>AV102+AV103+AV104</f>
        <v>0</v>
      </c>
      <c r="AW101" s="43">
        <f t="shared" si="273"/>
        <v>0</v>
      </c>
      <c r="AX101" s="43">
        <f t="shared" ref="AX101" si="373">AX102+AX103+AX104</f>
        <v>0</v>
      </c>
      <c r="AY101" s="43">
        <f>AY102+AY103+AY104</f>
        <v>0</v>
      </c>
      <c r="AZ101" s="43">
        <f t="shared" si="274"/>
        <v>0</v>
      </c>
      <c r="BA101" s="43">
        <f t="shared" ref="BA101" si="374">BA102+BA103+BA104</f>
        <v>0</v>
      </c>
      <c r="BB101" s="43">
        <f>BB102+BB103+BB104</f>
        <v>0</v>
      </c>
      <c r="BC101" s="43">
        <f t="shared" si="275"/>
        <v>0</v>
      </c>
      <c r="BD101" s="43">
        <f t="shared" ref="BD101" si="375">BD102+BD103+BD104</f>
        <v>0</v>
      </c>
      <c r="BE101" s="43">
        <f>BE102+BE103+BE104</f>
        <v>29332</v>
      </c>
      <c r="BF101" s="43">
        <f t="shared" si="276"/>
        <v>300</v>
      </c>
      <c r="BG101" s="43">
        <f t="shared" ref="BG101" si="376">BG102+BG103+BG104</f>
        <v>29632</v>
      </c>
      <c r="BH101" s="43">
        <f>BH102+BH103+BH104</f>
        <v>23094</v>
      </c>
      <c r="BI101" s="43">
        <f t="shared" si="277"/>
        <v>-918</v>
      </c>
      <c r="BJ101" s="43">
        <f t="shared" ref="BJ101" si="377">BJ102+BJ103+BJ104</f>
        <v>22176</v>
      </c>
      <c r="BK101" s="43">
        <f>BK102+BK103+BK104</f>
        <v>0</v>
      </c>
      <c r="BL101" s="43">
        <f t="shared" si="278"/>
        <v>13376</v>
      </c>
      <c r="BM101" s="43">
        <f t="shared" ref="BM101" si="378">BM102+BM103+BM104</f>
        <v>13376</v>
      </c>
      <c r="BN101" s="43">
        <f>BN102+BN103+BN104</f>
        <v>63072</v>
      </c>
      <c r="BO101" s="43">
        <f t="shared" si="279"/>
        <v>-49760</v>
      </c>
      <c r="BP101" s="43">
        <f t="shared" ref="BP101" si="379">BP102+BP103+BP104</f>
        <v>13312</v>
      </c>
      <c r="BQ101" s="57">
        <f t="shared" si="233"/>
        <v>238280</v>
      </c>
      <c r="BR101" s="57">
        <f t="shared" si="280"/>
        <v>-48153</v>
      </c>
      <c r="BS101" s="57">
        <f t="shared" si="257"/>
        <v>190127</v>
      </c>
      <c r="BT101" s="146"/>
      <c r="BU101" s="43">
        <v>278906</v>
      </c>
      <c r="BV101" s="43">
        <f>BV102+BV103+BV104</f>
        <v>0</v>
      </c>
      <c r="BW101" s="43">
        <f t="shared" ref="BW101:BX101" si="380">BW102+BW103+BW104</f>
        <v>0</v>
      </c>
      <c r="BX101" s="43">
        <f t="shared" si="380"/>
        <v>0</v>
      </c>
      <c r="BY101" s="43">
        <f t="shared" si="281"/>
        <v>238280</v>
      </c>
      <c r="BZ101" s="43">
        <f t="shared" si="282"/>
        <v>-48153</v>
      </c>
      <c r="CA101" s="43">
        <f t="shared" si="283"/>
        <v>190127</v>
      </c>
    </row>
    <row r="102" spans="1:79" x14ac:dyDescent="0.2">
      <c r="A102" s="44" t="s">
        <v>49</v>
      </c>
      <c r="B102" s="45" t="s">
        <v>50</v>
      </c>
      <c r="C102" s="54">
        <v>22568</v>
      </c>
      <c r="D102" s="54">
        <f t="shared" si="259"/>
        <v>0</v>
      </c>
      <c r="E102" s="54">
        <v>22568</v>
      </c>
      <c r="F102" s="54">
        <v>17801</v>
      </c>
      <c r="G102" s="54">
        <f t="shared" si="260"/>
        <v>-9204</v>
      </c>
      <c r="H102" s="54">
        <v>8597</v>
      </c>
      <c r="I102" s="54"/>
      <c r="J102" s="55">
        <f t="shared" si="261"/>
        <v>0</v>
      </c>
      <c r="K102" s="54"/>
      <c r="L102" s="54"/>
      <c r="M102" s="54">
        <f t="shared" si="262"/>
        <v>0</v>
      </c>
      <c r="N102" s="54"/>
      <c r="O102" s="54">
        <v>13290</v>
      </c>
      <c r="P102" s="54">
        <f t="shared" si="263"/>
        <v>8710</v>
      </c>
      <c r="Q102" s="54">
        <v>22000</v>
      </c>
      <c r="R102" s="48">
        <f t="shared" si="240"/>
        <v>53659</v>
      </c>
      <c r="S102" s="48">
        <f t="shared" si="210"/>
        <v>-494</v>
      </c>
      <c r="T102" s="48">
        <f t="shared" si="211"/>
        <v>53165</v>
      </c>
      <c r="U102" s="54"/>
      <c r="V102" s="54">
        <f t="shared" si="264"/>
        <v>0</v>
      </c>
      <c r="W102" s="54"/>
      <c r="X102" s="54">
        <v>0</v>
      </c>
      <c r="Y102" s="54">
        <f t="shared" si="265"/>
        <v>23768</v>
      </c>
      <c r="Z102" s="54">
        <v>23768</v>
      </c>
      <c r="AA102" s="54"/>
      <c r="AB102" s="54">
        <f t="shared" si="266"/>
        <v>0</v>
      </c>
      <c r="AC102" s="54"/>
      <c r="AD102" s="54"/>
      <c r="AE102" s="54">
        <f t="shared" si="267"/>
        <v>0</v>
      </c>
      <c r="AF102" s="54"/>
      <c r="AG102" s="54"/>
      <c r="AH102" s="54">
        <f t="shared" si="268"/>
        <v>0</v>
      </c>
      <c r="AI102" s="54"/>
      <c r="AJ102" s="54"/>
      <c r="AK102" s="54">
        <f t="shared" si="269"/>
        <v>0</v>
      </c>
      <c r="AL102" s="54"/>
      <c r="AM102" s="54"/>
      <c r="AN102" s="54">
        <f t="shared" si="270"/>
        <v>0</v>
      </c>
      <c r="AO102" s="54"/>
      <c r="AP102" s="54"/>
      <c r="AQ102" s="54">
        <f t="shared" si="271"/>
        <v>0</v>
      </c>
      <c r="AR102" s="54"/>
      <c r="AS102" s="54"/>
      <c r="AT102" s="54">
        <f t="shared" si="272"/>
        <v>0</v>
      </c>
      <c r="AU102" s="54"/>
      <c r="AV102" s="54"/>
      <c r="AW102" s="54">
        <f t="shared" si="273"/>
        <v>0</v>
      </c>
      <c r="AX102" s="54"/>
      <c r="AY102" s="54"/>
      <c r="AZ102" s="54">
        <f t="shared" si="274"/>
        <v>0</v>
      </c>
      <c r="BA102" s="54"/>
      <c r="BB102" s="54"/>
      <c r="BC102" s="54">
        <f t="shared" si="275"/>
        <v>0</v>
      </c>
      <c r="BD102" s="54"/>
      <c r="BE102" s="54">
        <v>24355</v>
      </c>
      <c r="BF102" s="54">
        <f t="shared" si="276"/>
        <v>0</v>
      </c>
      <c r="BG102" s="54">
        <v>24355</v>
      </c>
      <c r="BH102" s="54">
        <v>19776</v>
      </c>
      <c r="BI102" s="54">
        <f t="shared" si="277"/>
        <v>0</v>
      </c>
      <c r="BJ102" s="54">
        <v>19776</v>
      </c>
      <c r="BK102" s="54"/>
      <c r="BL102" s="54">
        <f t="shared" si="278"/>
        <v>11233</v>
      </c>
      <c r="BM102" s="54">
        <v>11233</v>
      </c>
      <c r="BN102" s="54">
        <v>63072</v>
      </c>
      <c r="BO102" s="54">
        <f t="shared" si="279"/>
        <v>-63072</v>
      </c>
      <c r="BP102" s="54"/>
      <c r="BQ102" s="57">
        <f t="shared" si="233"/>
        <v>160862</v>
      </c>
      <c r="BR102" s="57">
        <f t="shared" si="280"/>
        <v>-28565</v>
      </c>
      <c r="BS102" s="57">
        <f t="shared" si="257"/>
        <v>132297</v>
      </c>
      <c r="BT102" s="146"/>
      <c r="BU102" s="54">
        <v>195369</v>
      </c>
      <c r="BV102" s="54"/>
      <c r="BW102" s="54"/>
      <c r="BX102" s="54"/>
      <c r="BY102" s="54">
        <f t="shared" si="281"/>
        <v>160862</v>
      </c>
      <c r="BZ102" s="54">
        <f t="shared" si="282"/>
        <v>-28565</v>
      </c>
      <c r="CA102" s="54">
        <f t="shared" si="283"/>
        <v>132297</v>
      </c>
    </row>
    <row r="103" spans="1:79" ht="22.5" x14ac:dyDescent="0.2">
      <c r="A103" s="44" t="s">
        <v>51</v>
      </c>
      <c r="B103" s="45" t="s">
        <v>52</v>
      </c>
      <c r="C103" s="54">
        <v>0</v>
      </c>
      <c r="D103" s="54">
        <f t="shared" si="259"/>
        <v>1100</v>
      </c>
      <c r="E103" s="54">
        <v>1100</v>
      </c>
      <c r="F103" s="54">
        <v>0</v>
      </c>
      <c r="G103" s="54">
        <f t="shared" si="260"/>
        <v>0</v>
      </c>
      <c r="H103" s="54">
        <v>0</v>
      </c>
      <c r="I103" s="54"/>
      <c r="J103" s="55">
        <f t="shared" si="261"/>
        <v>0</v>
      </c>
      <c r="K103" s="54"/>
      <c r="L103" s="54"/>
      <c r="M103" s="54">
        <f t="shared" si="262"/>
        <v>0</v>
      </c>
      <c r="N103" s="54"/>
      <c r="O103" s="54"/>
      <c r="P103" s="54">
        <f t="shared" si="263"/>
        <v>0</v>
      </c>
      <c r="Q103" s="54"/>
      <c r="R103" s="48">
        <f t="shared" si="240"/>
        <v>0</v>
      </c>
      <c r="S103" s="48">
        <f t="shared" si="210"/>
        <v>1100</v>
      </c>
      <c r="T103" s="48">
        <f t="shared" si="211"/>
        <v>1100</v>
      </c>
      <c r="U103" s="54"/>
      <c r="V103" s="54">
        <f t="shared" si="264"/>
        <v>0</v>
      </c>
      <c r="W103" s="54"/>
      <c r="X103" s="54">
        <v>0</v>
      </c>
      <c r="Y103" s="54">
        <f t="shared" si="265"/>
        <v>0</v>
      </c>
      <c r="Z103" s="54"/>
      <c r="AA103" s="54"/>
      <c r="AB103" s="54">
        <f t="shared" si="266"/>
        <v>0</v>
      </c>
      <c r="AC103" s="54"/>
      <c r="AD103" s="54"/>
      <c r="AE103" s="54">
        <f t="shared" si="267"/>
        <v>0</v>
      </c>
      <c r="AF103" s="54"/>
      <c r="AG103" s="54">
        <v>59019</v>
      </c>
      <c r="AH103" s="54">
        <f t="shared" si="268"/>
        <v>-39019</v>
      </c>
      <c r="AI103" s="66">
        <f>59019-39019</f>
        <v>20000</v>
      </c>
      <c r="AJ103" s="54"/>
      <c r="AK103" s="54">
        <f t="shared" si="269"/>
        <v>0</v>
      </c>
      <c r="AL103" s="54"/>
      <c r="AM103" s="54"/>
      <c r="AN103" s="54">
        <f t="shared" si="270"/>
        <v>0</v>
      </c>
      <c r="AO103" s="54"/>
      <c r="AP103" s="54"/>
      <c r="AQ103" s="54">
        <f t="shared" si="271"/>
        <v>0</v>
      </c>
      <c r="AR103" s="54"/>
      <c r="AS103" s="54"/>
      <c r="AT103" s="54">
        <f t="shared" si="272"/>
        <v>0</v>
      </c>
      <c r="AU103" s="54"/>
      <c r="AV103" s="54"/>
      <c r="AW103" s="54">
        <f t="shared" si="273"/>
        <v>0</v>
      </c>
      <c r="AX103" s="54"/>
      <c r="AY103" s="54"/>
      <c r="AZ103" s="54">
        <f t="shared" si="274"/>
        <v>0</v>
      </c>
      <c r="BA103" s="54"/>
      <c r="BB103" s="54"/>
      <c r="BC103" s="54">
        <f t="shared" si="275"/>
        <v>0</v>
      </c>
      <c r="BD103" s="54"/>
      <c r="BE103" s="54"/>
      <c r="BF103" s="54">
        <f t="shared" si="276"/>
        <v>300</v>
      </c>
      <c r="BG103" s="54">
        <v>300</v>
      </c>
      <c r="BH103" s="54"/>
      <c r="BI103" s="54">
        <f t="shared" si="277"/>
        <v>0</v>
      </c>
      <c r="BJ103" s="54"/>
      <c r="BK103" s="54"/>
      <c r="BL103" s="54">
        <f t="shared" si="278"/>
        <v>300</v>
      </c>
      <c r="BM103" s="54">
        <v>300</v>
      </c>
      <c r="BN103" s="54">
        <v>0</v>
      </c>
      <c r="BO103" s="54">
        <f t="shared" si="279"/>
        <v>13312</v>
      </c>
      <c r="BP103" s="54">
        <v>13312</v>
      </c>
      <c r="BQ103" s="57">
        <f t="shared" si="233"/>
        <v>59019</v>
      </c>
      <c r="BR103" s="57">
        <f t="shared" si="280"/>
        <v>-24007</v>
      </c>
      <c r="BS103" s="57">
        <f t="shared" si="257"/>
        <v>35012</v>
      </c>
      <c r="BT103" s="146"/>
      <c r="BU103" s="54">
        <v>60719</v>
      </c>
      <c r="BV103" s="54"/>
      <c r="BW103" s="54"/>
      <c r="BX103" s="54"/>
      <c r="BY103" s="54">
        <f t="shared" si="281"/>
        <v>59019</v>
      </c>
      <c r="BZ103" s="54">
        <f t="shared" si="282"/>
        <v>-24007</v>
      </c>
      <c r="CA103" s="54">
        <f t="shared" si="283"/>
        <v>35012</v>
      </c>
    </row>
    <row r="104" spans="1:79" ht="22.5" x14ac:dyDescent="0.2">
      <c r="A104" s="44" t="s">
        <v>53</v>
      </c>
      <c r="B104" s="45" t="s">
        <v>54</v>
      </c>
      <c r="C104" s="54">
        <v>4459</v>
      </c>
      <c r="D104" s="54">
        <f t="shared" si="259"/>
        <v>0</v>
      </c>
      <c r="E104" s="54">
        <v>4459</v>
      </c>
      <c r="F104" s="54">
        <v>2937</v>
      </c>
      <c r="G104" s="54">
        <f t="shared" si="260"/>
        <v>-1519</v>
      </c>
      <c r="H104" s="54">
        <v>1418</v>
      </c>
      <c r="I104" s="54"/>
      <c r="J104" s="55">
        <f t="shared" si="261"/>
        <v>0</v>
      </c>
      <c r="K104" s="54"/>
      <c r="L104" s="54"/>
      <c r="M104" s="54">
        <f t="shared" si="262"/>
        <v>0</v>
      </c>
      <c r="N104" s="54"/>
      <c r="O104" s="54">
        <v>2708</v>
      </c>
      <c r="P104" s="54">
        <f t="shared" si="263"/>
        <v>1092</v>
      </c>
      <c r="Q104" s="54">
        <v>3800</v>
      </c>
      <c r="R104" s="48">
        <f t="shared" si="240"/>
        <v>10104</v>
      </c>
      <c r="S104" s="48">
        <f t="shared" si="210"/>
        <v>-427</v>
      </c>
      <c r="T104" s="48">
        <f t="shared" si="211"/>
        <v>9677</v>
      </c>
      <c r="U104" s="54"/>
      <c r="V104" s="54">
        <f t="shared" si="264"/>
        <v>0</v>
      </c>
      <c r="W104" s="54"/>
      <c r="X104" s="54"/>
      <c r="Y104" s="54">
        <f t="shared" si="265"/>
        <v>3921</v>
      </c>
      <c r="Z104" s="54">
        <v>3921</v>
      </c>
      <c r="AA104" s="54"/>
      <c r="AB104" s="54">
        <f t="shared" si="266"/>
        <v>0</v>
      </c>
      <c r="AC104" s="54"/>
      <c r="AD104" s="54"/>
      <c r="AE104" s="54">
        <f t="shared" si="267"/>
        <v>0</v>
      </c>
      <c r="AF104" s="54"/>
      <c r="AG104" s="54"/>
      <c r="AH104" s="54">
        <f t="shared" si="268"/>
        <v>0</v>
      </c>
      <c r="AI104" s="54"/>
      <c r="AJ104" s="54"/>
      <c r="AK104" s="54">
        <f t="shared" si="269"/>
        <v>0</v>
      </c>
      <c r="AL104" s="54"/>
      <c r="AM104" s="54"/>
      <c r="AN104" s="54">
        <f t="shared" si="270"/>
        <v>0</v>
      </c>
      <c r="AO104" s="54"/>
      <c r="AP104" s="54"/>
      <c r="AQ104" s="54">
        <f t="shared" si="271"/>
        <v>0</v>
      </c>
      <c r="AR104" s="54"/>
      <c r="AS104" s="54"/>
      <c r="AT104" s="54">
        <f t="shared" si="272"/>
        <v>0</v>
      </c>
      <c r="AU104" s="54"/>
      <c r="AV104" s="54"/>
      <c r="AW104" s="54">
        <f t="shared" si="273"/>
        <v>0</v>
      </c>
      <c r="AX104" s="54"/>
      <c r="AY104" s="54"/>
      <c r="AZ104" s="54">
        <f t="shared" si="274"/>
        <v>0</v>
      </c>
      <c r="BA104" s="54"/>
      <c r="BB104" s="54"/>
      <c r="BC104" s="54">
        <f t="shared" si="275"/>
        <v>0</v>
      </c>
      <c r="BD104" s="54"/>
      <c r="BE104" s="54">
        <v>4977</v>
      </c>
      <c r="BF104" s="54">
        <f t="shared" si="276"/>
        <v>0</v>
      </c>
      <c r="BG104" s="54">
        <v>4977</v>
      </c>
      <c r="BH104" s="54">
        <v>3318</v>
      </c>
      <c r="BI104" s="54">
        <f t="shared" si="277"/>
        <v>-918</v>
      </c>
      <c r="BJ104" s="54">
        <v>2400</v>
      </c>
      <c r="BK104" s="54"/>
      <c r="BL104" s="54">
        <f t="shared" si="278"/>
        <v>1843</v>
      </c>
      <c r="BM104" s="54">
        <v>1843</v>
      </c>
      <c r="BN104" s="54">
        <v>0</v>
      </c>
      <c r="BO104" s="54">
        <f t="shared" si="279"/>
        <v>0</v>
      </c>
      <c r="BP104" s="54"/>
      <c r="BQ104" s="57">
        <f t="shared" si="233"/>
        <v>18399</v>
      </c>
      <c r="BR104" s="57">
        <f t="shared" si="280"/>
        <v>4419</v>
      </c>
      <c r="BS104" s="57">
        <f t="shared" si="257"/>
        <v>22818</v>
      </c>
      <c r="BT104" s="146"/>
      <c r="BU104" s="54">
        <v>22818</v>
      </c>
      <c r="BV104" s="54"/>
      <c r="BW104" s="54"/>
      <c r="BX104" s="54"/>
      <c r="BY104" s="54">
        <f t="shared" si="281"/>
        <v>18399</v>
      </c>
      <c r="BZ104" s="54">
        <f t="shared" si="282"/>
        <v>4419</v>
      </c>
      <c r="CA104" s="54">
        <f t="shared" si="283"/>
        <v>22818</v>
      </c>
    </row>
    <row r="105" spans="1:79" ht="22.5" x14ac:dyDescent="0.2">
      <c r="A105" s="44" t="s">
        <v>55</v>
      </c>
      <c r="B105" s="45" t="s">
        <v>56</v>
      </c>
      <c r="C105" s="43">
        <f>C106+C107+C108+C109+C110</f>
        <v>264439</v>
      </c>
      <c r="D105" s="43">
        <f t="shared" si="259"/>
        <v>42822</v>
      </c>
      <c r="E105" s="43">
        <f t="shared" ref="E105" si="381">E106+E107+E108+E109+E110</f>
        <v>307261</v>
      </c>
      <c r="F105" s="43">
        <f>F106+F107+F108+F109+F110</f>
        <v>34169</v>
      </c>
      <c r="G105" s="43">
        <f t="shared" si="260"/>
        <v>-4032</v>
      </c>
      <c r="H105" s="43">
        <f t="shared" ref="H105" si="382">H106+H107+H108+H109+H110</f>
        <v>30137</v>
      </c>
      <c r="I105" s="43">
        <f>I106+I107+I108+I109+I110</f>
        <v>15218</v>
      </c>
      <c r="J105" s="52">
        <f t="shared" si="261"/>
        <v>-10985</v>
      </c>
      <c r="K105" s="43">
        <f t="shared" ref="K105" si="383">K106+K107+K108+K109+K110</f>
        <v>4233</v>
      </c>
      <c r="L105" s="43">
        <f>L106+L107+L108+L109+L110</f>
        <v>0</v>
      </c>
      <c r="M105" s="43">
        <f t="shared" si="262"/>
        <v>0</v>
      </c>
      <c r="N105" s="43">
        <f t="shared" ref="N105" si="384">N106+N107+N108+N109+N110</f>
        <v>0</v>
      </c>
      <c r="O105" s="43">
        <f>O106+O107+O108+O109+O110</f>
        <v>5769</v>
      </c>
      <c r="P105" s="43">
        <f t="shared" si="263"/>
        <v>15331</v>
      </c>
      <c r="Q105" s="43">
        <f t="shared" ref="Q105" si="385">Q106+Q107+Q108+Q109+Q110</f>
        <v>21100</v>
      </c>
      <c r="R105" s="48">
        <f t="shared" si="240"/>
        <v>319595</v>
      </c>
      <c r="S105" s="48">
        <f t="shared" si="210"/>
        <v>43136</v>
      </c>
      <c r="T105" s="48">
        <f t="shared" si="211"/>
        <v>362731</v>
      </c>
      <c r="U105" s="43">
        <f>U106+U107+U108+U109+U110</f>
        <v>0</v>
      </c>
      <c r="V105" s="43">
        <f t="shared" si="264"/>
        <v>0</v>
      </c>
      <c r="W105" s="43">
        <f t="shared" ref="W105" si="386">W106+W107+W108+W109+W110</f>
        <v>0</v>
      </c>
      <c r="X105" s="43">
        <f>X106+X107+X108+X109+X110</f>
        <v>0</v>
      </c>
      <c r="Y105" s="43">
        <f t="shared" si="265"/>
        <v>50250</v>
      </c>
      <c r="Z105" s="43">
        <f t="shared" ref="Z105" si="387">Z106+Z107+Z108+Z109+Z110</f>
        <v>50250</v>
      </c>
      <c r="AA105" s="43">
        <f>AA106+AA107+AA108+AA109+AA110</f>
        <v>0</v>
      </c>
      <c r="AB105" s="43">
        <f t="shared" si="266"/>
        <v>0</v>
      </c>
      <c r="AC105" s="43">
        <f t="shared" ref="AC105" si="388">AC106+AC107+AC108+AC109+AC110</f>
        <v>0</v>
      </c>
      <c r="AD105" s="43">
        <f>AD106+AD107+AD108+AD109+AD110</f>
        <v>0</v>
      </c>
      <c r="AE105" s="43">
        <f t="shared" si="267"/>
        <v>0</v>
      </c>
      <c r="AF105" s="43">
        <f t="shared" ref="AF105" si="389">AF106+AF107+AF108+AF109+AF110</f>
        <v>0</v>
      </c>
      <c r="AG105" s="43">
        <f>AG106+AG107+AG108+AG109+AG110</f>
        <v>111759</v>
      </c>
      <c r="AH105" s="43">
        <f t="shared" si="268"/>
        <v>9135</v>
      </c>
      <c r="AI105" s="43">
        <f t="shared" ref="AI105" si="390">AI106+AI107+AI108+AI109+AI110</f>
        <v>120894</v>
      </c>
      <c r="AJ105" s="43">
        <f>AJ106+AJ107+AJ108+AJ109+AJ110</f>
        <v>0</v>
      </c>
      <c r="AK105" s="43">
        <f t="shared" si="269"/>
        <v>0</v>
      </c>
      <c r="AL105" s="43">
        <f t="shared" ref="AL105" si="391">AL106+AL107+AL108+AL109+AL110</f>
        <v>0</v>
      </c>
      <c r="AM105" s="43">
        <f>AM106+AM107+AM108+AM109+AM110</f>
        <v>10000</v>
      </c>
      <c r="AN105" s="43">
        <f t="shared" si="270"/>
        <v>43329</v>
      </c>
      <c r="AO105" s="43">
        <f t="shared" ref="AO105" si="392">AO106+AO107+AO108+AO109+AO110</f>
        <v>53329</v>
      </c>
      <c r="AP105" s="43">
        <f>AP106+AP107+AP108+AP109+AP110</f>
        <v>0</v>
      </c>
      <c r="AQ105" s="43">
        <f t="shared" si="271"/>
        <v>19141</v>
      </c>
      <c r="AR105" s="43">
        <f t="shared" ref="AR105" si="393">AR106+AR107+AR108+AR109+AR110</f>
        <v>19141</v>
      </c>
      <c r="AS105" s="43">
        <f>AS106+AS107+AS108+AS109+AS110</f>
        <v>10985</v>
      </c>
      <c r="AT105" s="43">
        <f t="shared" si="272"/>
        <v>0</v>
      </c>
      <c r="AU105" s="43">
        <f t="shared" ref="AU105" si="394">AU106+AU107+AU108+AU109+AU110</f>
        <v>10985</v>
      </c>
      <c r="AV105" s="43">
        <f>AV106+AV107+AV108+AV109+AV110</f>
        <v>0</v>
      </c>
      <c r="AW105" s="43">
        <f t="shared" si="273"/>
        <v>0</v>
      </c>
      <c r="AX105" s="43">
        <f t="shared" ref="AX105" si="395">AX106+AX107+AX108+AX109+AX110</f>
        <v>0</v>
      </c>
      <c r="AY105" s="43">
        <f>AY106+AY107+AY108+AY109+AY110</f>
        <v>0</v>
      </c>
      <c r="AZ105" s="43">
        <f t="shared" si="274"/>
        <v>0</v>
      </c>
      <c r="BA105" s="43">
        <f t="shared" ref="BA105" si="396">BA106+BA107+BA108+BA109+BA110</f>
        <v>0</v>
      </c>
      <c r="BB105" s="43">
        <f>BB106+BB107+BB108+BB109+BB110</f>
        <v>0</v>
      </c>
      <c r="BC105" s="43">
        <f t="shared" si="275"/>
        <v>0</v>
      </c>
      <c r="BD105" s="43">
        <f t="shared" ref="BD105" si="397">BD106+BD107+BD108+BD109+BD110</f>
        <v>0</v>
      </c>
      <c r="BE105" s="43">
        <f>BE106+BE107+BE108+BE109+BE110</f>
        <v>103391</v>
      </c>
      <c r="BF105" s="43">
        <f t="shared" si="276"/>
        <v>12104</v>
      </c>
      <c r="BG105" s="43">
        <f t="shared" ref="BG105" si="398">BG106+BG107+BG108+BG109+BG110</f>
        <v>115495</v>
      </c>
      <c r="BH105" s="43">
        <f>BH106+BH107+BH108+BH109+BH110</f>
        <v>21369</v>
      </c>
      <c r="BI105" s="43">
        <f t="shared" si="277"/>
        <v>2870</v>
      </c>
      <c r="BJ105" s="43">
        <f t="shared" ref="BJ105" si="399">BJ106+BJ107+BJ108+BJ109+BJ110</f>
        <v>24239</v>
      </c>
      <c r="BK105" s="43">
        <f>BK106+BK107+BK108+BK109+BK110</f>
        <v>0</v>
      </c>
      <c r="BL105" s="43">
        <f t="shared" si="278"/>
        <v>21752</v>
      </c>
      <c r="BM105" s="43">
        <f t="shared" ref="BM105" si="400">BM106+BM107+BM108+BM109+BM110</f>
        <v>21752</v>
      </c>
      <c r="BN105" s="43">
        <f>BN106+BN107+BN108+BN109+BN110</f>
        <v>184952</v>
      </c>
      <c r="BO105" s="43">
        <f t="shared" si="279"/>
        <v>-73673</v>
      </c>
      <c r="BP105" s="43">
        <f t="shared" ref="BP105" si="401">BP106+BP107+BP108+BP109+BP110</f>
        <v>111279</v>
      </c>
      <c r="BQ105" s="57">
        <f t="shared" si="233"/>
        <v>762051</v>
      </c>
      <c r="BR105" s="57">
        <f t="shared" si="280"/>
        <v>128044</v>
      </c>
      <c r="BS105" s="57">
        <f t="shared" si="257"/>
        <v>890095</v>
      </c>
      <c r="BT105" s="146"/>
      <c r="BU105" s="43">
        <v>963768</v>
      </c>
      <c r="BV105" s="43">
        <f>BV106+BV107+BV108+BV109+BV110</f>
        <v>0</v>
      </c>
      <c r="BW105" s="43">
        <f t="shared" ref="BW105:BX105" si="402">BW106+BW107+BW108+BW109+BW110</f>
        <v>0</v>
      </c>
      <c r="BX105" s="43">
        <f t="shared" si="402"/>
        <v>0</v>
      </c>
      <c r="BY105" s="43">
        <f t="shared" si="281"/>
        <v>762051</v>
      </c>
      <c r="BZ105" s="43">
        <f t="shared" si="282"/>
        <v>128044</v>
      </c>
      <c r="CA105" s="43">
        <f t="shared" si="283"/>
        <v>890095</v>
      </c>
    </row>
    <row r="106" spans="1:79" ht="33.75" x14ac:dyDescent="0.2">
      <c r="A106" s="44" t="s">
        <v>57</v>
      </c>
      <c r="B106" s="45" t="s">
        <v>58</v>
      </c>
      <c r="C106" s="54">
        <v>97361</v>
      </c>
      <c r="D106" s="54">
        <f t="shared" si="259"/>
        <v>0</v>
      </c>
      <c r="E106" s="54">
        <v>97361</v>
      </c>
      <c r="F106" s="54">
        <v>17978</v>
      </c>
      <c r="G106" s="54">
        <f t="shared" si="260"/>
        <v>-8092</v>
      </c>
      <c r="H106" s="54">
        <v>9886</v>
      </c>
      <c r="I106" s="54">
        <v>8218</v>
      </c>
      <c r="J106" s="55">
        <f t="shared" si="261"/>
        <v>-3985</v>
      </c>
      <c r="K106" s="54">
        <v>4233</v>
      </c>
      <c r="L106" s="54"/>
      <c r="M106" s="54">
        <f t="shared" si="262"/>
        <v>0</v>
      </c>
      <c r="N106" s="54"/>
      <c r="O106" s="54">
        <v>1128</v>
      </c>
      <c r="P106" s="54">
        <f t="shared" si="263"/>
        <v>4372</v>
      </c>
      <c r="Q106" s="54">
        <v>5500</v>
      </c>
      <c r="R106" s="48">
        <f t="shared" si="240"/>
        <v>124685</v>
      </c>
      <c r="S106" s="48">
        <f t="shared" si="210"/>
        <v>-7705</v>
      </c>
      <c r="T106" s="48">
        <f t="shared" si="211"/>
        <v>116980</v>
      </c>
      <c r="U106" s="54"/>
      <c r="V106" s="54">
        <f t="shared" si="264"/>
        <v>0</v>
      </c>
      <c r="W106" s="54"/>
      <c r="X106" s="54">
        <v>0</v>
      </c>
      <c r="Y106" s="54">
        <f t="shared" si="265"/>
        <v>48780</v>
      </c>
      <c r="Z106" s="54">
        <v>48780</v>
      </c>
      <c r="AA106" s="54"/>
      <c r="AB106" s="54">
        <f t="shared" si="266"/>
        <v>0</v>
      </c>
      <c r="AC106" s="54"/>
      <c r="AD106" s="54"/>
      <c r="AE106" s="54">
        <f t="shared" si="267"/>
        <v>0</v>
      </c>
      <c r="AF106" s="54"/>
      <c r="AG106" s="54">
        <v>22255</v>
      </c>
      <c r="AH106" s="54">
        <f t="shared" si="268"/>
        <v>0</v>
      </c>
      <c r="AI106" s="54">
        <v>22255</v>
      </c>
      <c r="AJ106" s="54"/>
      <c r="AK106" s="54">
        <f t="shared" si="269"/>
        <v>0</v>
      </c>
      <c r="AL106" s="54"/>
      <c r="AM106" s="54">
        <v>10000</v>
      </c>
      <c r="AN106" s="54">
        <f t="shared" si="270"/>
        <v>43329</v>
      </c>
      <c r="AO106" s="54">
        <v>53329</v>
      </c>
      <c r="AP106" s="54">
        <v>0</v>
      </c>
      <c r="AQ106" s="54">
        <f t="shared" si="271"/>
        <v>19141</v>
      </c>
      <c r="AR106" s="54">
        <v>19141</v>
      </c>
      <c r="AS106" s="54">
        <v>3985</v>
      </c>
      <c r="AT106" s="54">
        <f t="shared" si="272"/>
        <v>0</v>
      </c>
      <c r="AU106" s="54">
        <v>3985</v>
      </c>
      <c r="AV106" s="54"/>
      <c r="AW106" s="54">
        <f t="shared" si="273"/>
        <v>0</v>
      </c>
      <c r="AX106" s="54"/>
      <c r="AY106" s="54"/>
      <c r="AZ106" s="54">
        <f t="shared" si="274"/>
        <v>0</v>
      </c>
      <c r="BA106" s="54"/>
      <c r="BB106" s="54"/>
      <c r="BC106" s="54">
        <f t="shared" si="275"/>
        <v>0</v>
      </c>
      <c r="BD106" s="54"/>
      <c r="BE106" s="54">
        <v>34205</v>
      </c>
      <c r="BF106" s="54">
        <f t="shared" si="276"/>
        <v>0</v>
      </c>
      <c r="BG106" s="54">
        <v>34205</v>
      </c>
      <c r="BH106" s="54">
        <v>8627</v>
      </c>
      <c r="BI106" s="54">
        <f t="shared" si="277"/>
        <v>1323</v>
      </c>
      <c r="BJ106" s="54">
        <v>9950</v>
      </c>
      <c r="BK106" s="54"/>
      <c r="BL106" s="54">
        <f t="shared" si="278"/>
        <v>6312</v>
      </c>
      <c r="BM106" s="54">
        <v>6312</v>
      </c>
      <c r="BN106" s="54">
        <v>49240</v>
      </c>
      <c r="BO106" s="54">
        <f t="shared" si="279"/>
        <v>0</v>
      </c>
      <c r="BP106" s="54">
        <v>49240</v>
      </c>
      <c r="BQ106" s="57">
        <f t="shared" si="233"/>
        <v>252997</v>
      </c>
      <c r="BR106" s="57">
        <f t="shared" si="280"/>
        <v>111180</v>
      </c>
      <c r="BS106" s="57">
        <f t="shared" si="257"/>
        <v>364177</v>
      </c>
      <c r="BT106" s="146"/>
      <c r="BU106" s="54">
        <v>364177</v>
      </c>
      <c r="BV106" s="54"/>
      <c r="BW106" s="54"/>
      <c r="BX106" s="54"/>
      <c r="BY106" s="54">
        <f t="shared" si="281"/>
        <v>252997</v>
      </c>
      <c r="BZ106" s="54">
        <f t="shared" si="282"/>
        <v>111180</v>
      </c>
      <c r="CA106" s="54">
        <f t="shared" si="283"/>
        <v>364177</v>
      </c>
    </row>
    <row r="107" spans="1:79" ht="22.5" x14ac:dyDescent="0.2">
      <c r="A107" s="44" t="s">
        <v>75</v>
      </c>
      <c r="B107" s="45" t="s">
        <v>76</v>
      </c>
      <c r="C107" s="54">
        <v>10000</v>
      </c>
      <c r="D107" s="54">
        <f t="shared" si="259"/>
        <v>0</v>
      </c>
      <c r="E107" s="54">
        <v>10000</v>
      </c>
      <c r="F107" s="54">
        <v>6768</v>
      </c>
      <c r="G107" s="54">
        <f t="shared" si="260"/>
        <v>-920</v>
      </c>
      <c r="H107" s="54">
        <v>5848</v>
      </c>
      <c r="I107" s="54">
        <v>500</v>
      </c>
      <c r="J107" s="55">
        <f t="shared" si="261"/>
        <v>-500</v>
      </c>
      <c r="K107" s="54"/>
      <c r="L107" s="54"/>
      <c r="M107" s="54">
        <f t="shared" si="262"/>
        <v>0</v>
      </c>
      <c r="N107" s="54"/>
      <c r="O107" s="54"/>
      <c r="P107" s="54">
        <f t="shared" si="263"/>
        <v>0</v>
      </c>
      <c r="Q107" s="54"/>
      <c r="R107" s="48">
        <f t="shared" si="240"/>
        <v>17268</v>
      </c>
      <c r="S107" s="48">
        <f t="shared" si="210"/>
        <v>-1420</v>
      </c>
      <c r="T107" s="48">
        <f t="shared" si="211"/>
        <v>15848</v>
      </c>
      <c r="U107" s="54"/>
      <c r="V107" s="54">
        <f t="shared" si="264"/>
        <v>0</v>
      </c>
      <c r="W107" s="54"/>
      <c r="X107" s="54">
        <v>0</v>
      </c>
      <c r="Y107" s="54">
        <f t="shared" si="265"/>
        <v>0</v>
      </c>
      <c r="Z107" s="54"/>
      <c r="AA107" s="54"/>
      <c r="AB107" s="54">
        <f t="shared" si="266"/>
        <v>0</v>
      </c>
      <c r="AC107" s="54"/>
      <c r="AD107" s="54"/>
      <c r="AE107" s="54">
        <f t="shared" si="267"/>
        <v>0</v>
      </c>
      <c r="AF107" s="54"/>
      <c r="AG107" s="54"/>
      <c r="AH107" s="54">
        <f t="shared" si="268"/>
        <v>0</v>
      </c>
      <c r="AI107" s="54"/>
      <c r="AJ107" s="54"/>
      <c r="AK107" s="54">
        <f t="shared" si="269"/>
        <v>0</v>
      </c>
      <c r="AL107" s="54"/>
      <c r="AM107" s="54"/>
      <c r="AN107" s="54">
        <f t="shared" si="270"/>
        <v>0</v>
      </c>
      <c r="AO107" s="54"/>
      <c r="AP107" s="54"/>
      <c r="AQ107" s="54">
        <f t="shared" si="271"/>
        <v>0</v>
      </c>
      <c r="AR107" s="54"/>
      <c r="AS107" s="54">
        <v>500</v>
      </c>
      <c r="AT107" s="54">
        <f t="shared" si="272"/>
        <v>0</v>
      </c>
      <c r="AU107" s="54">
        <v>500</v>
      </c>
      <c r="AV107" s="54"/>
      <c r="AW107" s="54">
        <f t="shared" si="273"/>
        <v>0</v>
      </c>
      <c r="AX107" s="54"/>
      <c r="AY107" s="54"/>
      <c r="AZ107" s="54">
        <f t="shared" si="274"/>
        <v>0</v>
      </c>
      <c r="BA107" s="54"/>
      <c r="BB107" s="54"/>
      <c r="BC107" s="54">
        <f t="shared" si="275"/>
        <v>0</v>
      </c>
      <c r="BD107" s="54"/>
      <c r="BE107" s="54"/>
      <c r="BF107" s="54">
        <f t="shared" si="276"/>
        <v>0</v>
      </c>
      <c r="BG107" s="54"/>
      <c r="BH107" s="54"/>
      <c r="BI107" s="54">
        <f t="shared" si="277"/>
        <v>0</v>
      </c>
      <c r="BJ107" s="54"/>
      <c r="BK107" s="54"/>
      <c r="BL107" s="54">
        <f t="shared" si="278"/>
        <v>6617</v>
      </c>
      <c r="BM107" s="54">
        <v>6617</v>
      </c>
      <c r="BN107" s="54">
        <v>0</v>
      </c>
      <c r="BO107" s="54">
        <f t="shared" si="279"/>
        <v>0</v>
      </c>
      <c r="BP107" s="54"/>
      <c r="BQ107" s="57">
        <f t="shared" si="233"/>
        <v>17768</v>
      </c>
      <c r="BR107" s="57">
        <f t="shared" si="280"/>
        <v>5197</v>
      </c>
      <c r="BS107" s="57">
        <f t="shared" si="257"/>
        <v>22965</v>
      </c>
      <c r="BT107" s="146"/>
      <c r="BU107" s="54">
        <v>22965</v>
      </c>
      <c r="BV107" s="54"/>
      <c r="BW107" s="54"/>
      <c r="BX107" s="54"/>
      <c r="BY107" s="54">
        <f t="shared" si="281"/>
        <v>17768</v>
      </c>
      <c r="BZ107" s="54">
        <f t="shared" si="282"/>
        <v>5197</v>
      </c>
      <c r="CA107" s="54">
        <f t="shared" si="283"/>
        <v>22965</v>
      </c>
    </row>
    <row r="108" spans="1:79" ht="22.5" x14ac:dyDescent="0.2">
      <c r="A108" s="44" t="s">
        <v>59</v>
      </c>
      <c r="B108" s="45" t="s">
        <v>60</v>
      </c>
      <c r="C108" s="54">
        <v>77925</v>
      </c>
      <c r="D108" s="54">
        <f t="shared" si="259"/>
        <v>-925</v>
      </c>
      <c r="E108" s="54">
        <v>77000</v>
      </c>
      <c r="F108" s="54">
        <v>9423</v>
      </c>
      <c r="G108" s="54">
        <f t="shared" si="260"/>
        <v>4409</v>
      </c>
      <c r="H108" s="54">
        <v>13832</v>
      </c>
      <c r="I108" s="54">
        <v>1900</v>
      </c>
      <c r="J108" s="55">
        <f t="shared" si="261"/>
        <v>-1900</v>
      </c>
      <c r="K108" s="54"/>
      <c r="L108" s="54"/>
      <c r="M108" s="54">
        <f t="shared" si="262"/>
        <v>0</v>
      </c>
      <c r="N108" s="54"/>
      <c r="O108" s="54">
        <v>4641</v>
      </c>
      <c r="P108" s="54">
        <f t="shared" si="263"/>
        <v>7959</v>
      </c>
      <c r="Q108" s="54">
        <v>12600</v>
      </c>
      <c r="R108" s="48">
        <f t="shared" si="240"/>
        <v>93889</v>
      </c>
      <c r="S108" s="48">
        <f t="shared" si="210"/>
        <v>9543</v>
      </c>
      <c r="T108" s="48">
        <f t="shared" si="211"/>
        <v>103432</v>
      </c>
      <c r="U108" s="54"/>
      <c r="V108" s="54">
        <f t="shared" si="264"/>
        <v>0</v>
      </c>
      <c r="W108" s="54"/>
      <c r="X108" s="54">
        <v>0</v>
      </c>
      <c r="Y108" s="54">
        <f t="shared" si="265"/>
        <v>450</v>
      </c>
      <c r="Z108" s="54">
        <v>450</v>
      </c>
      <c r="AA108" s="54"/>
      <c r="AB108" s="54">
        <f t="shared" si="266"/>
        <v>0</v>
      </c>
      <c r="AC108" s="54"/>
      <c r="AD108" s="54"/>
      <c r="AE108" s="54">
        <f t="shared" si="267"/>
        <v>0</v>
      </c>
      <c r="AF108" s="54"/>
      <c r="AG108" s="54">
        <v>85525</v>
      </c>
      <c r="AH108" s="54">
        <f t="shared" si="268"/>
        <v>379</v>
      </c>
      <c r="AI108" s="54">
        <v>85904</v>
      </c>
      <c r="AJ108" s="54"/>
      <c r="AK108" s="54">
        <f t="shared" si="269"/>
        <v>0</v>
      </c>
      <c r="AL108" s="54"/>
      <c r="AM108" s="54"/>
      <c r="AN108" s="54">
        <f t="shared" si="270"/>
        <v>0</v>
      </c>
      <c r="AO108" s="54"/>
      <c r="AP108" s="54"/>
      <c r="AQ108" s="54">
        <f t="shared" si="271"/>
        <v>0</v>
      </c>
      <c r="AR108" s="54"/>
      <c r="AS108" s="54">
        <v>1900</v>
      </c>
      <c r="AT108" s="54">
        <f t="shared" si="272"/>
        <v>0</v>
      </c>
      <c r="AU108" s="54">
        <v>1900</v>
      </c>
      <c r="AV108" s="54"/>
      <c r="AW108" s="54">
        <f t="shared" si="273"/>
        <v>0</v>
      </c>
      <c r="AX108" s="54"/>
      <c r="AY108" s="54"/>
      <c r="AZ108" s="54">
        <f t="shared" si="274"/>
        <v>0</v>
      </c>
      <c r="BA108" s="54"/>
      <c r="BB108" s="54"/>
      <c r="BC108" s="54">
        <f t="shared" si="275"/>
        <v>0</v>
      </c>
      <c r="BD108" s="54"/>
      <c r="BE108" s="54">
        <v>43638</v>
      </c>
      <c r="BF108" s="54">
        <f t="shared" si="276"/>
        <v>12104</v>
      </c>
      <c r="BG108" s="54">
        <v>55742</v>
      </c>
      <c r="BH108" s="54">
        <v>3716</v>
      </c>
      <c r="BI108" s="54">
        <f t="shared" si="277"/>
        <v>0</v>
      </c>
      <c r="BJ108" s="54">
        <v>3716</v>
      </c>
      <c r="BK108" s="54"/>
      <c r="BL108" s="54">
        <f t="shared" si="278"/>
        <v>7125</v>
      </c>
      <c r="BM108" s="54">
        <v>7125</v>
      </c>
      <c r="BN108" s="54">
        <v>135712</v>
      </c>
      <c r="BO108" s="54">
        <f t="shared" si="279"/>
        <v>-73673</v>
      </c>
      <c r="BP108" s="54">
        <v>62039</v>
      </c>
      <c r="BQ108" s="57">
        <f t="shared" si="233"/>
        <v>364380</v>
      </c>
      <c r="BR108" s="57">
        <f t="shared" si="280"/>
        <v>-44072</v>
      </c>
      <c r="BS108" s="57">
        <f t="shared" si="257"/>
        <v>320308</v>
      </c>
      <c r="BT108" s="146"/>
      <c r="BU108" s="54">
        <v>393981</v>
      </c>
      <c r="BV108" s="54"/>
      <c r="BW108" s="54"/>
      <c r="BX108" s="54"/>
      <c r="BY108" s="54">
        <f t="shared" si="281"/>
        <v>364380</v>
      </c>
      <c r="BZ108" s="54">
        <f t="shared" si="282"/>
        <v>-44072</v>
      </c>
      <c r="CA108" s="54">
        <f t="shared" si="283"/>
        <v>320308</v>
      </c>
    </row>
    <row r="109" spans="1:79" ht="45" x14ac:dyDescent="0.2">
      <c r="A109" s="44" t="s">
        <v>77</v>
      </c>
      <c r="B109" s="45" t="s">
        <v>78</v>
      </c>
      <c r="C109" s="54">
        <v>5000</v>
      </c>
      <c r="D109" s="54">
        <f t="shared" si="259"/>
        <v>0</v>
      </c>
      <c r="E109" s="54">
        <v>5000</v>
      </c>
      <c r="F109" s="54">
        <v>0</v>
      </c>
      <c r="G109" s="54">
        <f t="shared" si="260"/>
        <v>571</v>
      </c>
      <c r="H109" s="54">
        <v>571</v>
      </c>
      <c r="I109" s="54"/>
      <c r="J109" s="55">
        <f t="shared" si="261"/>
        <v>0</v>
      </c>
      <c r="K109" s="54"/>
      <c r="L109" s="54"/>
      <c r="M109" s="54">
        <f t="shared" si="262"/>
        <v>0</v>
      </c>
      <c r="N109" s="54"/>
      <c r="O109" s="54"/>
      <c r="P109" s="54">
        <f t="shared" si="263"/>
        <v>0</v>
      </c>
      <c r="Q109" s="54"/>
      <c r="R109" s="48">
        <f t="shared" si="240"/>
        <v>5000</v>
      </c>
      <c r="S109" s="48">
        <f t="shared" si="210"/>
        <v>571</v>
      </c>
      <c r="T109" s="48">
        <f t="shared" si="211"/>
        <v>5571</v>
      </c>
      <c r="U109" s="54"/>
      <c r="V109" s="54">
        <f t="shared" si="264"/>
        <v>0</v>
      </c>
      <c r="W109" s="54"/>
      <c r="X109" s="54"/>
      <c r="Y109" s="54">
        <f t="shared" si="265"/>
        <v>0</v>
      </c>
      <c r="Z109" s="54"/>
      <c r="AA109" s="54"/>
      <c r="AB109" s="54">
        <f t="shared" si="266"/>
        <v>0</v>
      </c>
      <c r="AC109" s="54"/>
      <c r="AD109" s="54"/>
      <c r="AE109" s="54">
        <f t="shared" si="267"/>
        <v>0</v>
      </c>
      <c r="AF109" s="54"/>
      <c r="AG109" s="54">
        <v>0</v>
      </c>
      <c r="AH109" s="54">
        <f t="shared" si="268"/>
        <v>235</v>
      </c>
      <c r="AI109" s="54">
        <v>235</v>
      </c>
      <c r="AJ109" s="54"/>
      <c r="AK109" s="54">
        <f t="shared" si="269"/>
        <v>0</v>
      </c>
      <c r="AL109" s="54"/>
      <c r="AM109" s="54"/>
      <c r="AN109" s="54">
        <f t="shared" si="270"/>
        <v>0</v>
      </c>
      <c r="AO109" s="54"/>
      <c r="AP109" s="54"/>
      <c r="AQ109" s="54">
        <f t="shared" si="271"/>
        <v>0</v>
      </c>
      <c r="AR109" s="54"/>
      <c r="AS109" s="54"/>
      <c r="AT109" s="54">
        <f t="shared" si="272"/>
        <v>0</v>
      </c>
      <c r="AU109" s="54"/>
      <c r="AV109" s="54"/>
      <c r="AW109" s="54">
        <f t="shared" si="273"/>
        <v>0</v>
      </c>
      <c r="AX109" s="54"/>
      <c r="AY109" s="54"/>
      <c r="AZ109" s="54">
        <f t="shared" si="274"/>
        <v>0</v>
      </c>
      <c r="BA109" s="54"/>
      <c r="BB109" s="54"/>
      <c r="BC109" s="54">
        <f t="shared" si="275"/>
        <v>0</v>
      </c>
      <c r="BD109" s="54"/>
      <c r="BE109" s="54">
        <v>25548</v>
      </c>
      <c r="BF109" s="54">
        <f t="shared" si="276"/>
        <v>0</v>
      </c>
      <c r="BG109" s="54">
        <v>25548</v>
      </c>
      <c r="BH109" s="54">
        <v>5973</v>
      </c>
      <c r="BI109" s="54">
        <f t="shared" si="277"/>
        <v>0</v>
      </c>
      <c r="BJ109" s="54">
        <v>5973</v>
      </c>
      <c r="BK109" s="54"/>
      <c r="BL109" s="54">
        <f t="shared" si="278"/>
        <v>534</v>
      </c>
      <c r="BM109" s="54">
        <v>534</v>
      </c>
      <c r="BN109" s="54">
        <v>0</v>
      </c>
      <c r="BO109" s="54">
        <f t="shared" si="279"/>
        <v>0</v>
      </c>
      <c r="BP109" s="54"/>
      <c r="BQ109" s="57">
        <f t="shared" si="233"/>
        <v>36521</v>
      </c>
      <c r="BR109" s="57">
        <f t="shared" si="280"/>
        <v>1340</v>
      </c>
      <c r="BS109" s="57">
        <f t="shared" si="257"/>
        <v>37861</v>
      </c>
      <c r="BT109" s="146"/>
      <c r="BU109" s="54">
        <v>37861</v>
      </c>
      <c r="BV109" s="54"/>
      <c r="BW109" s="54"/>
      <c r="BX109" s="54"/>
      <c r="BY109" s="54">
        <f t="shared" si="281"/>
        <v>36521</v>
      </c>
      <c r="BZ109" s="54">
        <f t="shared" si="282"/>
        <v>1340</v>
      </c>
      <c r="CA109" s="54">
        <f t="shared" si="283"/>
        <v>37861</v>
      </c>
    </row>
    <row r="110" spans="1:79" ht="45" x14ac:dyDescent="0.2">
      <c r="A110" s="44" t="s">
        <v>61</v>
      </c>
      <c r="B110" s="45" t="s">
        <v>62</v>
      </c>
      <c r="C110" s="54">
        <v>74153</v>
      </c>
      <c r="D110" s="54">
        <f t="shared" si="259"/>
        <v>43747</v>
      </c>
      <c r="E110" s="54">
        <v>117900</v>
      </c>
      <c r="F110" s="54"/>
      <c r="G110" s="54">
        <f t="shared" si="260"/>
        <v>0</v>
      </c>
      <c r="H110" s="54"/>
      <c r="I110" s="54">
        <v>4600</v>
      </c>
      <c r="J110" s="55">
        <f t="shared" si="261"/>
        <v>-4600</v>
      </c>
      <c r="K110" s="54"/>
      <c r="L110" s="54"/>
      <c r="M110" s="54">
        <f t="shared" si="262"/>
        <v>0</v>
      </c>
      <c r="N110" s="54"/>
      <c r="O110" s="54">
        <v>0</v>
      </c>
      <c r="P110" s="54">
        <f t="shared" si="263"/>
        <v>3000</v>
      </c>
      <c r="Q110" s="54">
        <v>3000</v>
      </c>
      <c r="R110" s="48">
        <f t="shared" si="240"/>
        <v>78753</v>
      </c>
      <c r="S110" s="48">
        <f t="shared" si="210"/>
        <v>42147</v>
      </c>
      <c r="T110" s="48">
        <f t="shared" si="211"/>
        <v>120900</v>
      </c>
      <c r="U110" s="54"/>
      <c r="V110" s="54">
        <f t="shared" si="264"/>
        <v>0</v>
      </c>
      <c r="W110" s="54"/>
      <c r="X110" s="54"/>
      <c r="Y110" s="54">
        <f t="shared" si="265"/>
        <v>1020</v>
      </c>
      <c r="Z110" s="54">
        <v>1020</v>
      </c>
      <c r="AA110" s="54"/>
      <c r="AB110" s="54">
        <f t="shared" si="266"/>
        <v>0</v>
      </c>
      <c r="AC110" s="54"/>
      <c r="AD110" s="54"/>
      <c r="AE110" s="54">
        <f t="shared" si="267"/>
        <v>0</v>
      </c>
      <c r="AF110" s="54"/>
      <c r="AG110" s="54">
        <v>3979</v>
      </c>
      <c r="AH110" s="54">
        <f t="shared" si="268"/>
        <v>8521</v>
      </c>
      <c r="AI110" s="54">
        <v>12500</v>
      </c>
      <c r="AJ110" s="54"/>
      <c r="AK110" s="54">
        <f t="shared" si="269"/>
        <v>0</v>
      </c>
      <c r="AL110" s="54"/>
      <c r="AM110" s="54"/>
      <c r="AN110" s="54">
        <f t="shared" si="270"/>
        <v>0</v>
      </c>
      <c r="AO110" s="54"/>
      <c r="AP110" s="54"/>
      <c r="AQ110" s="54">
        <f t="shared" si="271"/>
        <v>0</v>
      </c>
      <c r="AR110" s="54"/>
      <c r="AS110" s="54">
        <v>4600</v>
      </c>
      <c r="AT110" s="54">
        <f t="shared" si="272"/>
        <v>0</v>
      </c>
      <c r="AU110" s="54">
        <v>4600</v>
      </c>
      <c r="AV110" s="54"/>
      <c r="AW110" s="54">
        <f t="shared" si="273"/>
        <v>0</v>
      </c>
      <c r="AX110" s="54"/>
      <c r="AY110" s="54"/>
      <c r="AZ110" s="54">
        <f t="shared" si="274"/>
        <v>0</v>
      </c>
      <c r="BA110" s="54"/>
      <c r="BB110" s="54"/>
      <c r="BC110" s="54">
        <f t="shared" si="275"/>
        <v>0</v>
      </c>
      <c r="BD110" s="54"/>
      <c r="BE110" s="54"/>
      <c r="BF110" s="54">
        <f t="shared" si="276"/>
        <v>0</v>
      </c>
      <c r="BG110" s="54"/>
      <c r="BH110" s="54">
        <v>3053</v>
      </c>
      <c r="BI110" s="54">
        <f t="shared" si="277"/>
        <v>1547</v>
      </c>
      <c r="BJ110" s="54">
        <v>4600</v>
      </c>
      <c r="BK110" s="54"/>
      <c r="BL110" s="54">
        <f t="shared" si="278"/>
        <v>1164</v>
      </c>
      <c r="BM110" s="54">
        <v>1164</v>
      </c>
      <c r="BN110" s="54">
        <v>0</v>
      </c>
      <c r="BO110" s="54">
        <f t="shared" si="279"/>
        <v>0</v>
      </c>
      <c r="BP110" s="54"/>
      <c r="BQ110" s="57">
        <f t="shared" si="233"/>
        <v>90385</v>
      </c>
      <c r="BR110" s="57">
        <f t="shared" si="280"/>
        <v>54399</v>
      </c>
      <c r="BS110" s="57">
        <f t="shared" si="257"/>
        <v>144784</v>
      </c>
      <c r="BT110" s="146"/>
      <c r="BU110" s="54">
        <v>144784</v>
      </c>
      <c r="BV110" s="54"/>
      <c r="BW110" s="54"/>
      <c r="BX110" s="54"/>
      <c r="BY110" s="54">
        <f t="shared" si="281"/>
        <v>90385</v>
      </c>
      <c r="BZ110" s="54">
        <f t="shared" si="282"/>
        <v>54399</v>
      </c>
      <c r="CA110" s="54">
        <f t="shared" si="283"/>
        <v>144784</v>
      </c>
    </row>
    <row r="111" spans="1:79" ht="22.5" x14ac:dyDescent="0.2">
      <c r="A111" s="44" t="s">
        <v>79</v>
      </c>
      <c r="B111" s="45" t="s">
        <v>80</v>
      </c>
      <c r="C111" s="43">
        <f>C112</f>
        <v>0</v>
      </c>
      <c r="D111" s="43">
        <f t="shared" si="259"/>
        <v>0</v>
      </c>
      <c r="E111" s="43">
        <f t="shared" ref="E111:BM111" si="403">E112</f>
        <v>0</v>
      </c>
      <c r="F111" s="43">
        <f>F112</f>
        <v>0</v>
      </c>
      <c r="G111" s="43">
        <f t="shared" si="260"/>
        <v>18</v>
      </c>
      <c r="H111" s="43">
        <f t="shared" si="403"/>
        <v>18</v>
      </c>
      <c r="I111" s="43">
        <f>I112</f>
        <v>0</v>
      </c>
      <c r="J111" s="52">
        <f t="shared" si="261"/>
        <v>0</v>
      </c>
      <c r="K111" s="43">
        <f t="shared" si="403"/>
        <v>0</v>
      </c>
      <c r="L111" s="43">
        <f>L112</f>
        <v>0</v>
      </c>
      <c r="M111" s="43">
        <f t="shared" si="262"/>
        <v>0</v>
      </c>
      <c r="N111" s="43">
        <f t="shared" si="403"/>
        <v>0</v>
      </c>
      <c r="O111" s="43">
        <f>O112</f>
        <v>0</v>
      </c>
      <c r="P111" s="43">
        <f t="shared" si="263"/>
        <v>0</v>
      </c>
      <c r="Q111" s="43">
        <f t="shared" si="403"/>
        <v>0</v>
      </c>
      <c r="R111" s="48">
        <f t="shared" si="240"/>
        <v>0</v>
      </c>
      <c r="S111" s="48">
        <f t="shared" si="210"/>
        <v>18</v>
      </c>
      <c r="T111" s="48">
        <f t="shared" si="211"/>
        <v>18</v>
      </c>
      <c r="U111" s="43">
        <f>U112</f>
        <v>0</v>
      </c>
      <c r="V111" s="43">
        <f t="shared" si="264"/>
        <v>0</v>
      </c>
      <c r="W111" s="43">
        <f t="shared" si="403"/>
        <v>0</v>
      </c>
      <c r="X111" s="43">
        <f>X112</f>
        <v>0</v>
      </c>
      <c r="Y111" s="43">
        <f t="shared" si="265"/>
        <v>0</v>
      </c>
      <c r="Z111" s="43">
        <f t="shared" si="403"/>
        <v>0</v>
      </c>
      <c r="AA111" s="43">
        <f>AA112</f>
        <v>0</v>
      </c>
      <c r="AB111" s="43">
        <f t="shared" si="266"/>
        <v>0</v>
      </c>
      <c r="AC111" s="43">
        <f t="shared" si="403"/>
        <v>0</v>
      </c>
      <c r="AD111" s="43">
        <f>AD112</f>
        <v>0</v>
      </c>
      <c r="AE111" s="43">
        <f t="shared" si="267"/>
        <v>0</v>
      </c>
      <c r="AF111" s="43">
        <f t="shared" si="403"/>
        <v>0</v>
      </c>
      <c r="AG111" s="43">
        <f>AG112</f>
        <v>0</v>
      </c>
      <c r="AH111" s="43">
        <f t="shared" si="268"/>
        <v>0</v>
      </c>
      <c r="AI111" s="43">
        <f t="shared" si="403"/>
        <v>0</v>
      </c>
      <c r="AJ111" s="43">
        <f>AJ112</f>
        <v>0</v>
      </c>
      <c r="AK111" s="43">
        <f t="shared" si="269"/>
        <v>0</v>
      </c>
      <c r="AL111" s="43">
        <f t="shared" si="403"/>
        <v>0</v>
      </c>
      <c r="AM111" s="43">
        <f>AM112</f>
        <v>0</v>
      </c>
      <c r="AN111" s="43">
        <f t="shared" si="270"/>
        <v>0</v>
      </c>
      <c r="AO111" s="43">
        <f t="shared" si="403"/>
        <v>0</v>
      </c>
      <c r="AP111" s="43">
        <f>AP112</f>
        <v>0</v>
      </c>
      <c r="AQ111" s="43">
        <f t="shared" si="271"/>
        <v>0</v>
      </c>
      <c r="AR111" s="43">
        <f t="shared" si="403"/>
        <v>0</v>
      </c>
      <c r="AS111" s="43">
        <f>AS112</f>
        <v>0</v>
      </c>
      <c r="AT111" s="43">
        <f t="shared" si="272"/>
        <v>0</v>
      </c>
      <c r="AU111" s="43">
        <f t="shared" si="403"/>
        <v>0</v>
      </c>
      <c r="AV111" s="43">
        <f>AV112</f>
        <v>0</v>
      </c>
      <c r="AW111" s="43">
        <f t="shared" si="273"/>
        <v>0</v>
      </c>
      <c r="AX111" s="43">
        <f t="shared" si="403"/>
        <v>0</v>
      </c>
      <c r="AY111" s="43">
        <f>AY112</f>
        <v>0</v>
      </c>
      <c r="AZ111" s="43">
        <f t="shared" si="274"/>
        <v>0</v>
      </c>
      <c r="BA111" s="43">
        <f t="shared" si="403"/>
        <v>0</v>
      </c>
      <c r="BB111" s="43">
        <f>BB112</f>
        <v>0</v>
      </c>
      <c r="BC111" s="43">
        <f t="shared" si="275"/>
        <v>0</v>
      </c>
      <c r="BD111" s="43">
        <f t="shared" si="403"/>
        <v>0</v>
      </c>
      <c r="BE111" s="43">
        <f>BE112</f>
        <v>0</v>
      </c>
      <c r="BF111" s="43">
        <f t="shared" si="276"/>
        <v>75</v>
      </c>
      <c r="BG111" s="43">
        <f t="shared" si="403"/>
        <v>75</v>
      </c>
      <c r="BH111" s="43">
        <f>BH112</f>
        <v>0</v>
      </c>
      <c r="BI111" s="43">
        <f t="shared" si="277"/>
        <v>0</v>
      </c>
      <c r="BJ111" s="43">
        <f t="shared" si="403"/>
        <v>0</v>
      </c>
      <c r="BK111" s="43">
        <f>BK112</f>
        <v>0</v>
      </c>
      <c r="BL111" s="43">
        <f t="shared" si="278"/>
        <v>0</v>
      </c>
      <c r="BM111" s="43">
        <f t="shared" si="403"/>
        <v>0</v>
      </c>
      <c r="BN111" s="43">
        <f>BN112</f>
        <v>0</v>
      </c>
      <c r="BO111" s="43">
        <f t="shared" si="279"/>
        <v>0</v>
      </c>
      <c r="BP111" s="43">
        <f t="shared" ref="BP111" si="404">BP112</f>
        <v>0</v>
      </c>
      <c r="BQ111" s="57">
        <f t="shared" si="233"/>
        <v>0</v>
      </c>
      <c r="BR111" s="57">
        <f t="shared" si="280"/>
        <v>93</v>
      </c>
      <c r="BS111" s="57">
        <f t="shared" si="257"/>
        <v>93</v>
      </c>
      <c r="BT111" s="146"/>
      <c r="BU111" s="43">
        <v>93</v>
      </c>
      <c r="BV111" s="43">
        <f>BV112</f>
        <v>0</v>
      </c>
      <c r="BW111" s="43">
        <f>BW112</f>
        <v>0</v>
      </c>
      <c r="BX111" s="43">
        <f>BX112</f>
        <v>0</v>
      </c>
      <c r="BY111" s="43">
        <f t="shared" si="281"/>
        <v>0</v>
      </c>
      <c r="BZ111" s="43">
        <f t="shared" si="282"/>
        <v>93</v>
      </c>
      <c r="CA111" s="43">
        <f t="shared" si="283"/>
        <v>93</v>
      </c>
    </row>
    <row r="112" spans="1:79" ht="22.5" x14ac:dyDescent="0.2">
      <c r="A112" s="44" t="s">
        <v>82</v>
      </c>
      <c r="B112" s="45" t="s">
        <v>83</v>
      </c>
      <c r="C112" s="54">
        <v>0</v>
      </c>
      <c r="D112" s="54">
        <f t="shared" si="259"/>
        <v>0</v>
      </c>
      <c r="E112" s="54">
        <v>0</v>
      </c>
      <c r="F112" s="54">
        <v>0</v>
      </c>
      <c r="G112" s="54">
        <f t="shared" si="260"/>
        <v>18</v>
      </c>
      <c r="H112" s="54">
        <v>18</v>
      </c>
      <c r="I112" s="54"/>
      <c r="J112" s="55">
        <f t="shared" si="261"/>
        <v>0</v>
      </c>
      <c r="K112" s="54"/>
      <c r="L112" s="54"/>
      <c r="M112" s="54">
        <f t="shared" si="262"/>
        <v>0</v>
      </c>
      <c r="N112" s="54"/>
      <c r="O112" s="54"/>
      <c r="P112" s="54">
        <f t="shared" si="263"/>
        <v>0</v>
      </c>
      <c r="Q112" s="54"/>
      <c r="R112" s="48">
        <f t="shared" si="240"/>
        <v>0</v>
      </c>
      <c r="S112" s="48">
        <f t="shared" si="210"/>
        <v>18</v>
      </c>
      <c r="T112" s="48">
        <f t="shared" si="211"/>
        <v>18</v>
      </c>
      <c r="U112" s="54"/>
      <c r="V112" s="54">
        <f t="shared" si="264"/>
        <v>0</v>
      </c>
      <c r="W112" s="54"/>
      <c r="X112" s="54"/>
      <c r="Y112" s="54">
        <f t="shared" si="265"/>
        <v>0</v>
      </c>
      <c r="Z112" s="54"/>
      <c r="AA112" s="54"/>
      <c r="AB112" s="54">
        <f t="shared" si="266"/>
        <v>0</v>
      </c>
      <c r="AC112" s="54"/>
      <c r="AD112" s="54"/>
      <c r="AE112" s="54">
        <f t="shared" si="267"/>
        <v>0</v>
      </c>
      <c r="AF112" s="54"/>
      <c r="AG112" s="54"/>
      <c r="AH112" s="54">
        <f t="shared" si="268"/>
        <v>0</v>
      </c>
      <c r="AI112" s="54"/>
      <c r="AJ112" s="54"/>
      <c r="AK112" s="54">
        <f t="shared" si="269"/>
        <v>0</v>
      </c>
      <c r="AL112" s="54"/>
      <c r="AM112" s="54"/>
      <c r="AN112" s="54">
        <f t="shared" si="270"/>
        <v>0</v>
      </c>
      <c r="AO112" s="54"/>
      <c r="AP112" s="54"/>
      <c r="AQ112" s="54">
        <f t="shared" si="271"/>
        <v>0</v>
      </c>
      <c r="AR112" s="54"/>
      <c r="AS112" s="54"/>
      <c r="AT112" s="54">
        <f t="shared" si="272"/>
        <v>0</v>
      </c>
      <c r="AU112" s="54"/>
      <c r="AV112" s="54"/>
      <c r="AW112" s="54">
        <f t="shared" si="273"/>
        <v>0</v>
      </c>
      <c r="AX112" s="54"/>
      <c r="AY112" s="54"/>
      <c r="AZ112" s="54">
        <f t="shared" si="274"/>
        <v>0</v>
      </c>
      <c r="BA112" s="54"/>
      <c r="BB112" s="54"/>
      <c r="BC112" s="54">
        <f t="shared" si="275"/>
        <v>0</v>
      </c>
      <c r="BD112" s="54"/>
      <c r="BE112" s="54"/>
      <c r="BF112" s="54">
        <f t="shared" si="276"/>
        <v>75</v>
      </c>
      <c r="BG112" s="54">
        <v>75</v>
      </c>
      <c r="BH112" s="54"/>
      <c r="BI112" s="54">
        <f t="shared" si="277"/>
        <v>0</v>
      </c>
      <c r="BJ112" s="54"/>
      <c r="BK112" s="54"/>
      <c r="BL112" s="54">
        <f t="shared" si="278"/>
        <v>0</v>
      </c>
      <c r="BM112" s="54"/>
      <c r="BN112" s="54"/>
      <c r="BO112" s="54">
        <f t="shared" si="279"/>
        <v>0</v>
      </c>
      <c r="BP112" s="54"/>
      <c r="BQ112" s="57">
        <f t="shared" si="233"/>
        <v>0</v>
      </c>
      <c r="BR112" s="57">
        <f t="shared" si="280"/>
        <v>93</v>
      </c>
      <c r="BS112" s="57">
        <f t="shared" si="257"/>
        <v>93</v>
      </c>
      <c r="BT112" s="146"/>
      <c r="BU112" s="54">
        <v>93</v>
      </c>
      <c r="BV112" s="54"/>
      <c r="BW112" s="54"/>
      <c r="BX112" s="54"/>
      <c r="BY112" s="54">
        <f t="shared" si="281"/>
        <v>0</v>
      </c>
      <c r="BZ112" s="54">
        <f t="shared" si="282"/>
        <v>93</v>
      </c>
      <c r="CA112" s="54">
        <f t="shared" si="283"/>
        <v>93</v>
      </c>
    </row>
    <row r="113" spans="1:79" x14ac:dyDescent="0.2">
      <c r="A113" s="44">
        <v>35</v>
      </c>
      <c r="B113" s="45" t="s">
        <v>116</v>
      </c>
      <c r="C113" s="54"/>
      <c r="D113" s="54">
        <f t="shared" si="259"/>
        <v>0</v>
      </c>
      <c r="E113" s="54"/>
      <c r="F113" s="54"/>
      <c r="G113" s="54">
        <f t="shared" si="260"/>
        <v>0</v>
      </c>
      <c r="H113" s="54"/>
      <c r="I113" s="54"/>
      <c r="J113" s="55">
        <f t="shared" si="261"/>
        <v>0</v>
      </c>
      <c r="K113" s="54"/>
      <c r="L113" s="54"/>
      <c r="M113" s="54">
        <f t="shared" si="262"/>
        <v>0</v>
      </c>
      <c r="N113" s="54"/>
      <c r="O113" s="54"/>
      <c r="P113" s="54">
        <f t="shared" si="263"/>
        <v>0</v>
      </c>
      <c r="Q113" s="54"/>
      <c r="R113" s="48"/>
      <c r="S113" s="48">
        <f t="shared" si="210"/>
        <v>0</v>
      </c>
      <c r="T113" s="48">
        <f t="shared" si="211"/>
        <v>0</v>
      </c>
      <c r="U113" s="54"/>
      <c r="V113" s="54">
        <f t="shared" si="264"/>
        <v>0</v>
      </c>
      <c r="W113" s="54"/>
      <c r="X113" s="54"/>
      <c r="Y113" s="54">
        <f t="shared" si="265"/>
        <v>0</v>
      </c>
      <c r="Z113" s="54"/>
      <c r="AA113" s="54"/>
      <c r="AB113" s="54">
        <f t="shared" si="266"/>
        <v>0</v>
      </c>
      <c r="AC113" s="54"/>
      <c r="AD113" s="54"/>
      <c r="AE113" s="54">
        <f t="shared" si="267"/>
        <v>0</v>
      </c>
      <c r="AF113" s="54"/>
      <c r="AG113" s="54"/>
      <c r="AH113" s="54">
        <f t="shared" si="268"/>
        <v>0</v>
      </c>
      <c r="AI113" s="54"/>
      <c r="AJ113" s="54"/>
      <c r="AK113" s="54">
        <f t="shared" si="269"/>
        <v>0</v>
      </c>
      <c r="AL113" s="54"/>
      <c r="AM113" s="54"/>
      <c r="AN113" s="54">
        <f t="shared" si="270"/>
        <v>0</v>
      </c>
      <c r="AO113" s="54"/>
      <c r="AP113" s="54"/>
      <c r="AQ113" s="54">
        <f t="shared" si="271"/>
        <v>0</v>
      </c>
      <c r="AR113" s="54"/>
      <c r="AS113" s="54"/>
      <c r="AT113" s="54">
        <f t="shared" si="272"/>
        <v>0</v>
      </c>
      <c r="AU113" s="54"/>
      <c r="AV113" s="54"/>
      <c r="AW113" s="54">
        <f t="shared" si="273"/>
        <v>0</v>
      </c>
      <c r="AX113" s="54"/>
      <c r="AY113" s="54"/>
      <c r="AZ113" s="54">
        <f t="shared" si="274"/>
        <v>0</v>
      </c>
      <c r="BA113" s="54"/>
      <c r="BB113" s="54"/>
      <c r="BC113" s="54">
        <f t="shared" si="275"/>
        <v>0</v>
      </c>
      <c r="BD113" s="54"/>
      <c r="BE113" s="61">
        <f>BE114</f>
        <v>0</v>
      </c>
      <c r="BF113" s="61">
        <f t="shared" si="276"/>
        <v>12131</v>
      </c>
      <c r="BG113" s="61">
        <f t="shared" ref="BG113" si="405">BG114</f>
        <v>12131</v>
      </c>
      <c r="BH113" s="54"/>
      <c r="BI113" s="54">
        <f t="shared" si="277"/>
        <v>0</v>
      </c>
      <c r="BJ113" s="54"/>
      <c r="BK113" s="54"/>
      <c r="BL113" s="54">
        <f t="shared" si="278"/>
        <v>0</v>
      </c>
      <c r="BM113" s="54"/>
      <c r="BN113" s="54"/>
      <c r="BO113" s="54">
        <f t="shared" si="279"/>
        <v>0</v>
      </c>
      <c r="BP113" s="54"/>
      <c r="BQ113" s="57">
        <f t="shared" si="233"/>
        <v>0</v>
      </c>
      <c r="BR113" s="57">
        <f t="shared" si="280"/>
        <v>0</v>
      </c>
      <c r="BS113" s="57"/>
      <c r="BT113" s="146"/>
      <c r="BU113" s="54"/>
      <c r="BV113" s="54"/>
      <c r="BW113" s="54"/>
      <c r="BX113" s="54"/>
      <c r="BY113" s="54">
        <f t="shared" si="281"/>
        <v>0</v>
      </c>
      <c r="BZ113" s="54">
        <f t="shared" si="282"/>
        <v>0</v>
      </c>
      <c r="CA113" s="54">
        <f t="shared" si="283"/>
        <v>0</v>
      </c>
    </row>
    <row r="114" spans="1:79" ht="78.75" x14ac:dyDescent="0.2">
      <c r="A114" s="44">
        <v>353</v>
      </c>
      <c r="B114" s="45" t="s">
        <v>117</v>
      </c>
      <c r="C114" s="54"/>
      <c r="D114" s="54">
        <f t="shared" si="259"/>
        <v>0</v>
      </c>
      <c r="E114" s="54"/>
      <c r="F114" s="54"/>
      <c r="G114" s="54">
        <f t="shared" si="260"/>
        <v>0</v>
      </c>
      <c r="H114" s="54"/>
      <c r="I114" s="54"/>
      <c r="J114" s="55">
        <f t="shared" si="261"/>
        <v>0</v>
      </c>
      <c r="K114" s="54"/>
      <c r="L114" s="54"/>
      <c r="M114" s="54">
        <f t="shared" si="262"/>
        <v>0</v>
      </c>
      <c r="N114" s="54"/>
      <c r="O114" s="54"/>
      <c r="P114" s="54">
        <f t="shared" si="263"/>
        <v>0</v>
      </c>
      <c r="Q114" s="54"/>
      <c r="R114" s="48"/>
      <c r="S114" s="48">
        <f t="shared" si="210"/>
        <v>0</v>
      </c>
      <c r="T114" s="48">
        <f t="shared" si="211"/>
        <v>0</v>
      </c>
      <c r="U114" s="54"/>
      <c r="V114" s="54">
        <f t="shared" si="264"/>
        <v>0</v>
      </c>
      <c r="W114" s="54"/>
      <c r="X114" s="54"/>
      <c r="Y114" s="54">
        <f t="shared" si="265"/>
        <v>0</v>
      </c>
      <c r="Z114" s="54"/>
      <c r="AA114" s="54"/>
      <c r="AB114" s="54">
        <f t="shared" si="266"/>
        <v>0</v>
      </c>
      <c r="AC114" s="54"/>
      <c r="AD114" s="54"/>
      <c r="AE114" s="54">
        <f t="shared" si="267"/>
        <v>0</v>
      </c>
      <c r="AF114" s="54"/>
      <c r="AG114" s="54"/>
      <c r="AH114" s="54">
        <f t="shared" si="268"/>
        <v>0</v>
      </c>
      <c r="AI114" s="54"/>
      <c r="AJ114" s="54"/>
      <c r="AK114" s="54">
        <f t="shared" si="269"/>
        <v>0</v>
      </c>
      <c r="AL114" s="54"/>
      <c r="AM114" s="54"/>
      <c r="AN114" s="54">
        <f t="shared" si="270"/>
        <v>0</v>
      </c>
      <c r="AO114" s="54"/>
      <c r="AP114" s="54"/>
      <c r="AQ114" s="54">
        <f t="shared" si="271"/>
        <v>0</v>
      </c>
      <c r="AR114" s="54"/>
      <c r="AS114" s="54"/>
      <c r="AT114" s="54">
        <f t="shared" si="272"/>
        <v>0</v>
      </c>
      <c r="AU114" s="54"/>
      <c r="AV114" s="54"/>
      <c r="AW114" s="54">
        <f t="shared" si="273"/>
        <v>0</v>
      </c>
      <c r="AX114" s="54"/>
      <c r="AY114" s="54"/>
      <c r="AZ114" s="54">
        <f t="shared" si="274"/>
        <v>0</v>
      </c>
      <c r="BA114" s="54"/>
      <c r="BB114" s="54"/>
      <c r="BC114" s="54">
        <f t="shared" si="275"/>
        <v>0</v>
      </c>
      <c r="BD114" s="54"/>
      <c r="BE114" s="54">
        <v>0</v>
      </c>
      <c r="BF114" s="54">
        <f t="shared" si="276"/>
        <v>12131</v>
      </c>
      <c r="BG114" s="54">
        <v>12131</v>
      </c>
      <c r="BH114" s="54"/>
      <c r="BI114" s="54">
        <f t="shared" si="277"/>
        <v>0</v>
      </c>
      <c r="BJ114" s="54"/>
      <c r="BK114" s="54"/>
      <c r="BL114" s="54">
        <f t="shared" si="278"/>
        <v>0</v>
      </c>
      <c r="BM114" s="54"/>
      <c r="BN114" s="54"/>
      <c r="BO114" s="54">
        <f t="shared" si="279"/>
        <v>0</v>
      </c>
      <c r="BP114" s="54"/>
      <c r="BQ114" s="57">
        <f t="shared" si="233"/>
        <v>0</v>
      </c>
      <c r="BR114" s="57">
        <f t="shared" si="280"/>
        <v>0</v>
      </c>
      <c r="BS114" s="57"/>
      <c r="BT114" s="146"/>
      <c r="BU114" s="54"/>
      <c r="BV114" s="54"/>
      <c r="BW114" s="54"/>
      <c r="BX114" s="54"/>
      <c r="BY114" s="54">
        <f t="shared" si="281"/>
        <v>0</v>
      </c>
      <c r="BZ114" s="54">
        <f t="shared" si="282"/>
        <v>0</v>
      </c>
      <c r="CA114" s="54">
        <f t="shared" si="283"/>
        <v>0</v>
      </c>
    </row>
    <row r="115" spans="1:79" ht="45" x14ac:dyDescent="0.2">
      <c r="A115" s="44" t="s">
        <v>118</v>
      </c>
      <c r="B115" s="45" t="s">
        <v>119</v>
      </c>
      <c r="C115" s="43">
        <f>C116+C117</f>
        <v>0</v>
      </c>
      <c r="D115" s="43">
        <f t="shared" si="259"/>
        <v>644368</v>
      </c>
      <c r="E115" s="43">
        <f t="shared" ref="E115" si="406">E116+E117</f>
        <v>644368</v>
      </c>
      <c r="F115" s="43">
        <f>F116+F117</f>
        <v>0</v>
      </c>
      <c r="G115" s="43">
        <f t="shared" si="260"/>
        <v>0</v>
      </c>
      <c r="H115" s="43">
        <f t="shared" ref="H115" si="407">H116+H117</f>
        <v>0</v>
      </c>
      <c r="I115" s="43">
        <f>I116+I117</f>
        <v>0</v>
      </c>
      <c r="J115" s="52">
        <f t="shared" si="261"/>
        <v>0</v>
      </c>
      <c r="K115" s="43">
        <f t="shared" ref="K115" si="408">K116+K117</f>
        <v>0</v>
      </c>
      <c r="L115" s="43">
        <f>L116+L117</f>
        <v>0</v>
      </c>
      <c r="M115" s="43">
        <f t="shared" si="262"/>
        <v>0</v>
      </c>
      <c r="N115" s="43">
        <f t="shared" ref="N115" si="409">N116+N117</f>
        <v>0</v>
      </c>
      <c r="O115" s="43">
        <f>O116+O117</f>
        <v>46486</v>
      </c>
      <c r="P115" s="43">
        <f t="shared" si="263"/>
        <v>0</v>
      </c>
      <c r="Q115" s="43">
        <f t="shared" ref="Q115" si="410">Q116+Q117</f>
        <v>46486</v>
      </c>
      <c r="R115" s="48">
        <f t="shared" si="240"/>
        <v>46486</v>
      </c>
      <c r="S115" s="48">
        <f t="shared" si="210"/>
        <v>644368</v>
      </c>
      <c r="T115" s="48">
        <f t="shared" si="211"/>
        <v>690854</v>
      </c>
      <c r="U115" s="43">
        <f>U116+U117</f>
        <v>0</v>
      </c>
      <c r="V115" s="43">
        <f t="shared" si="264"/>
        <v>0</v>
      </c>
      <c r="W115" s="43">
        <f t="shared" ref="W115" si="411">W116+W117</f>
        <v>0</v>
      </c>
      <c r="X115" s="43">
        <f>X116+X117</f>
        <v>0</v>
      </c>
      <c r="Y115" s="43">
        <f t="shared" si="265"/>
        <v>0</v>
      </c>
      <c r="Z115" s="43">
        <f t="shared" ref="Z115" si="412">Z116+Z117</f>
        <v>0</v>
      </c>
      <c r="AA115" s="43">
        <f>AA116+AA117</f>
        <v>0</v>
      </c>
      <c r="AB115" s="43">
        <f t="shared" si="266"/>
        <v>0</v>
      </c>
      <c r="AC115" s="43">
        <f t="shared" ref="AC115" si="413">AC116+AC117</f>
        <v>0</v>
      </c>
      <c r="AD115" s="43">
        <f>AD116+AD117</f>
        <v>0</v>
      </c>
      <c r="AE115" s="43">
        <f t="shared" si="267"/>
        <v>0</v>
      </c>
      <c r="AF115" s="43">
        <f t="shared" ref="AF115" si="414">AF116+AF117</f>
        <v>0</v>
      </c>
      <c r="AG115" s="43">
        <f>AG116+AG117</f>
        <v>15549</v>
      </c>
      <c r="AH115" s="43">
        <f t="shared" si="268"/>
        <v>29451</v>
      </c>
      <c r="AI115" s="43">
        <f t="shared" ref="AI115" si="415">AI116+AI117</f>
        <v>45000</v>
      </c>
      <c r="AJ115" s="43">
        <f>AJ116+AJ117</f>
        <v>0</v>
      </c>
      <c r="AK115" s="43">
        <f t="shared" si="269"/>
        <v>0</v>
      </c>
      <c r="AL115" s="43">
        <f t="shared" ref="AL115" si="416">AL116+AL117</f>
        <v>0</v>
      </c>
      <c r="AM115" s="43">
        <f>AM116+AM117</f>
        <v>0</v>
      </c>
      <c r="AN115" s="43">
        <f t="shared" si="270"/>
        <v>0</v>
      </c>
      <c r="AO115" s="43">
        <f t="shared" ref="AO115" si="417">AO116+AO117</f>
        <v>0</v>
      </c>
      <c r="AP115" s="43">
        <f>AP116+AP117</f>
        <v>0</v>
      </c>
      <c r="AQ115" s="43">
        <f t="shared" si="271"/>
        <v>0</v>
      </c>
      <c r="AR115" s="43">
        <f t="shared" ref="AR115" si="418">AR116+AR117</f>
        <v>0</v>
      </c>
      <c r="AS115" s="43">
        <f>AS116+AS117</f>
        <v>0</v>
      </c>
      <c r="AT115" s="43">
        <f t="shared" si="272"/>
        <v>0</v>
      </c>
      <c r="AU115" s="43">
        <f t="shared" ref="AU115" si="419">AU116+AU117</f>
        <v>0</v>
      </c>
      <c r="AV115" s="43">
        <f>AV116+AV117</f>
        <v>0</v>
      </c>
      <c r="AW115" s="43">
        <f t="shared" si="273"/>
        <v>0</v>
      </c>
      <c r="AX115" s="43">
        <f t="shared" ref="AX115" si="420">AX116+AX117</f>
        <v>0</v>
      </c>
      <c r="AY115" s="43">
        <f>AY116+AY117</f>
        <v>0</v>
      </c>
      <c r="AZ115" s="43">
        <f t="shared" si="274"/>
        <v>0</v>
      </c>
      <c r="BA115" s="43">
        <f t="shared" ref="BA115" si="421">BA116+BA117</f>
        <v>0</v>
      </c>
      <c r="BB115" s="43">
        <f>BB116+BB117</f>
        <v>0</v>
      </c>
      <c r="BC115" s="43">
        <f t="shared" si="275"/>
        <v>0</v>
      </c>
      <c r="BD115" s="43">
        <f t="shared" ref="BD115" si="422">BD116+BD117</f>
        <v>0</v>
      </c>
      <c r="BE115" s="43">
        <f>BE116+BE117</f>
        <v>0</v>
      </c>
      <c r="BF115" s="43">
        <f t="shared" si="276"/>
        <v>0</v>
      </c>
      <c r="BG115" s="43">
        <f t="shared" ref="BG115" si="423">BG116+BG117</f>
        <v>0</v>
      </c>
      <c r="BH115" s="43">
        <f>BH116+BH117</f>
        <v>5664</v>
      </c>
      <c r="BI115" s="43">
        <f t="shared" si="277"/>
        <v>-5664</v>
      </c>
      <c r="BJ115" s="43">
        <f t="shared" ref="BJ115" si="424">BJ116+BJ117</f>
        <v>0</v>
      </c>
      <c r="BK115" s="43">
        <f>BK116+BK117</f>
        <v>0</v>
      </c>
      <c r="BL115" s="43">
        <f t="shared" si="278"/>
        <v>0</v>
      </c>
      <c r="BM115" s="43">
        <f t="shared" ref="BM115" si="425">BM116+BM117</f>
        <v>0</v>
      </c>
      <c r="BN115" s="43">
        <f>BN116+BN117</f>
        <v>0</v>
      </c>
      <c r="BO115" s="43">
        <f t="shared" si="279"/>
        <v>10174</v>
      </c>
      <c r="BP115" s="43">
        <f t="shared" ref="BP115" si="426">BP116+BP117</f>
        <v>10174</v>
      </c>
      <c r="BQ115" s="57">
        <f t="shared" si="233"/>
        <v>67699</v>
      </c>
      <c r="BR115" s="57">
        <f t="shared" si="280"/>
        <v>678329</v>
      </c>
      <c r="BS115" s="57">
        <f t="shared" si="257"/>
        <v>746028</v>
      </c>
      <c r="BT115" s="146"/>
      <c r="BU115" s="43">
        <v>751692</v>
      </c>
      <c r="BV115" s="43">
        <f>BV116+BV117</f>
        <v>0</v>
      </c>
      <c r="BW115" s="43">
        <f t="shared" ref="BW115:BX115" si="427">BW116+BW117</f>
        <v>0</v>
      </c>
      <c r="BX115" s="43">
        <f t="shared" si="427"/>
        <v>0</v>
      </c>
      <c r="BY115" s="43">
        <f t="shared" si="281"/>
        <v>67699</v>
      </c>
      <c r="BZ115" s="43">
        <f t="shared" si="282"/>
        <v>678329</v>
      </c>
      <c r="CA115" s="43">
        <f t="shared" si="283"/>
        <v>746028</v>
      </c>
    </row>
    <row r="116" spans="1:79" ht="56.25" x14ac:dyDescent="0.2">
      <c r="A116" s="44" t="s">
        <v>120</v>
      </c>
      <c r="B116" s="45" t="s">
        <v>121</v>
      </c>
      <c r="C116" s="54">
        <v>0</v>
      </c>
      <c r="D116" s="54">
        <f t="shared" si="259"/>
        <v>0</v>
      </c>
      <c r="E116" s="54">
        <v>0</v>
      </c>
      <c r="F116" s="54"/>
      <c r="G116" s="54">
        <f t="shared" si="260"/>
        <v>0</v>
      </c>
      <c r="H116" s="54"/>
      <c r="I116" s="54"/>
      <c r="J116" s="55">
        <f t="shared" si="261"/>
        <v>0</v>
      </c>
      <c r="K116" s="54"/>
      <c r="L116" s="54"/>
      <c r="M116" s="54">
        <f t="shared" si="262"/>
        <v>0</v>
      </c>
      <c r="N116" s="54"/>
      <c r="O116" s="54"/>
      <c r="P116" s="54">
        <f t="shared" si="263"/>
        <v>0</v>
      </c>
      <c r="Q116" s="54"/>
      <c r="R116" s="48">
        <f t="shared" si="240"/>
        <v>0</v>
      </c>
      <c r="S116" s="48">
        <f t="shared" si="210"/>
        <v>0</v>
      </c>
      <c r="T116" s="48">
        <f t="shared" si="211"/>
        <v>0</v>
      </c>
      <c r="U116" s="54"/>
      <c r="V116" s="54">
        <f t="shared" si="264"/>
        <v>0</v>
      </c>
      <c r="W116" s="54"/>
      <c r="X116" s="54"/>
      <c r="Y116" s="54">
        <f t="shared" si="265"/>
        <v>0</v>
      </c>
      <c r="Z116" s="54"/>
      <c r="AA116" s="54"/>
      <c r="AB116" s="54">
        <f t="shared" si="266"/>
        <v>0</v>
      </c>
      <c r="AC116" s="54"/>
      <c r="AD116" s="54"/>
      <c r="AE116" s="54">
        <f t="shared" si="267"/>
        <v>0</v>
      </c>
      <c r="AF116" s="54"/>
      <c r="AG116" s="54"/>
      <c r="AH116" s="54">
        <f t="shared" si="268"/>
        <v>0</v>
      </c>
      <c r="AI116" s="54"/>
      <c r="AJ116" s="54"/>
      <c r="AK116" s="54">
        <f t="shared" si="269"/>
        <v>0</v>
      </c>
      <c r="AL116" s="54"/>
      <c r="AM116" s="54"/>
      <c r="AN116" s="54">
        <f t="shared" si="270"/>
        <v>0</v>
      </c>
      <c r="AO116" s="54"/>
      <c r="AP116" s="54"/>
      <c r="AQ116" s="54">
        <f t="shared" si="271"/>
        <v>0</v>
      </c>
      <c r="AR116" s="54"/>
      <c r="AS116" s="54"/>
      <c r="AT116" s="54">
        <f t="shared" si="272"/>
        <v>0</v>
      </c>
      <c r="AU116" s="54"/>
      <c r="AV116" s="54"/>
      <c r="AW116" s="54">
        <f t="shared" si="273"/>
        <v>0</v>
      </c>
      <c r="AX116" s="54"/>
      <c r="AY116" s="54"/>
      <c r="AZ116" s="54">
        <f t="shared" si="274"/>
        <v>0</v>
      </c>
      <c r="BA116" s="54"/>
      <c r="BB116" s="54"/>
      <c r="BC116" s="54">
        <f t="shared" si="275"/>
        <v>0</v>
      </c>
      <c r="BD116" s="54"/>
      <c r="BE116" s="54"/>
      <c r="BF116" s="54">
        <f t="shared" si="276"/>
        <v>0</v>
      </c>
      <c r="BG116" s="54"/>
      <c r="BH116" s="54"/>
      <c r="BI116" s="54">
        <f t="shared" si="277"/>
        <v>0</v>
      </c>
      <c r="BJ116" s="54"/>
      <c r="BK116" s="54"/>
      <c r="BL116" s="54">
        <f t="shared" si="278"/>
        <v>0</v>
      </c>
      <c r="BM116" s="54"/>
      <c r="BN116" s="54">
        <v>0</v>
      </c>
      <c r="BO116" s="54">
        <f t="shared" si="279"/>
        <v>10174</v>
      </c>
      <c r="BP116" s="54">
        <v>10174</v>
      </c>
      <c r="BQ116" s="57">
        <f t="shared" si="233"/>
        <v>0</v>
      </c>
      <c r="BR116" s="57">
        <f t="shared" si="280"/>
        <v>10174</v>
      </c>
      <c r="BS116" s="57">
        <f t="shared" si="257"/>
        <v>10174</v>
      </c>
      <c r="BT116" s="146"/>
      <c r="BU116" s="54">
        <v>10174</v>
      </c>
      <c r="BV116" s="54"/>
      <c r="BW116" s="54"/>
      <c r="BX116" s="54"/>
      <c r="BY116" s="54">
        <f t="shared" si="281"/>
        <v>0</v>
      </c>
      <c r="BZ116" s="54">
        <f t="shared" si="282"/>
        <v>10174</v>
      </c>
      <c r="CA116" s="54">
        <f t="shared" si="283"/>
        <v>10174</v>
      </c>
    </row>
    <row r="117" spans="1:79" ht="45" x14ac:dyDescent="0.2">
      <c r="A117" s="44" t="s">
        <v>122</v>
      </c>
      <c r="B117" s="45" t="s">
        <v>123</v>
      </c>
      <c r="C117" s="54">
        <v>0</v>
      </c>
      <c r="D117" s="54">
        <f t="shared" si="259"/>
        <v>644368</v>
      </c>
      <c r="E117" s="54">
        <f>540000+104368</f>
        <v>644368</v>
      </c>
      <c r="F117" s="54"/>
      <c r="G117" s="54">
        <f t="shared" si="260"/>
        <v>0</v>
      </c>
      <c r="H117" s="54"/>
      <c r="I117" s="54"/>
      <c r="J117" s="55">
        <f t="shared" si="261"/>
        <v>0</v>
      </c>
      <c r="K117" s="54"/>
      <c r="L117" s="54"/>
      <c r="M117" s="54">
        <f t="shared" si="262"/>
        <v>0</v>
      </c>
      <c r="N117" s="54"/>
      <c r="O117" s="54">
        <v>46486</v>
      </c>
      <c r="P117" s="54">
        <f t="shared" si="263"/>
        <v>0</v>
      </c>
      <c r="Q117" s="54">
        <v>46486</v>
      </c>
      <c r="R117" s="48">
        <f t="shared" si="240"/>
        <v>46486</v>
      </c>
      <c r="S117" s="48">
        <f t="shared" si="210"/>
        <v>644368</v>
      </c>
      <c r="T117" s="48">
        <f t="shared" si="211"/>
        <v>690854</v>
      </c>
      <c r="U117" s="54"/>
      <c r="V117" s="54">
        <f t="shared" si="264"/>
        <v>0</v>
      </c>
      <c r="W117" s="54"/>
      <c r="X117" s="54"/>
      <c r="Y117" s="54">
        <f t="shared" si="265"/>
        <v>0</v>
      </c>
      <c r="Z117" s="54"/>
      <c r="AA117" s="54"/>
      <c r="AB117" s="54">
        <f t="shared" si="266"/>
        <v>0</v>
      </c>
      <c r="AC117" s="54"/>
      <c r="AD117" s="54"/>
      <c r="AE117" s="54">
        <f t="shared" si="267"/>
        <v>0</v>
      </c>
      <c r="AF117" s="54"/>
      <c r="AG117" s="54">
        <v>15549</v>
      </c>
      <c r="AH117" s="54">
        <f t="shared" si="268"/>
        <v>29451</v>
      </c>
      <c r="AI117" s="54">
        <v>45000</v>
      </c>
      <c r="AJ117" s="54"/>
      <c r="AK117" s="54">
        <f t="shared" si="269"/>
        <v>0</v>
      </c>
      <c r="AL117" s="54"/>
      <c r="AM117" s="54"/>
      <c r="AN117" s="54">
        <f t="shared" si="270"/>
        <v>0</v>
      </c>
      <c r="AO117" s="54"/>
      <c r="AP117" s="54"/>
      <c r="AQ117" s="54">
        <f t="shared" si="271"/>
        <v>0</v>
      </c>
      <c r="AR117" s="54"/>
      <c r="AS117" s="54"/>
      <c r="AT117" s="54">
        <f t="shared" si="272"/>
        <v>0</v>
      </c>
      <c r="AU117" s="54"/>
      <c r="AV117" s="54"/>
      <c r="AW117" s="54">
        <f t="shared" si="273"/>
        <v>0</v>
      </c>
      <c r="AX117" s="54"/>
      <c r="AY117" s="54"/>
      <c r="AZ117" s="54">
        <f t="shared" si="274"/>
        <v>0</v>
      </c>
      <c r="BA117" s="54"/>
      <c r="BB117" s="54"/>
      <c r="BC117" s="54">
        <f t="shared" si="275"/>
        <v>0</v>
      </c>
      <c r="BD117" s="54"/>
      <c r="BE117" s="54"/>
      <c r="BF117" s="54">
        <f t="shared" si="276"/>
        <v>0</v>
      </c>
      <c r="BG117" s="54"/>
      <c r="BH117" s="54">
        <v>5664</v>
      </c>
      <c r="BI117" s="54">
        <f t="shared" si="277"/>
        <v>-5664</v>
      </c>
      <c r="BJ117" s="66">
        <v>0</v>
      </c>
      <c r="BK117" s="54"/>
      <c r="BL117" s="54">
        <f t="shared" si="278"/>
        <v>0</v>
      </c>
      <c r="BM117" s="54"/>
      <c r="BN117" s="54"/>
      <c r="BO117" s="54">
        <f t="shared" si="279"/>
        <v>0</v>
      </c>
      <c r="BP117" s="54"/>
      <c r="BQ117" s="57">
        <f t="shared" si="233"/>
        <v>67699</v>
      </c>
      <c r="BR117" s="57">
        <f t="shared" si="280"/>
        <v>668155</v>
      </c>
      <c r="BS117" s="57">
        <f t="shared" si="257"/>
        <v>735854</v>
      </c>
      <c r="BT117" s="146"/>
      <c r="BU117" s="54">
        <v>741518</v>
      </c>
      <c r="BV117" s="54"/>
      <c r="BW117" s="54"/>
      <c r="BX117" s="54"/>
      <c r="BY117" s="54">
        <f t="shared" si="281"/>
        <v>67699</v>
      </c>
      <c r="BZ117" s="54">
        <f t="shared" si="282"/>
        <v>668155</v>
      </c>
      <c r="CA117" s="54">
        <f t="shared" si="283"/>
        <v>735854</v>
      </c>
    </row>
    <row r="118" spans="1:79" ht="67.5" x14ac:dyDescent="0.2">
      <c r="A118" s="44" t="s">
        <v>84</v>
      </c>
      <c r="B118" s="45" t="s">
        <v>85</v>
      </c>
      <c r="C118" s="43">
        <f>C119</f>
        <v>782172</v>
      </c>
      <c r="D118" s="43">
        <f t="shared" si="259"/>
        <v>-232172</v>
      </c>
      <c r="E118" s="43">
        <f t="shared" ref="E118:BM118" si="428">E119</f>
        <v>550000</v>
      </c>
      <c r="F118" s="43">
        <f>F119</f>
        <v>0</v>
      </c>
      <c r="G118" s="43">
        <f t="shared" si="260"/>
        <v>0</v>
      </c>
      <c r="H118" s="43">
        <f t="shared" si="428"/>
        <v>0</v>
      </c>
      <c r="I118" s="43">
        <f>I119</f>
        <v>0</v>
      </c>
      <c r="J118" s="52">
        <f t="shared" si="261"/>
        <v>0</v>
      </c>
      <c r="K118" s="43">
        <f t="shared" si="428"/>
        <v>0</v>
      </c>
      <c r="L118" s="43">
        <f>L119</f>
        <v>0</v>
      </c>
      <c r="M118" s="43">
        <f t="shared" si="262"/>
        <v>0</v>
      </c>
      <c r="N118" s="43">
        <f t="shared" si="428"/>
        <v>0</v>
      </c>
      <c r="O118" s="43">
        <f>O119</f>
        <v>0</v>
      </c>
      <c r="P118" s="43">
        <f t="shared" si="263"/>
        <v>0</v>
      </c>
      <c r="Q118" s="43">
        <f t="shared" si="428"/>
        <v>0</v>
      </c>
      <c r="R118" s="48">
        <f t="shared" si="240"/>
        <v>782172</v>
      </c>
      <c r="S118" s="48">
        <f t="shared" si="210"/>
        <v>-232172</v>
      </c>
      <c r="T118" s="48">
        <f t="shared" si="211"/>
        <v>550000</v>
      </c>
      <c r="U118" s="43">
        <f>U119</f>
        <v>0</v>
      </c>
      <c r="V118" s="43">
        <f t="shared" si="264"/>
        <v>0</v>
      </c>
      <c r="W118" s="43">
        <f t="shared" si="428"/>
        <v>0</v>
      </c>
      <c r="X118" s="43">
        <f>X119</f>
        <v>0</v>
      </c>
      <c r="Y118" s="43">
        <f t="shared" si="265"/>
        <v>0</v>
      </c>
      <c r="Z118" s="43">
        <f t="shared" si="428"/>
        <v>0</v>
      </c>
      <c r="AA118" s="43">
        <f>AA119</f>
        <v>0</v>
      </c>
      <c r="AB118" s="43">
        <f t="shared" si="266"/>
        <v>0</v>
      </c>
      <c r="AC118" s="43">
        <f t="shared" si="428"/>
        <v>0</v>
      </c>
      <c r="AD118" s="43">
        <f>AD119</f>
        <v>0</v>
      </c>
      <c r="AE118" s="43">
        <f t="shared" si="267"/>
        <v>0</v>
      </c>
      <c r="AF118" s="43">
        <f t="shared" si="428"/>
        <v>0</v>
      </c>
      <c r="AG118" s="43">
        <f>AG119</f>
        <v>0</v>
      </c>
      <c r="AH118" s="43">
        <f t="shared" si="268"/>
        <v>0</v>
      </c>
      <c r="AI118" s="43">
        <f t="shared" si="428"/>
        <v>0</v>
      </c>
      <c r="AJ118" s="43">
        <f>AJ119</f>
        <v>0</v>
      </c>
      <c r="AK118" s="43">
        <f t="shared" si="269"/>
        <v>0</v>
      </c>
      <c r="AL118" s="43">
        <f t="shared" si="428"/>
        <v>0</v>
      </c>
      <c r="AM118" s="43">
        <f>AM119</f>
        <v>0</v>
      </c>
      <c r="AN118" s="43">
        <f t="shared" si="270"/>
        <v>0</v>
      </c>
      <c r="AO118" s="43">
        <f t="shared" si="428"/>
        <v>0</v>
      </c>
      <c r="AP118" s="43">
        <f>AP119</f>
        <v>0</v>
      </c>
      <c r="AQ118" s="43">
        <f t="shared" si="271"/>
        <v>0</v>
      </c>
      <c r="AR118" s="43">
        <f t="shared" si="428"/>
        <v>0</v>
      </c>
      <c r="AS118" s="43">
        <f>AS119</f>
        <v>0</v>
      </c>
      <c r="AT118" s="43">
        <f t="shared" si="272"/>
        <v>0</v>
      </c>
      <c r="AU118" s="43">
        <f t="shared" si="428"/>
        <v>0</v>
      </c>
      <c r="AV118" s="43">
        <f>AV119</f>
        <v>0</v>
      </c>
      <c r="AW118" s="43">
        <f t="shared" si="273"/>
        <v>0</v>
      </c>
      <c r="AX118" s="43">
        <f t="shared" si="428"/>
        <v>0</v>
      </c>
      <c r="AY118" s="43">
        <f>AY119</f>
        <v>0</v>
      </c>
      <c r="AZ118" s="43">
        <f t="shared" si="274"/>
        <v>0</v>
      </c>
      <c r="BA118" s="43">
        <f t="shared" si="428"/>
        <v>0</v>
      </c>
      <c r="BB118" s="43">
        <f>BB119</f>
        <v>0</v>
      </c>
      <c r="BC118" s="43">
        <f t="shared" si="275"/>
        <v>0</v>
      </c>
      <c r="BD118" s="43">
        <f t="shared" si="428"/>
        <v>0</v>
      </c>
      <c r="BE118" s="43">
        <f>BE119</f>
        <v>0</v>
      </c>
      <c r="BF118" s="43">
        <f t="shared" si="276"/>
        <v>180</v>
      </c>
      <c r="BG118" s="43">
        <f t="shared" si="428"/>
        <v>180</v>
      </c>
      <c r="BH118" s="43">
        <f>BH119</f>
        <v>0</v>
      </c>
      <c r="BI118" s="43">
        <f t="shared" si="277"/>
        <v>0</v>
      </c>
      <c r="BJ118" s="43">
        <f t="shared" si="428"/>
        <v>0</v>
      </c>
      <c r="BK118" s="43">
        <f>BK119</f>
        <v>0</v>
      </c>
      <c r="BL118" s="43">
        <f t="shared" si="278"/>
        <v>0</v>
      </c>
      <c r="BM118" s="43">
        <f t="shared" si="428"/>
        <v>0</v>
      </c>
      <c r="BN118" s="43">
        <f>BN119</f>
        <v>0</v>
      </c>
      <c r="BO118" s="43">
        <f t="shared" si="279"/>
        <v>0</v>
      </c>
      <c r="BP118" s="43">
        <f t="shared" ref="BP118" si="429">BP119</f>
        <v>0</v>
      </c>
      <c r="BQ118" s="57">
        <f t="shared" si="233"/>
        <v>782172</v>
      </c>
      <c r="BR118" s="57">
        <f t="shared" si="280"/>
        <v>-231992</v>
      </c>
      <c r="BS118" s="57">
        <f t="shared" si="257"/>
        <v>550180</v>
      </c>
      <c r="BT118" s="146"/>
      <c r="BU118" s="43">
        <v>550180</v>
      </c>
      <c r="BV118" s="43">
        <f>BV119</f>
        <v>0</v>
      </c>
      <c r="BW118" s="43">
        <f>BW119</f>
        <v>0</v>
      </c>
      <c r="BX118" s="43">
        <f>BX119</f>
        <v>0</v>
      </c>
      <c r="BY118" s="43">
        <f t="shared" si="281"/>
        <v>782172</v>
      </c>
      <c r="BZ118" s="43">
        <f t="shared" si="282"/>
        <v>-231992</v>
      </c>
      <c r="CA118" s="43">
        <f t="shared" si="283"/>
        <v>550180</v>
      </c>
    </row>
    <row r="119" spans="1:79" ht="45" x14ac:dyDescent="0.2">
      <c r="A119" s="44" t="s">
        <v>86</v>
      </c>
      <c r="B119" s="45" t="s">
        <v>87</v>
      </c>
      <c r="C119" s="54">
        <v>782172</v>
      </c>
      <c r="D119" s="54">
        <f t="shared" si="259"/>
        <v>-232172</v>
      </c>
      <c r="E119" s="54">
        <v>550000</v>
      </c>
      <c r="F119" s="54"/>
      <c r="G119" s="54">
        <f t="shared" si="260"/>
        <v>0</v>
      </c>
      <c r="H119" s="54"/>
      <c r="I119" s="54"/>
      <c r="J119" s="55">
        <f t="shared" si="261"/>
        <v>0</v>
      </c>
      <c r="K119" s="54"/>
      <c r="L119" s="54"/>
      <c r="M119" s="54">
        <f t="shared" si="262"/>
        <v>0</v>
      </c>
      <c r="N119" s="54"/>
      <c r="O119" s="54"/>
      <c r="P119" s="54">
        <f t="shared" si="263"/>
        <v>0</v>
      </c>
      <c r="Q119" s="54"/>
      <c r="R119" s="48">
        <f t="shared" si="240"/>
        <v>782172</v>
      </c>
      <c r="S119" s="48">
        <f t="shared" si="210"/>
        <v>-232172</v>
      </c>
      <c r="T119" s="48">
        <f t="shared" si="211"/>
        <v>550000</v>
      </c>
      <c r="U119" s="54"/>
      <c r="V119" s="54">
        <f t="shared" si="264"/>
        <v>0</v>
      </c>
      <c r="W119" s="54"/>
      <c r="X119" s="54"/>
      <c r="Y119" s="54">
        <f t="shared" si="265"/>
        <v>0</v>
      </c>
      <c r="Z119" s="54"/>
      <c r="AA119" s="54"/>
      <c r="AB119" s="54">
        <f t="shared" si="266"/>
        <v>0</v>
      </c>
      <c r="AC119" s="54"/>
      <c r="AD119" s="54"/>
      <c r="AE119" s="54">
        <f t="shared" si="267"/>
        <v>0</v>
      </c>
      <c r="AF119" s="54"/>
      <c r="AG119" s="54"/>
      <c r="AH119" s="54">
        <f t="shared" si="268"/>
        <v>0</v>
      </c>
      <c r="AI119" s="54"/>
      <c r="AJ119" s="54"/>
      <c r="AK119" s="54">
        <f t="shared" si="269"/>
        <v>0</v>
      </c>
      <c r="AL119" s="54"/>
      <c r="AM119" s="54"/>
      <c r="AN119" s="54">
        <f t="shared" si="270"/>
        <v>0</v>
      </c>
      <c r="AO119" s="54"/>
      <c r="AP119" s="54"/>
      <c r="AQ119" s="54">
        <f t="shared" si="271"/>
        <v>0</v>
      </c>
      <c r="AR119" s="54"/>
      <c r="AS119" s="54"/>
      <c r="AT119" s="54">
        <f t="shared" si="272"/>
        <v>0</v>
      </c>
      <c r="AU119" s="54"/>
      <c r="AV119" s="54"/>
      <c r="AW119" s="54">
        <f t="shared" si="273"/>
        <v>0</v>
      </c>
      <c r="AX119" s="54"/>
      <c r="AY119" s="54"/>
      <c r="AZ119" s="54">
        <f t="shared" si="274"/>
        <v>0</v>
      </c>
      <c r="BA119" s="54"/>
      <c r="BB119" s="54"/>
      <c r="BC119" s="54">
        <f t="shared" si="275"/>
        <v>0</v>
      </c>
      <c r="BD119" s="54"/>
      <c r="BE119" s="54"/>
      <c r="BF119" s="54">
        <f t="shared" si="276"/>
        <v>180</v>
      </c>
      <c r="BG119" s="54">
        <v>180</v>
      </c>
      <c r="BH119" s="54"/>
      <c r="BI119" s="54">
        <f t="shared" si="277"/>
        <v>0</v>
      </c>
      <c r="BJ119" s="54"/>
      <c r="BK119" s="54"/>
      <c r="BL119" s="54">
        <f t="shared" si="278"/>
        <v>0</v>
      </c>
      <c r="BM119" s="54"/>
      <c r="BN119" s="54"/>
      <c r="BO119" s="54">
        <f t="shared" si="279"/>
        <v>0</v>
      </c>
      <c r="BP119" s="54"/>
      <c r="BQ119" s="57">
        <f t="shared" si="233"/>
        <v>782172</v>
      </c>
      <c r="BR119" s="57">
        <f t="shared" si="280"/>
        <v>-231992</v>
      </c>
      <c r="BS119" s="57">
        <f t="shared" si="257"/>
        <v>550180</v>
      </c>
      <c r="BT119" s="146"/>
      <c r="BU119" s="54">
        <v>550180</v>
      </c>
      <c r="BV119" s="54"/>
      <c r="BW119" s="54"/>
      <c r="BX119" s="54"/>
      <c r="BY119" s="54">
        <f t="shared" si="281"/>
        <v>782172</v>
      </c>
      <c r="BZ119" s="54">
        <f t="shared" si="282"/>
        <v>-231992</v>
      </c>
      <c r="CA119" s="54">
        <f t="shared" si="283"/>
        <v>550180</v>
      </c>
    </row>
    <row r="120" spans="1:79" x14ac:dyDescent="0.2">
      <c r="A120" s="44" t="s">
        <v>63</v>
      </c>
      <c r="B120" s="45" t="s">
        <v>64</v>
      </c>
      <c r="C120" s="43">
        <f>C121</f>
        <v>0</v>
      </c>
      <c r="D120" s="43">
        <f t="shared" si="259"/>
        <v>0</v>
      </c>
      <c r="E120" s="43">
        <f t="shared" ref="E120:BM120" si="430">E121</f>
        <v>0</v>
      </c>
      <c r="F120" s="43">
        <f>F121</f>
        <v>0</v>
      </c>
      <c r="G120" s="43">
        <f t="shared" si="260"/>
        <v>0</v>
      </c>
      <c r="H120" s="43">
        <f t="shared" si="430"/>
        <v>0</v>
      </c>
      <c r="I120" s="43">
        <f>I121</f>
        <v>0</v>
      </c>
      <c r="J120" s="52">
        <f t="shared" si="261"/>
        <v>0</v>
      </c>
      <c r="K120" s="43">
        <f t="shared" si="430"/>
        <v>0</v>
      </c>
      <c r="L120" s="43">
        <f>L121</f>
        <v>0</v>
      </c>
      <c r="M120" s="43">
        <f t="shared" si="262"/>
        <v>0</v>
      </c>
      <c r="N120" s="43">
        <f t="shared" si="430"/>
        <v>0</v>
      </c>
      <c r="O120" s="43">
        <f>O121</f>
        <v>0</v>
      </c>
      <c r="P120" s="43">
        <f t="shared" si="263"/>
        <v>0</v>
      </c>
      <c r="Q120" s="43">
        <f t="shared" si="430"/>
        <v>0</v>
      </c>
      <c r="R120" s="48">
        <f t="shared" si="240"/>
        <v>0</v>
      </c>
      <c r="S120" s="48">
        <f t="shared" si="210"/>
        <v>0</v>
      </c>
      <c r="T120" s="48">
        <f t="shared" si="211"/>
        <v>0</v>
      </c>
      <c r="U120" s="43">
        <f>U121</f>
        <v>0</v>
      </c>
      <c r="V120" s="43">
        <f t="shared" si="264"/>
        <v>0</v>
      </c>
      <c r="W120" s="43">
        <f t="shared" si="430"/>
        <v>0</v>
      </c>
      <c r="X120" s="43">
        <f>X121</f>
        <v>0</v>
      </c>
      <c r="Y120" s="43">
        <f t="shared" si="265"/>
        <v>0</v>
      </c>
      <c r="Z120" s="43">
        <f t="shared" si="430"/>
        <v>0</v>
      </c>
      <c r="AA120" s="43">
        <f>AA121</f>
        <v>0</v>
      </c>
      <c r="AB120" s="43">
        <f t="shared" si="266"/>
        <v>0</v>
      </c>
      <c r="AC120" s="43">
        <f t="shared" si="430"/>
        <v>0</v>
      </c>
      <c r="AD120" s="43">
        <f>AD121</f>
        <v>0</v>
      </c>
      <c r="AE120" s="43">
        <f t="shared" si="267"/>
        <v>0</v>
      </c>
      <c r="AF120" s="43">
        <f t="shared" si="430"/>
        <v>0</v>
      </c>
      <c r="AG120" s="43">
        <f>AG121</f>
        <v>0</v>
      </c>
      <c r="AH120" s="43">
        <f t="shared" si="268"/>
        <v>0</v>
      </c>
      <c r="AI120" s="43">
        <f t="shared" si="430"/>
        <v>0</v>
      </c>
      <c r="AJ120" s="43">
        <f>AJ121</f>
        <v>0</v>
      </c>
      <c r="AK120" s="43">
        <f t="shared" si="269"/>
        <v>0</v>
      </c>
      <c r="AL120" s="43">
        <f t="shared" si="430"/>
        <v>0</v>
      </c>
      <c r="AM120" s="43">
        <f>AM121</f>
        <v>0</v>
      </c>
      <c r="AN120" s="43">
        <f t="shared" si="270"/>
        <v>0</v>
      </c>
      <c r="AO120" s="43">
        <f t="shared" si="430"/>
        <v>0</v>
      </c>
      <c r="AP120" s="43">
        <f>AP121</f>
        <v>0</v>
      </c>
      <c r="AQ120" s="43">
        <f t="shared" si="271"/>
        <v>0</v>
      </c>
      <c r="AR120" s="43">
        <f t="shared" si="430"/>
        <v>0</v>
      </c>
      <c r="AS120" s="43">
        <f>AS121</f>
        <v>0</v>
      </c>
      <c r="AT120" s="43">
        <f t="shared" si="272"/>
        <v>0</v>
      </c>
      <c r="AU120" s="43">
        <f t="shared" si="430"/>
        <v>0</v>
      </c>
      <c r="AV120" s="43">
        <f>AV121</f>
        <v>0</v>
      </c>
      <c r="AW120" s="43">
        <f t="shared" si="273"/>
        <v>0</v>
      </c>
      <c r="AX120" s="43">
        <f t="shared" si="430"/>
        <v>0</v>
      </c>
      <c r="AY120" s="43">
        <f>AY121</f>
        <v>0</v>
      </c>
      <c r="AZ120" s="43">
        <f t="shared" si="274"/>
        <v>0</v>
      </c>
      <c r="BA120" s="43">
        <f t="shared" si="430"/>
        <v>0</v>
      </c>
      <c r="BB120" s="43">
        <f>BB121</f>
        <v>0</v>
      </c>
      <c r="BC120" s="43">
        <f t="shared" si="275"/>
        <v>0</v>
      </c>
      <c r="BD120" s="43">
        <f t="shared" si="430"/>
        <v>0</v>
      </c>
      <c r="BE120" s="43">
        <f>BE121</f>
        <v>0</v>
      </c>
      <c r="BF120" s="43">
        <f t="shared" si="276"/>
        <v>11754</v>
      </c>
      <c r="BG120" s="43">
        <f t="shared" si="430"/>
        <v>11754</v>
      </c>
      <c r="BH120" s="43">
        <f>BH121</f>
        <v>38312</v>
      </c>
      <c r="BI120" s="43">
        <f t="shared" si="277"/>
        <v>-38312</v>
      </c>
      <c r="BJ120" s="43">
        <f t="shared" si="430"/>
        <v>0</v>
      </c>
      <c r="BK120" s="43">
        <f>BK121</f>
        <v>0</v>
      </c>
      <c r="BL120" s="43">
        <f t="shared" si="278"/>
        <v>0</v>
      </c>
      <c r="BM120" s="43">
        <f t="shared" si="430"/>
        <v>0</v>
      </c>
      <c r="BN120" s="43">
        <f>BN121</f>
        <v>0</v>
      </c>
      <c r="BO120" s="43">
        <f t="shared" si="279"/>
        <v>0</v>
      </c>
      <c r="BP120" s="43">
        <f t="shared" ref="BP120" si="431">BP121</f>
        <v>0</v>
      </c>
      <c r="BQ120" s="57">
        <f t="shared" si="233"/>
        <v>38312</v>
      </c>
      <c r="BR120" s="57">
        <f t="shared" si="280"/>
        <v>-26558</v>
      </c>
      <c r="BS120" s="57">
        <f t="shared" si="257"/>
        <v>11754</v>
      </c>
      <c r="BT120" s="146"/>
      <c r="BU120" s="43">
        <v>50066</v>
      </c>
      <c r="BV120" s="43">
        <f>BV121</f>
        <v>0</v>
      </c>
      <c r="BW120" s="43">
        <f>BW121</f>
        <v>0</v>
      </c>
      <c r="BX120" s="43">
        <f>BX121</f>
        <v>0</v>
      </c>
      <c r="BY120" s="43">
        <f t="shared" si="281"/>
        <v>38312</v>
      </c>
      <c r="BZ120" s="43">
        <f t="shared" si="282"/>
        <v>-26558</v>
      </c>
      <c r="CA120" s="43">
        <f t="shared" si="283"/>
        <v>11754</v>
      </c>
    </row>
    <row r="121" spans="1:79" x14ac:dyDescent="0.2">
      <c r="A121" s="44" t="s">
        <v>65</v>
      </c>
      <c r="B121" s="45" t="s">
        <v>66</v>
      </c>
      <c r="C121" s="54">
        <v>0</v>
      </c>
      <c r="D121" s="54">
        <f t="shared" si="259"/>
        <v>0</v>
      </c>
      <c r="E121" s="54">
        <v>0</v>
      </c>
      <c r="F121" s="54">
        <v>0</v>
      </c>
      <c r="G121" s="54">
        <f t="shared" si="260"/>
        <v>0</v>
      </c>
      <c r="H121" s="54">
        <v>0</v>
      </c>
      <c r="I121" s="54">
        <v>0</v>
      </c>
      <c r="J121" s="55">
        <f t="shared" si="261"/>
        <v>0</v>
      </c>
      <c r="K121" s="54">
        <v>0</v>
      </c>
      <c r="L121" s="54">
        <v>0</v>
      </c>
      <c r="M121" s="54">
        <f t="shared" si="262"/>
        <v>0</v>
      </c>
      <c r="N121" s="54">
        <v>0</v>
      </c>
      <c r="O121" s="54">
        <v>0</v>
      </c>
      <c r="P121" s="54">
        <f t="shared" si="263"/>
        <v>0</v>
      </c>
      <c r="Q121" s="54">
        <v>0</v>
      </c>
      <c r="R121" s="48">
        <f t="shared" si="240"/>
        <v>0</v>
      </c>
      <c r="S121" s="48">
        <f t="shared" si="210"/>
        <v>0</v>
      </c>
      <c r="T121" s="48">
        <f t="shared" si="211"/>
        <v>0</v>
      </c>
      <c r="U121" s="54">
        <v>0</v>
      </c>
      <c r="V121" s="54">
        <f t="shared" si="264"/>
        <v>0</v>
      </c>
      <c r="W121" s="54">
        <v>0</v>
      </c>
      <c r="X121" s="54">
        <v>0</v>
      </c>
      <c r="Y121" s="54">
        <f t="shared" si="265"/>
        <v>0</v>
      </c>
      <c r="Z121" s="54">
        <v>0</v>
      </c>
      <c r="AA121" s="54">
        <v>0</v>
      </c>
      <c r="AB121" s="54">
        <f t="shared" si="266"/>
        <v>0</v>
      </c>
      <c r="AC121" s="54">
        <v>0</v>
      </c>
      <c r="AD121" s="54">
        <v>0</v>
      </c>
      <c r="AE121" s="54">
        <f t="shared" si="267"/>
        <v>0</v>
      </c>
      <c r="AF121" s="54">
        <v>0</v>
      </c>
      <c r="AG121" s="54">
        <v>0</v>
      </c>
      <c r="AH121" s="54">
        <f t="shared" si="268"/>
        <v>0</v>
      </c>
      <c r="AI121" s="54">
        <v>0</v>
      </c>
      <c r="AJ121" s="54">
        <v>0</v>
      </c>
      <c r="AK121" s="54">
        <f t="shared" si="269"/>
        <v>0</v>
      </c>
      <c r="AL121" s="54">
        <v>0</v>
      </c>
      <c r="AM121" s="54">
        <v>0</v>
      </c>
      <c r="AN121" s="54">
        <f t="shared" si="270"/>
        <v>0</v>
      </c>
      <c r="AO121" s="54">
        <v>0</v>
      </c>
      <c r="AP121" s="54">
        <v>0</v>
      </c>
      <c r="AQ121" s="54">
        <f t="shared" si="271"/>
        <v>0</v>
      </c>
      <c r="AR121" s="54">
        <v>0</v>
      </c>
      <c r="AS121" s="54">
        <v>0</v>
      </c>
      <c r="AT121" s="54">
        <f t="shared" si="272"/>
        <v>0</v>
      </c>
      <c r="AU121" s="54">
        <v>0</v>
      </c>
      <c r="AV121" s="54">
        <v>0</v>
      </c>
      <c r="AW121" s="54">
        <f t="shared" si="273"/>
        <v>0</v>
      </c>
      <c r="AX121" s="54">
        <v>0</v>
      </c>
      <c r="AY121" s="54">
        <v>0</v>
      </c>
      <c r="AZ121" s="54">
        <f t="shared" si="274"/>
        <v>0</v>
      </c>
      <c r="BA121" s="54">
        <v>0</v>
      </c>
      <c r="BB121" s="54">
        <v>0</v>
      </c>
      <c r="BC121" s="54">
        <f t="shared" si="275"/>
        <v>0</v>
      </c>
      <c r="BD121" s="54">
        <v>0</v>
      </c>
      <c r="BE121" s="54"/>
      <c r="BF121" s="54">
        <f t="shared" si="276"/>
        <v>11754</v>
      </c>
      <c r="BG121" s="54">
        <v>11754</v>
      </c>
      <c r="BH121" s="54">
        <v>38312</v>
      </c>
      <c r="BI121" s="54">
        <f t="shared" si="277"/>
        <v>-38312</v>
      </c>
      <c r="BJ121" s="66">
        <v>0</v>
      </c>
      <c r="BK121" s="54">
        <v>0</v>
      </c>
      <c r="BL121" s="54">
        <f t="shared" si="278"/>
        <v>0</v>
      </c>
      <c r="BM121" s="54">
        <v>0</v>
      </c>
      <c r="BN121" s="54">
        <v>0</v>
      </c>
      <c r="BO121" s="54">
        <f t="shared" si="279"/>
        <v>0</v>
      </c>
      <c r="BP121" s="54">
        <v>0</v>
      </c>
      <c r="BQ121" s="57">
        <f t="shared" si="233"/>
        <v>38312</v>
      </c>
      <c r="BR121" s="57">
        <f t="shared" si="280"/>
        <v>-26558</v>
      </c>
      <c r="BS121" s="57">
        <f t="shared" si="257"/>
        <v>11754</v>
      </c>
      <c r="BT121" s="146"/>
      <c r="BU121" s="54">
        <v>50066</v>
      </c>
      <c r="BV121" s="54">
        <v>0</v>
      </c>
      <c r="BW121" s="54">
        <v>0</v>
      </c>
      <c r="BX121" s="54">
        <v>0</v>
      </c>
      <c r="BY121" s="54">
        <f t="shared" si="281"/>
        <v>38312</v>
      </c>
      <c r="BZ121" s="54">
        <f t="shared" si="282"/>
        <v>-26558</v>
      </c>
      <c r="CA121" s="54">
        <f t="shared" si="283"/>
        <v>11754</v>
      </c>
    </row>
    <row r="122" spans="1:79" ht="56.25" x14ac:dyDescent="0.2">
      <c r="A122" s="44" t="s">
        <v>92</v>
      </c>
      <c r="B122" s="45" t="s">
        <v>93</v>
      </c>
      <c r="C122" s="43">
        <f>C123</f>
        <v>0</v>
      </c>
      <c r="D122" s="43">
        <f t="shared" si="259"/>
        <v>7000</v>
      </c>
      <c r="E122" s="43">
        <f t="shared" ref="E122:BM122" si="432">E123</f>
        <v>7000</v>
      </c>
      <c r="F122" s="43">
        <f>F123</f>
        <v>41940</v>
      </c>
      <c r="G122" s="43">
        <f t="shared" si="260"/>
        <v>-40729</v>
      </c>
      <c r="H122" s="43">
        <f t="shared" si="432"/>
        <v>1211</v>
      </c>
      <c r="I122" s="43">
        <f>I123</f>
        <v>0</v>
      </c>
      <c r="J122" s="52">
        <f t="shared" si="261"/>
        <v>0</v>
      </c>
      <c r="K122" s="43">
        <f t="shared" si="432"/>
        <v>0</v>
      </c>
      <c r="L122" s="43">
        <f>L123</f>
        <v>0</v>
      </c>
      <c r="M122" s="43">
        <f t="shared" si="262"/>
        <v>0</v>
      </c>
      <c r="N122" s="43">
        <f t="shared" si="432"/>
        <v>0</v>
      </c>
      <c r="O122" s="43">
        <f>O123</f>
        <v>0</v>
      </c>
      <c r="P122" s="43">
        <f t="shared" si="263"/>
        <v>0</v>
      </c>
      <c r="Q122" s="43">
        <f t="shared" si="432"/>
        <v>0</v>
      </c>
      <c r="R122" s="48">
        <f t="shared" si="240"/>
        <v>41940</v>
      </c>
      <c r="S122" s="48">
        <f t="shared" si="210"/>
        <v>-33729</v>
      </c>
      <c r="T122" s="48">
        <f t="shared" si="211"/>
        <v>8211</v>
      </c>
      <c r="U122" s="43">
        <f>U123</f>
        <v>0</v>
      </c>
      <c r="V122" s="43">
        <f t="shared" si="264"/>
        <v>0</v>
      </c>
      <c r="W122" s="43">
        <f t="shared" si="432"/>
        <v>0</v>
      </c>
      <c r="X122" s="43">
        <f>X123</f>
        <v>0</v>
      </c>
      <c r="Y122" s="43">
        <f t="shared" si="265"/>
        <v>755</v>
      </c>
      <c r="Z122" s="43">
        <f t="shared" si="432"/>
        <v>755</v>
      </c>
      <c r="AA122" s="43">
        <f>AA123</f>
        <v>0</v>
      </c>
      <c r="AB122" s="43">
        <f t="shared" si="266"/>
        <v>0</v>
      </c>
      <c r="AC122" s="43">
        <f t="shared" si="432"/>
        <v>0</v>
      </c>
      <c r="AD122" s="43">
        <f>AD123</f>
        <v>0</v>
      </c>
      <c r="AE122" s="43">
        <f t="shared" si="267"/>
        <v>0</v>
      </c>
      <c r="AF122" s="43">
        <f t="shared" si="432"/>
        <v>0</v>
      </c>
      <c r="AG122" s="43">
        <f>AG123</f>
        <v>663</v>
      </c>
      <c r="AH122" s="43">
        <f t="shared" si="268"/>
        <v>337</v>
      </c>
      <c r="AI122" s="43">
        <f t="shared" si="432"/>
        <v>1000</v>
      </c>
      <c r="AJ122" s="43">
        <f>AJ123</f>
        <v>0</v>
      </c>
      <c r="AK122" s="43">
        <f t="shared" si="269"/>
        <v>0</v>
      </c>
      <c r="AL122" s="43">
        <f t="shared" si="432"/>
        <v>0</v>
      </c>
      <c r="AM122" s="43">
        <f>AM123</f>
        <v>0</v>
      </c>
      <c r="AN122" s="43">
        <f t="shared" si="270"/>
        <v>0</v>
      </c>
      <c r="AO122" s="43">
        <f t="shared" si="432"/>
        <v>0</v>
      </c>
      <c r="AP122" s="43">
        <f>AP123</f>
        <v>0</v>
      </c>
      <c r="AQ122" s="43">
        <f t="shared" si="271"/>
        <v>0</v>
      </c>
      <c r="AR122" s="43">
        <f t="shared" si="432"/>
        <v>0</v>
      </c>
      <c r="AS122" s="43">
        <f>AS123</f>
        <v>0</v>
      </c>
      <c r="AT122" s="43">
        <f t="shared" si="272"/>
        <v>0</v>
      </c>
      <c r="AU122" s="43">
        <f t="shared" si="432"/>
        <v>0</v>
      </c>
      <c r="AV122" s="43">
        <f>AV123</f>
        <v>0</v>
      </c>
      <c r="AW122" s="43">
        <f t="shared" si="273"/>
        <v>0</v>
      </c>
      <c r="AX122" s="43">
        <f t="shared" si="432"/>
        <v>0</v>
      </c>
      <c r="AY122" s="43">
        <f>AY123</f>
        <v>0</v>
      </c>
      <c r="AZ122" s="43">
        <f t="shared" si="274"/>
        <v>0</v>
      </c>
      <c r="BA122" s="43">
        <f t="shared" si="432"/>
        <v>0</v>
      </c>
      <c r="BB122" s="43">
        <f>BB123</f>
        <v>0</v>
      </c>
      <c r="BC122" s="43">
        <f t="shared" si="275"/>
        <v>0</v>
      </c>
      <c r="BD122" s="43">
        <f t="shared" si="432"/>
        <v>0</v>
      </c>
      <c r="BE122" s="43">
        <f>BE123</f>
        <v>0</v>
      </c>
      <c r="BF122" s="43">
        <f t="shared" si="276"/>
        <v>35000</v>
      </c>
      <c r="BG122" s="43">
        <f t="shared" si="432"/>
        <v>35000</v>
      </c>
      <c r="BH122" s="43">
        <f>BH123</f>
        <v>0</v>
      </c>
      <c r="BI122" s="43">
        <f t="shared" si="277"/>
        <v>0</v>
      </c>
      <c r="BJ122" s="43">
        <f t="shared" si="432"/>
        <v>0</v>
      </c>
      <c r="BK122" s="43">
        <f>BK123</f>
        <v>0</v>
      </c>
      <c r="BL122" s="43">
        <f t="shared" si="278"/>
        <v>80000</v>
      </c>
      <c r="BM122" s="43">
        <f t="shared" si="432"/>
        <v>80000</v>
      </c>
      <c r="BN122" s="43">
        <f>BN123</f>
        <v>10785</v>
      </c>
      <c r="BO122" s="43">
        <f t="shared" si="279"/>
        <v>0</v>
      </c>
      <c r="BP122" s="43">
        <f t="shared" ref="BP122" si="433">BP123</f>
        <v>10785</v>
      </c>
      <c r="BQ122" s="57">
        <f t="shared" si="233"/>
        <v>53388</v>
      </c>
      <c r="BR122" s="57">
        <f t="shared" si="280"/>
        <v>82363</v>
      </c>
      <c r="BS122" s="57">
        <f t="shared" si="257"/>
        <v>135751</v>
      </c>
      <c r="BT122" s="146"/>
      <c r="BU122" s="43">
        <v>155751</v>
      </c>
      <c r="BV122" s="43">
        <f>BV123</f>
        <v>0</v>
      </c>
      <c r="BW122" s="43">
        <f>BW123</f>
        <v>0</v>
      </c>
      <c r="BX122" s="43">
        <f>BX123</f>
        <v>0</v>
      </c>
      <c r="BY122" s="43">
        <f t="shared" si="281"/>
        <v>53388</v>
      </c>
      <c r="BZ122" s="43">
        <f t="shared" si="282"/>
        <v>82363</v>
      </c>
      <c r="CA122" s="43">
        <f t="shared" si="283"/>
        <v>135751</v>
      </c>
    </row>
    <row r="123" spans="1:79" ht="22.5" x14ac:dyDescent="0.2">
      <c r="A123" s="44" t="s">
        <v>96</v>
      </c>
      <c r="B123" s="45" t="s">
        <v>97</v>
      </c>
      <c r="C123" s="54">
        <v>0</v>
      </c>
      <c r="D123" s="54">
        <f t="shared" si="259"/>
        <v>7000</v>
      </c>
      <c r="E123" s="54">
        <v>7000</v>
      </c>
      <c r="F123" s="54">
        <v>41940</v>
      </c>
      <c r="G123" s="54">
        <f t="shared" si="260"/>
        <v>-40729</v>
      </c>
      <c r="H123" s="54">
        <v>1211</v>
      </c>
      <c r="I123" s="54"/>
      <c r="J123" s="55">
        <f t="shared" si="261"/>
        <v>0</v>
      </c>
      <c r="K123" s="54"/>
      <c r="L123" s="54"/>
      <c r="M123" s="54">
        <f t="shared" si="262"/>
        <v>0</v>
      </c>
      <c r="N123" s="54"/>
      <c r="O123" s="54"/>
      <c r="P123" s="54">
        <f t="shared" si="263"/>
        <v>0</v>
      </c>
      <c r="Q123" s="54"/>
      <c r="R123" s="48">
        <f t="shared" si="240"/>
        <v>41940</v>
      </c>
      <c r="S123" s="48">
        <f t="shared" si="210"/>
        <v>-33729</v>
      </c>
      <c r="T123" s="48">
        <f t="shared" si="211"/>
        <v>8211</v>
      </c>
      <c r="U123" s="54"/>
      <c r="V123" s="54">
        <f t="shared" si="264"/>
        <v>0</v>
      </c>
      <c r="W123" s="54"/>
      <c r="X123" s="54"/>
      <c r="Y123" s="54">
        <f t="shared" si="265"/>
        <v>755</v>
      </c>
      <c r="Z123" s="54">
        <v>755</v>
      </c>
      <c r="AA123" s="54"/>
      <c r="AB123" s="54">
        <f t="shared" si="266"/>
        <v>0</v>
      </c>
      <c r="AC123" s="54"/>
      <c r="AD123" s="54"/>
      <c r="AE123" s="54">
        <f t="shared" si="267"/>
        <v>0</v>
      </c>
      <c r="AF123" s="54"/>
      <c r="AG123" s="54">
        <v>663</v>
      </c>
      <c r="AH123" s="54">
        <f t="shared" si="268"/>
        <v>337</v>
      </c>
      <c r="AI123" s="54">
        <v>1000</v>
      </c>
      <c r="AJ123" s="54"/>
      <c r="AK123" s="54">
        <f t="shared" si="269"/>
        <v>0</v>
      </c>
      <c r="AL123" s="54"/>
      <c r="AM123" s="54"/>
      <c r="AN123" s="54">
        <f t="shared" si="270"/>
        <v>0</v>
      </c>
      <c r="AO123" s="54"/>
      <c r="AP123" s="54"/>
      <c r="AQ123" s="54">
        <f t="shared" si="271"/>
        <v>0</v>
      </c>
      <c r="AR123" s="54"/>
      <c r="AS123" s="54"/>
      <c r="AT123" s="54">
        <f t="shared" si="272"/>
        <v>0</v>
      </c>
      <c r="AU123" s="54"/>
      <c r="AV123" s="54"/>
      <c r="AW123" s="54">
        <f t="shared" si="273"/>
        <v>0</v>
      </c>
      <c r="AX123" s="54"/>
      <c r="AY123" s="54"/>
      <c r="AZ123" s="54">
        <f t="shared" si="274"/>
        <v>0</v>
      </c>
      <c r="BA123" s="54"/>
      <c r="BB123" s="54"/>
      <c r="BC123" s="54">
        <f t="shared" si="275"/>
        <v>0</v>
      </c>
      <c r="BD123" s="54"/>
      <c r="BE123" s="54"/>
      <c r="BF123" s="54">
        <f t="shared" si="276"/>
        <v>35000</v>
      </c>
      <c r="BG123" s="54">
        <v>35000</v>
      </c>
      <c r="BH123" s="54"/>
      <c r="BI123" s="54">
        <f t="shared" si="277"/>
        <v>0</v>
      </c>
      <c r="BJ123" s="54"/>
      <c r="BK123" s="54"/>
      <c r="BL123" s="54">
        <f t="shared" si="278"/>
        <v>80000</v>
      </c>
      <c r="BM123" s="66">
        <f>100000-20000</f>
        <v>80000</v>
      </c>
      <c r="BN123" s="54">
        <v>10785</v>
      </c>
      <c r="BO123" s="54">
        <f t="shared" si="279"/>
        <v>0</v>
      </c>
      <c r="BP123" s="54">
        <v>10785</v>
      </c>
      <c r="BQ123" s="57">
        <f t="shared" si="233"/>
        <v>53388</v>
      </c>
      <c r="BR123" s="57">
        <f t="shared" si="280"/>
        <v>82363</v>
      </c>
      <c r="BS123" s="57">
        <f t="shared" si="257"/>
        <v>135751</v>
      </c>
      <c r="BT123" s="146"/>
      <c r="BU123" s="54">
        <v>155751</v>
      </c>
      <c r="BV123" s="54"/>
      <c r="BW123" s="54"/>
      <c r="BX123" s="54"/>
      <c r="BY123" s="54">
        <f t="shared" si="281"/>
        <v>53388</v>
      </c>
      <c r="BZ123" s="54">
        <f t="shared" si="282"/>
        <v>82363</v>
      </c>
      <c r="CA123" s="54">
        <f t="shared" si="283"/>
        <v>135751</v>
      </c>
    </row>
    <row r="124" spans="1:79" ht="45" x14ac:dyDescent="0.2">
      <c r="A124" s="44">
        <v>45</v>
      </c>
      <c r="B124" s="45" t="s">
        <v>105</v>
      </c>
      <c r="C124" s="54"/>
      <c r="D124" s="54">
        <f t="shared" si="259"/>
        <v>0</v>
      </c>
      <c r="E124" s="54"/>
      <c r="F124" s="54"/>
      <c r="G124" s="54">
        <f t="shared" si="260"/>
        <v>0</v>
      </c>
      <c r="H124" s="54"/>
      <c r="I124" s="54"/>
      <c r="J124" s="55">
        <f t="shared" si="261"/>
        <v>0</v>
      </c>
      <c r="K124" s="54"/>
      <c r="L124" s="54"/>
      <c r="M124" s="54">
        <f t="shared" si="262"/>
        <v>0</v>
      </c>
      <c r="N124" s="54"/>
      <c r="O124" s="54"/>
      <c r="P124" s="54">
        <f t="shared" si="263"/>
        <v>0</v>
      </c>
      <c r="Q124" s="54"/>
      <c r="R124" s="48"/>
      <c r="S124" s="48">
        <f t="shared" si="210"/>
        <v>0</v>
      </c>
      <c r="T124" s="48">
        <f t="shared" si="211"/>
        <v>0</v>
      </c>
      <c r="U124" s="54"/>
      <c r="V124" s="54">
        <f t="shared" si="264"/>
        <v>0</v>
      </c>
      <c r="W124" s="54"/>
      <c r="X124" s="61">
        <f>X125</f>
        <v>0</v>
      </c>
      <c r="Y124" s="61">
        <f t="shared" si="265"/>
        <v>1701</v>
      </c>
      <c r="Z124" s="61">
        <f t="shared" ref="Z124" si="434">Z125</f>
        <v>1701</v>
      </c>
      <c r="AA124" s="54"/>
      <c r="AB124" s="54">
        <f t="shared" si="266"/>
        <v>0</v>
      </c>
      <c r="AC124" s="54"/>
      <c r="AD124" s="54"/>
      <c r="AE124" s="54">
        <f t="shared" si="267"/>
        <v>0</v>
      </c>
      <c r="AF124" s="54"/>
      <c r="AG124" s="54"/>
      <c r="AH124" s="54">
        <f t="shared" si="268"/>
        <v>0</v>
      </c>
      <c r="AI124" s="54"/>
      <c r="AJ124" s="54"/>
      <c r="AK124" s="54">
        <f t="shared" si="269"/>
        <v>0</v>
      </c>
      <c r="AL124" s="54"/>
      <c r="AM124" s="54"/>
      <c r="AN124" s="54">
        <f t="shared" si="270"/>
        <v>0</v>
      </c>
      <c r="AO124" s="54"/>
      <c r="AP124" s="54"/>
      <c r="AQ124" s="54">
        <f t="shared" si="271"/>
        <v>0</v>
      </c>
      <c r="AR124" s="54"/>
      <c r="AS124" s="54"/>
      <c r="AT124" s="54">
        <f t="shared" si="272"/>
        <v>0</v>
      </c>
      <c r="AU124" s="54"/>
      <c r="AV124" s="54"/>
      <c r="AW124" s="54">
        <f t="shared" si="273"/>
        <v>0</v>
      </c>
      <c r="AX124" s="54"/>
      <c r="AY124" s="54"/>
      <c r="AZ124" s="54">
        <f t="shared" si="274"/>
        <v>0</v>
      </c>
      <c r="BA124" s="54"/>
      <c r="BB124" s="54"/>
      <c r="BC124" s="54">
        <f t="shared" si="275"/>
        <v>0</v>
      </c>
      <c r="BD124" s="54"/>
      <c r="BE124" s="54"/>
      <c r="BF124" s="54">
        <f t="shared" si="276"/>
        <v>0</v>
      </c>
      <c r="BG124" s="54"/>
      <c r="BH124" s="54"/>
      <c r="BI124" s="54">
        <f t="shared" si="277"/>
        <v>0</v>
      </c>
      <c r="BJ124" s="54"/>
      <c r="BK124" s="54"/>
      <c r="BL124" s="54">
        <f t="shared" si="278"/>
        <v>0</v>
      </c>
      <c r="BM124" s="54"/>
      <c r="BN124" s="54"/>
      <c r="BO124" s="54">
        <f t="shared" si="279"/>
        <v>0</v>
      </c>
      <c r="BP124" s="54"/>
      <c r="BQ124" s="57">
        <f t="shared" si="233"/>
        <v>0</v>
      </c>
      <c r="BR124" s="57">
        <f t="shared" si="280"/>
        <v>1701</v>
      </c>
      <c r="BS124" s="57">
        <f t="shared" si="257"/>
        <v>1701</v>
      </c>
      <c r="BT124" s="146"/>
      <c r="BU124" s="54">
        <v>1701</v>
      </c>
      <c r="BV124" s="54"/>
      <c r="BW124" s="54"/>
      <c r="BX124" s="54"/>
      <c r="BY124" s="54">
        <f t="shared" si="281"/>
        <v>0</v>
      </c>
      <c r="BZ124" s="54">
        <f t="shared" si="282"/>
        <v>1701</v>
      </c>
      <c r="CA124" s="54">
        <f t="shared" si="283"/>
        <v>1701</v>
      </c>
    </row>
    <row r="125" spans="1:79" ht="33.75" x14ac:dyDescent="0.2">
      <c r="A125" s="44">
        <v>451</v>
      </c>
      <c r="B125" s="45" t="s">
        <v>107</v>
      </c>
      <c r="C125" s="54"/>
      <c r="D125" s="54">
        <f t="shared" si="259"/>
        <v>0</v>
      </c>
      <c r="E125" s="54"/>
      <c r="F125" s="54"/>
      <c r="G125" s="54">
        <f t="shared" si="260"/>
        <v>0</v>
      </c>
      <c r="H125" s="54"/>
      <c r="I125" s="54"/>
      <c r="J125" s="55">
        <f t="shared" si="261"/>
        <v>0</v>
      </c>
      <c r="K125" s="54"/>
      <c r="L125" s="54"/>
      <c r="M125" s="54">
        <f t="shared" si="262"/>
        <v>0</v>
      </c>
      <c r="N125" s="54"/>
      <c r="O125" s="54"/>
      <c r="P125" s="54">
        <f t="shared" si="263"/>
        <v>0</v>
      </c>
      <c r="Q125" s="54"/>
      <c r="R125" s="48"/>
      <c r="S125" s="48">
        <f t="shared" si="210"/>
        <v>0</v>
      </c>
      <c r="T125" s="48">
        <f t="shared" si="211"/>
        <v>0</v>
      </c>
      <c r="U125" s="54"/>
      <c r="V125" s="54">
        <f t="shared" si="264"/>
        <v>0</v>
      </c>
      <c r="W125" s="54"/>
      <c r="X125" s="54">
        <v>0</v>
      </c>
      <c r="Y125" s="54">
        <f t="shared" si="265"/>
        <v>1701</v>
      </c>
      <c r="Z125" s="54">
        <v>1701</v>
      </c>
      <c r="AA125" s="54"/>
      <c r="AB125" s="54">
        <f t="shared" si="266"/>
        <v>0</v>
      </c>
      <c r="AC125" s="54"/>
      <c r="AD125" s="54"/>
      <c r="AE125" s="54">
        <f t="shared" si="267"/>
        <v>0</v>
      </c>
      <c r="AF125" s="54"/>
      <c r="AG125" s="54"/>
      <c r="AH125" s="54">
        <f t="shared" si="268"/>
        <v>0</v>
      </c>
      <c r="AI125" s="54"/>
      <c r="AJ125" s="54"/>
      <c r="AK125" s="54">
        <f t="shared" si="269"/>
        <v>0</v>
      </c>
      <c r="AL125" s="54"/>
      <c r="AM125" s="54"/>
      <c r="AN125" s="54">
        <f t="shared" si="270"/>
        <v>0</v>
      </c>
      <c r="AO125" s="54"/>
      <c r="AP125" s="54"/>
      <c r="AQ125" s="54">
        <f t="shared" si="271"/>
        <v>0</v>
      </c>
      <c r="AR125" s="54"/>
      <c r="AS125" s="54"/>
      <c r="AT125" s="54">
        <f t="shared" si="272"/>
        <v>0</v>
      </c>
      <c r="AU125" s="54"/>
      <c r="AV125" s="54"/>
      <c r="AW125" s="54">
        <f t="shared" si="273"/>
        <v>0</v>
      </c>
      <c r="AX125" s="54"/>
      <c r="AY125" s="54"/>
      <c r="AZ125" s="54">
        <f t="shared" si="274"/>
        <v>0</v>
      </c>
      <c r="BA125" s="54"/>
      <c r="BB125" s="54"/>
      <c r="BC125" s="54">
        <f t="shared" si="275"/>
        <v>0</v>
      </c>
      <c r="BD125" s="54"/>
      <c r="BE125" s="54"/>
      <c r="BF125" s="54">
        <f t="shared" si="276"/>
        <v>0</v>
      </c>
      <c r="BG125" s="54"/>
      <c r="BH125" s="54"/>
      <c r="BI125" s="54">
        <f t="shared" si="277"/>
        <v>0</v>
      </c>
      <c r="BJ125" s="54"/>
      <c r="BK125" s="54"/>
      <c r="BL125" s="54">
        <f t="shared" si="278"/>
        <v>0</v>
      </c>
      <c r="BM125" s="54"/>
      <c r="BN125" s="54"/>
      <c r="BO125" s="54">
        <f t="shared" si="279"/>
        <v>0</v>
      </c>
      <c r="BP125" s="54"/>
      <c r="BQ125" s="57">
        <f t="shared" si="233"/>
        <v>0</v>
      </c>
      <c r="BR125" s="57">
        <f t="shared" si="280"/>
        <v>1701</v>
      </c>
      <c r="BS125" s="57">
        <f t="shared" si="257"/>
        <v>1701</v>
      </c>
      <c r="BT125" s="146"/>
      <c r="BU125" s="54">
        <v>1701</v>
      </c>
      <c r="BV125" s="54"/>
      <c r="BW125" s="54"/>
      <c r="BX125" s="54"/>
      <c r="BY125" s="54">
        <f t="shared" si="281"/>
        <v>0</v>
      </c>
      <c r="BZ125" s="54">
        <f t="shared" si="282"/>
        <v>1701</v>
      </c>
      <c r="CA125" s="54">
        <f t="shared" si="283"/>
        <v>1701</v>
      </c>
    </row>
    <row r="126" spans="1:79" x14ac:dyDescent="0.2">
      <c r="A126" s="65" t="s">
        <v>124</v>
      </c>
      <c r="B126" s="45" t="s">
        <v>125</v>
      </c>
      <c r="C126" s="33">
        <f>C127+C130+C134</f>
        <v>0</v>
      </c>
      <c r="D126" s="33">
        <f t="shared" si="259"/>
        <v>0</v>
      </c>
      <c r="E126" s="33">
        <f t="shared" ref="E126" si="435">E127+E130+E134</f>
        <v>0</v>
      </c>
      <c r="F126" s="33">
        <f>F127+F130+F134</f>
        <v>0</v>
      </c>
      <c r="G126" s="33">
        <f t="shared" si="260"/>
        <v>0</v>
      </c>
      <c r="H126" s="33">
        <f t="shared" ref="H126" si="436">H127+H130+H134</f>
        <v>0</v>
      </c>
      <c r="I126" s="33">
        <f>I127+I130+I134</f>
        <v>0</v>
      </c>
      <c r="J126" s="50">
        <f t="shared" si="261"/>
        <v>0</v>
      </c>
      <c r="K126" s="33">
        <f t="shared" ref="K126" si="437">K127+K130+K134</f>
        <v>0</v>
      </c>
      <c r="L126" s="33">
        <f>L127+L130+L134</f>
        <v>0</v>
      </c>
      <c r="M126" s="33">
        <f t="shared" si="262"/>
        <v>0</v>
      </c>
      <c r="N126" s="33">
        <f t="shared" ref="N126" si="438">N127+N130+N134</f>
        <v>0</v>
      </c>
      <c r="O126" s="33">
        <f>O127+O130+O134</f>
        <v>0</v>
      </c>
      <c r="P126" s="33">
        <f t="shared" si="263"/>
        <v>0</v>
      </c>
      <c r="Q126" s="33">
        <f t="shared" ref="Q126" si="439">Q127+Q130+Q134</f>
        <v>0</v>
      </c>
      <c r="R126" s="48">
        <f t="shared" si="240"/>
        <v>0</v>
      </c>
      <c r="S126" s="48">
        <f t="shared" si="210"/>
        <v>0</v>
      </c>
      <c r="T126" s="48">
        <f t="shared" si="211"/>
        <v>0</v>
      </c>
      <c r="U126" s="33">
        <f>U127+U130+U134</f>
        <v>0</v>
      </c>
      <c r="V126" s="33">
        <f t="shared" si="264"/>
        <v>0</v>
      </c>
      <c r="W126" s="33">
        <f t="shared" ref="W126" si="440">W127+W130+W134</f>
        <v>0</v>
      </c>
      <c r="X126" s="33">
        <f>X127+X130+X134</f>
        <v>0</v>
      </c>
      <c r="Y126" s="33">
        <f t="shared" si="265"/>
        <v>0</v>
      </c>
      <c r="Z126" s="33">
        <f t="shared" ref="Z126" si="441">Z127+Z130+Z134</f>
        <v>0</v>
      </c>
      <c r="AA126" s="33">
        <f>AA127+AA130+AA134</f>
        <v>0</v>
      </c>
      <c r="AB126" s="33">
        <f t="shared" si="266"/>
        <v>0</v>
      </c>
      <c r="AC126" s="33">
        <f t="shared" ref="AC126" si="442">AC127+AC130+AC134</f>
        <v>0</v>
      </c>
      <c r="AD126" s="33">
        <f>AD127+AD130+AD134</f>
        <v>0</v>
      </c>
      <c r="AE126" s="33">
        <f t="shared" si="267"/>
        <v>0</v>
      </c>
      <c r="AF126" s="33">
        <f t="shared" ref="AF126" si="443">AF127+AF130+AF134</f>
        <v>0</v>
      </c>
      <c r="AG126" s="33">
        <f>AG127+AG130+AG134</f>
        <v>0</v>
      </c>
      <c r="AH126" s="33">
        <f t="shared" si="268"/>
        <v>0</v>
      </c>
      <c r="AI126" s="33">
        <f t="shared" ref="AI126" si="444">AI127+AI130+AI134</f>
        <v>0</v>
      </c>
      <c r="AJ126" s="33">
        <f>AJ127+AJ130+AJ134</f>
        <v>0</v>
      </c>
      <c r="AK126" s="33">
        <f t="shared" si="269"/>
        <v>0</v>
      </c>
      <c r="AL126" s="33">
        <f t="shared" ref="AL126" si="445">AL127+AL130+AL134</f>
        <v>0</v>
      </c>
      <c r="AM126" s="33">
        <f>AM127+AM130+AM134</f>
        <v>0</v>
      </c>
      <c r="AN126" s="33">
        <f t="shared" si="270"/>
        <v>0</v>
      </c>
      <c r="AO126" s="33">
        <f t="shared" ref="AO126" si="446">AO127+AO130+AO134</f>
        <v>0</v>
      </c>
      <c r="AP126" s="33">
        <f>AP127+AP130+AP134</f>
        <v>0</v>
      </c>
      <c r="AQ126" s="33">
        <f t="shared" si="271"/>
        <v>0</v>
      </c>
      <c r="AR126" s="33">
        <f t="shared" ref="AR126" si="447">AR127+AR130+AR134</f>
        <v>0</v>
      </c>
      <c r="AS126" s="33">
        <f>AS127+AS130+AS134</f>
        <v>0</v>
      </c>
      <c r="AT126" s="33">
        <f t="shared" si="272"/>
        <v>0</v>
      </c>
      <c r="AU126" s="33">
        <f t="shared" ref="AU126" si="448">AU127+AU130+AU134</f>
        <v>0</v>
      </c>
      <c r="AV126" s="33">
        <f>AV127+AV130+AV134</f>
        <v>0</v>
      </c>
      <c r="AW126" s="33">
        <f t="shared" si="273"/>
        <v>0</v>
      </c>
      <c r="AX126" s="33">
        <f t="shared" ref="AX126" si="449">AX127+AX130+AX134</f>
        <v>0</v>
      </c>
      <c r="AY126" s="33">
        <f>AY127+AY130+AY134</f>
        <v>0</v>
      </c>
      <c r="AZ126" s="33">
        <f t="shared" si="274"/>
        <v>0</v>
      </c>
      <c r="BA126" s="33">
        <f t="shared" ref="BA126" si="450">BA127+BA130+BA134</f>
        <v>0</v>
      </c>
      <c r="BB126" s="33">
        <f>BB127+BB130+BB134</f>
        <v>0</v>
      </c>
      <c r="BC126" s="33">
        <f t="shared" si="275"/>
        <v>0</v>
      </c>
      <c r="BD126" s="33">
        <f t="shared" ref="BD126" si="451">BD127+BD130+BD134</f>
        <v>0</v>
      </c>
      <c r="BE126" s="33">
        <f>BE127+BE130+BE134</f>
        <v>0</v>
      </c>
      <c r="BF126" s="33">
        <f t="shared" si="276"/>
        <v>0</v>
      </c>
      <c r="BG126" s="33">
        <f t="shared" ref="BG126" si="452">BG127+BG130+BG134</f>
        <v>0</v>
      </c>
      <c r="BH126" s="33">
        <f>BH127+BH130+BH134</f>
        <v>0</v>
      </c>
      <c r="BI126" s="33">
        <f t="shared" si="277"/>
        <v>0</v>
      </c>
      <c r="BJ126" s="33">
        <f t="shared" ref="BJ126" si="453">BJ127+BJ130+BJ134</f>
        <v>0</v>
      </c>
      <c r="BK126" s="33">
        <f>BK127+BK130+BK134</f>
        <v>0</v>
      </c>
      <c r="BL126" s="33">
        <f t="shared" si="278"/>
        <v>0</v>
      </c>
      <c r="BM126" s="33">
        <f t="shared" ref="BM126" si="454">BM127+BM130+BM134</f>
        <v>0</v>
      </c>
      <c r="BN126" s="33">
        <f>BN127+BN130+BN134</f>
        <v>29650</v>
      </c>
      <c r="BO126" s="33">
        <f t="shared" si="279"/>
        <v>1364</v>
      </c>
      <c r="BP126" s="33">
        <f t="shared" ref="BP126" si="455">BP127+BP130+BP134</f>
        <v>31014</v>
      </c>
      <c r="BQ126" s="57">
        <f t="shared" si="233"/>
        <v>29650</v>
      </c>
      <c r="BR126" s="57">
        <f t="shared" si="280"/>
        <v>1364</v>
      </c>
      <c r="BS126" s="57">
        <f t="shared" si="257"/>
        <v>31014</v>
      </c>
      <c r="BT126" s="146"/>
      <c r="BU126" s="33">
        <v>31014</v>
      </c>
      <c r="BV126" s="33">
        <f>BV127+BV130+BV134</f>
        <v>0</v>
      </c>
      <c r="BW126" s="33">
        <f t="shared" ref="BW126:BX126" si="456">BW127+BW130+BW134</f>
        <v>0</v>
      </c>
      <c r="BX126" s="33">
        <f t="shared" si="456"/>
        <v>0</v>
      </c>
      <c r="BY126" s="33">
        <f t="shared" si="281"/>
        <v>29650</v>
      </c>
      <c r="BZ126" s="33">
        <f t="shared" si="282"/>
        <v>1364</v>
      </c>
      <c r="CA126" s="33">
        <f t="shared" si="283"/>
        <v>31014</v>
      </c>
    </row>
    <row r="127" spans="1:79" ht="22.5" x14ac:dyDescent="0.2">
      <c r="A127" s="44" t="s">
        <v>47</v>
      </c>
      <c r="B127" s="45" t="s">
        <v>48</v>
      </c>
      <c r="C127" s="43">
        <f>C128+C129</f>
        <v>0</v>
      </c>
      <c r="D127" s="43">
        <f t="shared" si="259"/>
        <v>0</v>
      </c>
      <c r="E127" s="43">
        <f t="shared" ref="E127" si="457">E128+E129</f>
        <v>0</v>
      </c>
      <c r="F127" s="43">
        <f>F128+F129</f>
        <v>0</v>
      </c>
      <c r="G127" s="43">
        <f t="shared" si="260"/>
        <v>0</v>
      </c>
      <c r="H127" s="43">
        <f t="shared" ref="H127" si="458">H128+H129</f>
        <v>0</v>
      </c>
      <c r="I127" s="43">
        <f>I128+I129</f>
        <v>0</v>
      </c>
      <c r="J127" s="52">
        <f t="shared" si="261"/>
        <v>0</v>
      </c>
      <c r="K127" s="43">
        <f t="shared" ref="K127" si="459">K128+K129</f>
        <v>0</v>
      </c>
      <c r="L127" s="43">
        <f>L128+L129</f>
        <v>0</v>
      </c>
      <c r="M127" s="43">
        <f t="shared" si="262"/>
        <v>0</v>
      </c>
      <c r="N127" s="43">
        <f t="shared" ref="N127" si="460">N128+N129</f>
        <v>0</v>
      </c>
      <c r="O127" s="43">
        <f>O128+O129</f>
        <v>0</v>
      </c>
      <c r="P127" s="43">
        <f t="shared" si="263"/>
        <v>0</v>
      </c>
      <c r="Q127" s="43">
        <f t="shared" ref="Q127" si="461">Q128+Q129</f>
        <v>0</v>
      </c>
      <c r="R127" s="48">
        <f t="shared" si="240"/>
        <v>0</v>
      </c>
      <c r="S127" s="48">
        <f t="shared" si="210"/>
        <v>0</v>
      </c>
      <c r="T127" s="48">
        <f t="shared" si="211"/>
        <v>0</v>
      </c>
      <c r="U127" s="43">
        <f>U128+U129</f>
        <v>0</v>
      </c>
      <c r="V127" s="43">
        <f t="shared" si="264"/>
        <v>0</v>
      </c>
      <c r="W127" s="43">
        <f t="shared" ref="W127" si="462">W128+W129</f>
        <v>0</v>
      </c>
      <c r="X127" s="43">
        <f>X128+X129</f>
        <v>0</v>
      </c>
      <c r="Y127" s="43">
        <f t="shared" si="265"/>
        <v>0</v>
      </c>
      <c r="Z127" s="43">
        <f t="shared" ref="Z127" si="463">Z128+Z129</f>
        <v>0</v>
      </c>
      <c r="AA127" s="43">
        <f>AA128+AA129</f>
        <v>0</v>
      </c>
      <c r="AB127" s="43">
        <f t="shared" si="266"/>
        <v>0</v>
      </c>
      <c r="AC127" s="43">
        <f t="shared" ref="AC127" si="464">AC128+AC129</f>
        <v>0</v>
      </c>
      <c r="AD127" s="43">
        <f>AD128+AD129</f>
        <v>0</v>
      </c>
      <c r="AE127" s="43">
        <f t="shared" si="267"/>
        <v>0</v>
      </c>
      <c r="AF127" s="43">
        <f t="shared" ref="AF127" si="465">AF128+AF129</f>
        <v>0</v>
      </c>
      <c r="AG127" s="43">
        <f>AG128+AG129</f>
        <v>0</v>
      </c>
      <c r="AH127" s="43">
        <f t="shared" si="268"/>
        <v>0</v>
      </c>
      <c r="AI127" s="43">
        <f t="shared" ref="AI127" si="466">AI128+AI129</f>
        <v>0</v>
      </c>
      <c r="AJ127" s="43">
        <f>AJ128+AJ129</f>
        <v>0</v>
      </c>
      <c r="AK127" s="43">
        <f t="shared" si="269"/>
        <v>0</v>
      </c>
      <c r="AL127" s="43">
        <f t="shared" ref="AL127" si="467">AL128+AL129</f>
        <v>0</v>
      </c>
      <c r="AM127" s="43">
        <f>AM128+AM129</f>
        <v>0</v>
      </c>
      <c r="AN127" s="43">
        <f t="shared" si="270"/>
        <v>0</v>
      </c>
      <c r="AO127" s="43">
        <f t="shared" ref="AO127" si="468">AO128+AO129</f>
        <v>0</v>
      </c>
      <c r="AP127" s="43">
        <f>AP128+AP129</f>
        <v>0</v>
      </c>
      <c r="AQ127" s="43">
        <f t="shared" si="271"/>
        <v>0</v>
      </c>
      <c r="AR127" s="43">
        <f t="shared" ref="AR127" si="469">AR128+AR129</f>
        <v>0</v>
      </c>
      <c r="AS127" s="43">
        <f>AS128+AS129</f>
        <v>0</v>
      </c>
      <c r="AT127" s="43">
        <f t="shared" si="272"/>
        <v>0</v>
      </c>
      <c r="AU127" s="43">
        <f t="shared" ref="AU127" si="470">AU128+AU129</f>
        <v>0</v>
      </c>
      <c r="AV127" s="43">
        <f>AV128+AV129</f>
        <v>0</v>
      </c>
      <c r="AW127" s="43">
        <f t="shared" si="273"/>
        <v>0</v>
      </c>
      <c r="AX127" s="43">
        <f t="shared" ref="AX127" si="471">AX128+AX129</f>
        <v>0</v>
      </c>
      <c r="AY127" s="43">
        <f>AY128+AY129</f>
        <v>0</v>
      </c>
      <c r="AZ127" s="43">
        <f t="shared" si="274"/>
        <v>0</v>
      </c>
      <c r="BA127" s="43">
        <f t="shared" ref="BA127" si="472">BA128+BA129</f>
        <v>0</v>
      </c>
      <c r="BB127" s="43">
        <f>BB128+BB129</f>
        <v>0</v>
      </c>
      <c r="BC127" s="43">
        <f t="shared" si="275"/>
        <v>0</v>
      </c>
      <c r="BD127" s="43">
        <f t="shared" ref="BD127" si="473">BD128+BD129</f>
        <v>0</v>
      </c>
      <c r="BE127" s="43">
        <f>BE128+BE129</f>
        <v>0</v>
      </c>
      <c r="BF127" s="43">
        <f t="shared" si="276"/>
        <v>0</v>
      </c>
      <c r="BG127" s="43">
        <f t="shared" ref="BG127" si="474">BG128+BG129</f>
        <v>0</v>
      </c>
      <c r="BH127" s="43">
        <f>BH128+BH129</f>
        <v>0</v>
      </c>
      <c r="BI127" s="43">
        <f t="shared" si="277"/>
        <v>0</v>
      </c>
      <c r="BJ127" s="43">
        <f t="shared" ref="BJ127" si="475">BJ128+BJ129</f>
        <v>0</v>
      </c>
      <c r="BK127" s="43">
        <f>BK128+BK129</f>
        <v>0</v>
      </c>
      <c r="BL127" s="43">
        <f t="shared" si="278"/>
        <v>0</v>
      </c>
      <c r="BM127" s="43">
        <f t="shared" ref="BM127" si="476">BM128+BM129</f>
        <v>0</v>
      </c>
      <c r="BN127" s="43">
        <f>BN128+BN129</f>
        <v>13033</v>
      </c>
      <c r="BO127" s="43">
        <f t="shared" si="279"/>
        <v>0</v>
      </c>
      <c r="BP127" s="43">
        <f t="shared" ref="BP127" si="477">BP128+BP129</f>
        <v>13033</v>
      </c>
      <c r="BQ127" s="57">
        <f t="shared" si="233"/>
        <v>13033</v>
      </c>
      <c r="BR127" s="57">
        <f t="shared" si="280"/>
        <v>0</v>
      </c>
      <c r="BS127" s="57">
        <f t="shared" si="257"/>
        <v>13033</v>
      </c>
      <c r="BT127" s="146"/>
      <c r="BU127" s="43">
        <v>13033</v>
      </c>
      <c r="BV127" s="43">
        <f>BV128+BV129</f>
        <v>0</v>
      </c>
      <c r="BW127" s="43">
        <f t="shared" ref="BW127:BX127" si="478">BW128+BW129</f>
        <v>0</v>
      </c>
      <c r="BX127" s="43">
        <f t="shared" si="478"/>
        <v>0</v>
      </c>
      <c r="BY127" s="43">
        <f t="shared" si="281"/>
        <v>13033</v>
      </c>
      <c r="BZ127" s="43">
        <f t="shared" si="282"/>
        <v>0</v>
      </c>
      <c r="CA127" s="43">
        <f t="shared" si="283"/>
        <v>13033</v>
      </c>
    </row>
    <row r="128" spans="1:79" x14ac:dyDescent="0.2">
      <c r="A128" s="44" t="s">
        <v>49</v>
      </c>
      <c r="B128" s="45" t="s">
        <v>50</v>
      </c>
      <c r="C128" s="54">
        <v>0</v>
      </c>
      <c r="D128" s="54">
        <f t="shared" si="259"/>
        <v>0</v>
      </c>
      <c r="E128" s="54">
        <v>0</v>
      </c>
      <c r="F128" s="54">
        <v>0</v>
      </c>
      <c r="G128" s="54">
        <f t="shared" si="260"/>
        <v>0</v>
      </c>
      <c r="H128" s="54">
        <v>0</v>
      </c>
      <c r="I128" s="54">
        <v>0</v>
      </c>
      <c r="J128" s="55">
        <f t="shared" si="261"/>
        <v>0</v>
      </c>
      <c r="K128" s="54">
        <v>0</v>
      </c>
      <c r="L128" s="54">
        <v>0</v>
      </c>
      <c r="M128" s="54">
        <f t="shared" si="262"/>
        <v>0</v>
      </c>
      <c r="N128" s="54">
        <v>0</v>
      </c>
      <c r="O128" s="54">
        <v>0</v>
      </c>
      <c r="P128" s="54">
        <f t="shared" si="263"/>
        <v>0</v>
      </c>
      <c r="Q128" s="54">
        <v>0</v>
      </c>
      <c r="R128" s="48">
        <f t="shared" si="240"/>
        <v>0</v>
      </c>
      <c r="S128" s="48">
        <f t="shared" si="210"/>
        <v>0</v>
      </c>
      <c r="T128" s="48">
        <f t="shared" si="211"/>
        <v>0</v>
      </c>
      <c r="U128" s="54">
        <v>0</v>
      </c>
      <c r="V128" s="54">
        <f t="shared" si="264"/>
        <v>0</v>
      </c>
      <c r="W128" s="54">
        <v>0</v>
      </c>
      <c r="X128" s="54">
        <v>0</v>
      </c>
      <c r="Y128" s="54">
        <f t="shared" si="265"/>
        <v>0</v>
      </c>
      <c r="Z128" s="54">
        <v>0</v>
      </c>
      <c r="AA128" s="54">
        <v>0</v>
      </c>
      <c r="AB128" s="54">
        <f t="shared" si="266"/>
        <v>0</v>
      </c>
      <c r="AC128" s="54">
        <v>0</v>
      </c>
      <c r="AD128" s="54">
        <v>0</v>
      </c>
      <c r="AE128" s="54">
        <f t="shared" si="267"/>
        <v>0</v>
      </c>
      <c r="AF128" s="54">
        <v>0</v>
      </c>
      <c r="AG128" s="54">
        <v>0</v>
      </c>
      <c r="AH128" s="54">
        <f t="shared" si="268"/>
        <v>0</v>
      </c>
      <c r="AI128" s="54">
        <v>0</v>
      </c>
      <c r="AJ128" s="54">
        <v>0</v>
      </c>
      <c r="AK128" s="54">
        <f t="shared" si="269"/>
        <v>0</v>
      </c>
      <c r="AL128" s="54">
        <v>0</v>
      </c>
      <c r="AM128" s="54">
        <v>0</v>
      </c>
      <c r="AN128" s="54">
        <f t="shared" si="270"/>
        <v>0</v>
      </c>
      <c r="AO128" s="54">
        <v>0</v>
      </c>
      <c r="AP128" s="54">
        <v>0</v>
      </c>
      <c r="AQ128" s="54">
        <f t="shared" si="271"/>
        <v>0</v>
      </c>
      <c r="AR128" s="54">
        <v>0</v>
      </c>
      <c r="AS128" s="54">
        <v>0</v>
      </c>
      <c r="AT128" s="54">
        <f t="shared" si="272"/>
        <v>0</v>
      </c>
      <c r="AU128" s="54">
        <v>0</v>
      </c>
      <c r="AV128" s="54">
        <v>0</v>
      </c>
      <c r="AW128" s="54">
        <f t="shared" si="273"/>
        <v>0</v>
      </c>
      <c r="AX128" s="54">
        <v>0</v>
      </c>
      <c r="AY128" s="54">
        <v>0</v>
      </c>
      <c r="AZ128" s="54">
        <f t="shared" si="274"/>
        <v>0</v>
      </c>
      <c r="BA128" s="54">
        <v>0</v>
      </c>
      <c r="BB128" s="54">
        <v>0</v>
      </c>
      <c r="BC128" s="54">
        <f t="shared" si="275"/>
        <v>0</v>
      </c>
      <c r="BD128" s="54">
        <v>0</v>
      </c>
      <c r="BE128" s="54">
        <v>0</v>
      </c>
      <c r="BF128" s="54">
        <f t="shared" si="276"/>
        <v>0</v>
      </c>
      <c r="BG128" s="54">
        <v>0</v>
      </c>
      <c r="BH128" s="54">
        <v>0</v>
      </c>
      <c r="BI128" s="54">
        <f t="shared" si="277"/>
        <v>0</v>
      </c>
      <c r="BJ128" s="54">
        <v>0</v>
      </c>
      <c r="BK128" s="54">
        <v>0</v>
      </c>
      <c r="BL128" s="54">
        <f t="shared" si="278"/>
        <v>0</v>
      </c>
      <c r="BM128" s="54">
        <v>0</v>
      </c>
      <c r="BN128" s="54">
        <v>13033</v>
      </c>
      <c r="BO128" s="54">
        <f t="shared" si="279"/>
        <v>0</v>
      </c>
      <c r="BP128" s="54">
        <v>13033</v>
      </c>
      <c r="BQ128" s="57">
        <f t="shared" si="233"/>
        <v>13033</v>
      </c>
      <c r="BR128" s="57">
        <f t="shared" si="280"/>
        <v>0</v>
      </c>
      <c r="BS128" s="57">
        <f t="shared" si="257"/>
        <v>13033</v>
      </c>
      <c r="BT128" s="146"/>
      <c r="BU128" s="54">
        <v>13033</v>
      </c>
      <c r="BV128" s="54">
        <v>0</v>
      </c>
      <c r="BW128" s="54">
        <v>0</v>
      </c>
      <c r="BX128" s="54">
        <v>0</v>
      </c>
      <c r="BY128" s="54">
        <f t="shared" si="281"/>
        <v>13033</v>
      </c>
      <c r="BZ128" s="54">
        <f t="shared" si="282"/>
        <v>0</v>
      </c>
      <c r="CA128" s="54">
        <f t="shared" si="283"/>
        <v>13033</v>
      </c>
    </row>
    <row r="129" spans="1:79" ht="22.5" x14ac:dyDescent="0.2">
      <c r="A129" s="44" t="s">
        <v>53</v>
      </c>
      <c r="B129" s="45" t="s">
        <v>54</v>
      </c>
      <c r="C129" s="54">
        <v>0</v>
      </c>
      <c r="D129" s="54">
        <f t="shared" si="259"/>
        <v>0</v>
      </c>
      <c r="E129" s="54">
        <v>0</v>
      </c>
      <c r="F129" s="54">
        <v>0</v>
      </c>
      <c r="G129" s="54">
        <f t="shared" si="260"/>
        <v>0</v>
      </c>
      <c r="H129" s="54">
        <v>0</v>
      </c>
      <c r="I129" s="54">
        <v>0</v>
      </c>
      <c r="J129" s="55">
        <f t="shared" si="261"/>
        <v>0</v>
      </c>
      <c r="K129" s="54">
        <v>0</v>
      </c>
      <c r="L129" s="54">
        <v>0</v>
      </c>
      <c r="M129" s="54">
        <f t="shared" si="262"/>
        <v>0</v>
      </c>
      <c r="N129" s="54">
        <v>0</v>
      </c>
      <c r="O129" s="54">
        <v>0</v>
      </c>
      <c r="P129" s="54">
        <f t="shared" si="263"/>
        <v>0</v>
      </c>
      <c r="Q129" s="54">
        <v>0</v>
      </c>
      <c r="R129" s="48">
        <f t="shared" si="240"/>
        <v>0</v>
      </c>
      <c r="S129" s="48">
        <f t="shared" si="210"/>
        <v>0</v>
      </c>
      <c r="T129" s="48">
        <f t="shared" si="211"/>
        <v>0</v>
      </c>
      <c r="U129" s="54">
        <v>0</v>
      </c>
      <c r="V129" s="54">
        <f t="shared" si="264"/>
        <v>0</v>
      </c>
      <c r="W129" s="54">
        <v>0</v>
      </c>
      <c r="X129" s="54">
        <v>0</v>
      </c>
      <c r="Y129" s="54">
        <f t="shared" si="265"/>
        <v>0</v>
      </c>
      <c r="Z129" s="54">
        <v>0</v>
      </c>
      <c r="AA129" s="54">
        <v>0</v>
      </c>
      <c r="AB129" s="54">
        <f t="shared" si="266"/>
        <v>0</v>
      </c>
      <c r="AC129" s="54">
        <v>0</v>
      </c>
      <c r="AD129" s="54">
        <v>0</v>
      </c>
      <c r="AE129" s="54">
        <f t="shared" si="267"/>
        <v>0</v>
      </c>
      <c r="AF129" s="54">
        <v>0</v>
      </c>
      <c r="AG129" s="54">
        <v>0</v>
      </c>
      <c r="AH129" s="54">
        <f t="shared" si="268"/>
        <v>0</v>
      </c>
      <c r="AI129" s="54">
        <v>0</v>
      </c>
      <c r="AJ129" s="54">
        <v>0</v>
      </c>
      <c r="AK129" s="54">
        <f t="shared" si="269"/>
        <v>0</v>
      </c>
      <c r="AL129" s="54">
        <v>0</v>
      </c>
      <c r="AM129" s="54">
        <v>0</v>
      </c>
      <c r="AN129" s="54">
        <f t="shared" si="270"/>
        <v>0</v>
      </c>
      <c r="AO129" s="54">
        <v>0</v>
      </c>
      <c r="AP129" s="54">
        <v>0</v>
      </c>
      <c r="AQ129" s="54">
        <f t="shared" si="271"/>
        <v>0</v>
      </c>
      <c r="AR129" s="54">
        <v>0</v>
      </c>
      <c r="AS129" s="54">
        <v>0</v>
      </c>
      <c r="AT129" s="54">
        <f t="shared" si="272"/>
        <v>0</v>
      </c>
      <c r="AU129" s="54">
        <v>0</v>
      </c>
      <c r="AV129" s="54">
        <v>0</v>
      </c>
      <c r="AW129" s="54">
        <f t="shared" si="273"/>
        <v>0</v>
      </c>
      <c r="AX129" s="54">
        <v>0</v>
      </c>
      <c r="AY129" s="54">
        <v>0</v>
      </c>
      <c r="AZ129" s="54">
        <f t="shared" si="274"/>
        <v>0</v>
      </c>
      <c r="BA129" s="54">
        <v>0</v>
      </c>
      <c r="BB129" s="54">
        <v>0</v>
      </c>
      <c r="BC129" s="54">
        <f t="shared" si="275"/>
        <v>0</v>
      </c>
      <c r="BD129" s="54">
        <v>0</v>
      </c>
      <c r="BE129" s="54">
        <v>0</v>
      </c>
      <c r="BF129" s="54">
        <f t="shared" si="276"/>
        <v>0</v>
      </c>
      <c r="BG129" s="54">
        <v>0</v>
      </c>
      <c r="BH129" s="54">
        <v>0</v>
      </c>
      <c r="BI129" s="54">
        <f t="shared" si="277"/>
        <v>0</v>
      </c>
      <c r="BJ129" s="54">
        <v>0</v>
      </c>
      <c r="BK129" s="54">
        <v>0</v>
      </c>
      <c r="BL129" s="54">
        <f t="shared" si="278"/>
        <v>0</v>
      </c>
      <c r="BM129" s="54">
        <v>0</v>
      </c>
      <c r="BN129" s="54">
        <v>0</v>
      </c>
      <c r="BO129" s="54">
        <f t="shared" si="279"/>
        <v>0</v>
      </c>
      <c r="BP129" s="54"/>
      <c r="BQ129" s="57">
        <f t="shared" si="233"/>
        <v>0</v>
      </c>
      <c r="BR129" s="57">
        <f t="shared" si="280"/>
        <v>0</v>
      </c>
      <c r="BS129" s="57">
        <f t="shared" si="257"/>
        <v>0</v>
      </c>
      <c r="BT129" s="146"/>
      <c r="BU129" s="54">
        <v>0</v>
      </c>
      <c r="BV129" s="54">
        <v>0</v>
      </c>
      <c r="BW129" s="54">
        <v>0</v>
      </c>
      <c r="BX129" s="54">
        <v>0</v>
      </c>
      <c r="BY129" s="54">
        <f t="shared" si="281"/>
        <v>0</v>
      </c>
      <c r="BZ129" s="54">
        <f t="shared" si="282"/>
        <v>0</v>
      </c>
      <c r="CA129" s="54">
        <f t="shared" si="283"/>
        <v>0</v>
      </c>
    </row>
    <row r="130" spans="1:79" ht="22.5" x14ac:dyDescent="0.2">
      <c r="A130" s="44" t="s">
        <v>55</v>
      </c>
      <c r="B130" s="45" t="s">
        <v>56</v>
      </c>
      <c r="C130" s="43">
        <f>C131+C132+C133</f>
        <v>0</v>
      </c>
      <c r="D130" s="43">
        <f t="shared" si="259"/>
        <v>0</v>
      </c>
      <c r="E130" s="43">
        <f t="shared" ref="E130" si="479">E131+E132+E133</f>
        <v>0</v>
      </c>
      <c r="F130" s="43">
        <f>F131+F132+F133</f>
        <v>0</v>
      </c>
      <c r="G130" s="43">
        <f t="shared" si="260"/>
        <v>0</v>
      </c>
      <c r="H130" s="43">
        <f t="shared" ref="H130" si="480">H131+H132+H133</f>
        <v>0</v>
      </c>
      <c r="I130" s="43">
        <f>I131+I132+I133</f>
        <v>0</v>
      </c>
      <c r="J130" s="52">
        <f t="shared" si="261"/>
        <v>0</v>
      </c>
      <c r="K130" s="43">
        <f t="shared" ref="K130" si="481">K131+K132+K133</f>
        <v>0</v>
      </c>
      <c r="L130" s="43">
        <f>L131+L132+L133</f>
        <v>0</v>
      </c>
      <c r="M130" s="43">
        <f t="shared" si="262"/>
        <v>0</v>
      </c>
      <c r="N130" s="43">
        <f t="shared" ref="N130" si="482">N131+N132+N133</f>
        <v>0</v>
      </c>
      <c r="O130" s="43">
        <f>O131+O132+O133</f>
        <v>0</v>
      </c>
      <c r="P130" s="43">
        <f t="shared" si="263"/>
        <v>0</v>
      </c>
      <c r="Q130" s="43">
        <f t="shared" ref="Q130" si="483">Q131+Q132+Q133</f>
        <v>0</v>
      </c>
      <c r="R130" s="48">
        <f t="shared" si="240"/>
        <v>0</v>
      </c>
      <c r="S130" s="48">
        <f t="shared" si="210"/>
        <v>0</v>
      </c>
      <c r="T130" s="48">
        <f t="shared" si="211"/>
        <v>0</v>
      </c>
      <c r="U130" s="43">
        <f>U131+U132+U133</f>
        <v>0</v>
      </c>
      <c r="V130" s="43">
        <f t="shared" si="264"/>
        <v>0</v>
      </c>
      <c r="W130" s="43">
        <f t="shared" ref="W130" si="484">W131+W132+W133</f>
        <v>0</v>
      </c>
      <c r="X130" s="43">
        <f>X131+X132+X133</f>
        <v>0</v>
      </c>
      <c r="Y130" s="43">
        <f t="shared" si="265"/>
        <v>0</v>
      </c>
      <c r="Z130" s="43">
        <f t="shared" ref="Z130" si="485">Z131+Z132+Z133</f>
        <v>0</v>
      </c>
      <c r="AA130" s="43">
        <f>AA131+AA132+AA133</f>
        <v>0</v>
      </c>
      <c r="AB130" s="43">
        <f t="shared" si="266"/>
        <v>0</v>
      </c>
      <c r="AC130" s="43">
        <f t="shared" ref="AC130" si="486">AC131+AC132+AC133</f>
        <v>0</v>
      </c>
      <c r="AD130" s="43">
        <f>AD131+AD132+AD133</f>
        <v>0</v>
      </c>
      <c r="AE130" s="43">
        <f t="shared" si="267"/>
        <v>0</v>
      </c>
      <c r="AF130" s="43">
        <f t="shared" ref="AF130" si="487">AF131+AF132+AF133</f>
        <v>0</v>
      </c>
      <c r="AG130" s="43">
        <f>AG131+AG132+AG133</f>
        <v>0</v>
      </c>
      <c r="AH130" s="43">
        <f t="shared" si="268"/>
        <v>0</v>
      </c>
      <c r="AI130" s="43">
        <f t="shared" ref="AI130" si="488">AI131+AI132+AI133</f>
        <v>0</v>
      </c>
      <c r="AJ130" s="43">
        <f>AJ131+AJ132+AJ133</f>
        <v>0</v>
      </c>
      <c r="AK130" s="43">
        <f t="shared" si="269"/>
        <v>0</v>
      </c>
      <c r="AL130" s="43">
        <f t="shared" ref="AL130" si="489">AL131+AL132+AL133</f>
        <v>0</v>
      </c>
      <c r="AM130" s="43">
        <f>AM131+AM132+AM133</f>
        <v>0</v>
      </c>
      <c r="AN130" s="43">
        <f t="shared" si="270"/>
        <v>0</v>
      </c>
      <c r="AO130" s="43">
        <f t="shared" ref="AO130" si="490">AO131+AO132+AO133</f>
        <v>0</v>
      </c>
      <c r="AP130" s="43">
        <f>AP131+AP132+AP133</f>
        <v>0</v>
      </c>
      <c r="AQ130" s="43">
        <f t="shared" si="271"/>
        <v>0</v>
      </c>
      <c r="AR130" s="43">
        <f t="shared" ref="AR130" si="491">AR131+AR132+AR133</f>
        <v>0</v>
      </c>
      <c r="AS130" s="43">
        <f>AS131+AS132+AS133</f>
        <v>0</v>
      </c>
      <c r="AT130" s="43">
        <f t="shared" si="272"/>
        <v>0</v>
      </c>
      <c r="AU130" s="43">
        <f t="shared" ref="AU130" si="492">AU131+AU132+AU133</f>
        <v>0</v>
      </c>
      <c r="AV130" s="43">
        <f>AV131+AV132+AV133</f>
        <v>0</v>
      </c>
      <c r="AW130" s="43">
        <f t="shared" si="273"/>
        <v>0</v>
      </c>
      <c r="AX130" s="43">
        <f t="shared" ref="AX130" si="493">AX131+AX132+AX133</f>
        <v>0</v>
      </c>
      <c r="AY130" s="43">
        <f>AY131+AY132+AY133</f>
        <v>0</v>
      </c>
      <c r="AZ130" s="43">
        <f t="shared" si="274"/>
        <v>0</v>
      </c>
      <c r="BA130" s="43">
        <f t="shared" ref="BA130" si="494">BA131+BA132+BA133</f>
        <v>0</v>
      </c>
      <c r="BB130" s="43">
        <f>BB131+BB132+BB133</f>
        <v>0</v>
      </c>
      <c r="BC130" s="43">
        <f t="shared" si="275"/>
        <v>0</v>
      </c>
      <c r="BD130" s="43">
        <f t="shared" ref="BD130" si="495">BD131+BD132+BD133</f>
        <v>0</v>
      </c>
      <c r="BE130" s="43">
        <f>BE131+BE132+BE133</f>
        <v>0</v>
      </c>
      <c r="BF130" s="43">
        <f t="shared" si="276"/>
        <v>0</v>
      </c>
      <c r="BG130" s="43">
        <f t="shared" ref="BG130" si="496">BG131+BG132+BG133</f>
        <v>0</v>
      </c>
      <c r="BH130" s="43">
        <f>BH131+BH132+BH133</f>
        <v>0</v>
      </c>
      <c r="BI130" s="43">
        <f t="shared" si="277"/>
        <v>0</v>
      </c>
      <c r="BJ130" s="43">
        <f t="shared" ref="BJ130" si="497">BJ131+BJ132+BJ133</f>
        <v>0</v>
      </c>
      <c r="BK130" s="43">
        <f>BK131+BK132+BK133</f>
        <v>0</v>
      </c>
      <c r="BL130" s="43">
        <f t="shared" si="278"/>
        <v>0</v>
      </c>
      <c r="BM130" s="43">
        <f t="shared" ref="BM130" si="498">BM131+BM132+BM133</f>
        <v>0</v>
      </c>
      <c r="BN130" s="43">
        <f>BN131+BN132+BN133</f>
        <v>14865</v>
      </c>
      <c r="BO130" s="43">
        <f t="shared" si="279"/>
        <v>1364</v>
      </c>
      <c r="BP130" s="43">
        <f t="shared" ref="BP130" si="499">BP131+BP132+BP133</f>
        <v>16229</v>
      </c>
      <c r="BQ130" s="57">
        <f t="shared" si="233"/>
        <v>14865</v>
      </c>
      <c r="BR130" s="57">
        <f t="shared" si="280"/>
        <v>1364</v>
      </c>
      <c r="BS130" s="57">
        <f t="shared" si="257"/>
        <v>16229</v>
      </c>
      <c r="BT130" s="146"/>
      <c r="BU130" s="43">
        <v>16229</v>
      </c>
      <c r="BV130" s="43">
        <f>BV131+BV132+BV133</f>
        <v>0</v>
      </c>
      <c r="BW130" s="43">
        <f t="shared" ref="BW130:BX130" si="500">BW131+BW132+BW133</f>
        <v>0</v>
      </c>
      <c r="BX130" s="43">
        <f t="shared" si="500"/>
        <v>0</v>
      </c>
      <c r="BY130" s="43">
        <f t="shared" si="281"/>
        <v>14865</v>
      </c>
      <c r="BZ130" s="43">
        <f t="shared" si="282"/>
        <v>1364</v>
      </c>
      <c r="CA130" s="43">
        <f t="shared" si="283"/>
        <v>16229</v>
      </c>
    </row>
    <row r="131" spans="1:79" ht="33.75" x14ac:dyDescent="0.2">
      <c r="A131" s="44" t="s">
        <v>57</v>
      </c>
      <c r="B131" s="45" t="s">
        <v>58</v>
      </c>
      <c r="C131" s="54">
        <v>0</v>
      </c>
      <c r="D131" s="54">
        <f t="shared" si="259"/>
        <v>0</v>
      </c>
      <c r="E131" s="54">
        <v>0</v>
      </c>
      <c r="F131" s="54">
        <v>0</v>
      </c>
      <c r="G131" s="54">
        <f t="shared" si="260"/>
        <v>0</v>
      </c>
      <c r="H131" s="54">
        <v>0</v>
      </c>
      <c r="I131" s="54">
        <v>0</v>
      </c>
      <c r="J131" s="55">
        <f t="shared" si="261"/>
        <v>0</v>
      </c>
      <c r="K131" s="54">
        <v>0</v>
      </c>
      <c r="L131" s="54">
        <v>0</v>
      </c>
      <c r="M131" s="54">
        <f t="shared" si="262"/>
        <v>0</v>
      </c>
      <c r="N131" s="54">
        <v>0</v>
      </c>
      <c r="O131" s="54">
        <v>0</v>
      </c>
      <c r="P131" s="54">
        <f t="shared" si="263"/>
        <v>0</v>
      </c>
      <c r="Q131" s="54">
        <v>0</v>
      </c>
      <c r="R131" s="48">
        <f t="shared" si="240"/>
        <v>0</v>
      </c>
      <c r="S131" s="48">
        <f t="shared" si="210"/>
        <v>0</v>
      </c>
      <c r="T131" s="48">
        <f t="shared" si="211"/>
        <v>0</v>
      </c>
      <c r="U131" s="54">
        <v>0</v>
      </c>
      <c r="V131" s="54">
        <f t="shared" si="264"/>
        <v>0</v>
      </c>
      <c r="W131" s="54">
        <v>0</v>
      </c>
      <c r="X131" s="54">
        <v>0</v>
      </c>
      <c r="Y131" s="54">
        <f t="shared" si="265"/>
        <v>0</v>
      </c>
      <c r="Z131" s="54">
        <v>0</v>
      </c>
      <c r="AA131" s="54">
        <v>0</v>
      </c>
      <c r="AB131" s="54">
        <f t="shared" si="266"/>
        <v>0</v>
      </c>
      <c r="AC131" s="54">
        <v>0</v>
      </c>
      <c r="AD131" s="54">
        <v>0</v>
      </c>
      <c r="AE131" s="54">
        <f t="shared" si="267"/>
        <v>0</v>
      </c>
      <c r="AF131" s="54">
        <v>0</v>
      </c>
      <c r="AG131" s="54">
        <v>0</v>
      </c>
      <c r="AH131" s="54">
        <f t="shared" si="268"/>
        <v>0</v>
      </c>
      <c r="AI131" s="54">
        <v>0</v>
      </c>
      <c r="AJ131" s="54">
        <v>0</v>
      </c>
      <c r="AK131" s="54">
        <f t="shared" si="269"/>
        <v>0</v>
      </c>
      <c r="AL131" s="54">
        <v>0</v>
      </c>
      <c r="AM131" s="54">
        <v>0</v>
      </c>
      <c r="AN131" s="54">
        <f t="shared" si="270"/>
        <v>0</v>
      </c>
      <c r="AO131" s="54">
        <v>0</v>
      </c>
      <c r="AP131" s="54">
        <v>0</v>
      </c>
      <c r="AQ131" s="54">
        <f t="shared" si="271"/>
        <v>0</v>
      </c>
      <c r="AR131" s="54">
        <v>0</v>
      </c>
      <c r="AS131" s="54">
        <v>0</v>
      </c>
      <c r="AT131" s="54">
        <f t="shared" si="272"/>
        <v>0</v>
      </c>
      <c r="AU131" s="54">
        <v>0</v>
      </c>
      <c r="AV131" s="54">
        <v>0</v>
      </c>
      <c r="AW131" s="54">
        <f t="shared" si="273"/>
        <v>0</v>
      </c>
      <c r="AX131" s="54">
        <v>0</v>
      </c>
      <c r="AY131" s="54">
        <v>0</v>
      </c>
      <c r="AZ131" s="54">
        <f t="shared" si="274"/>
        <v>0</v>
      </c>
      <c r="BA131" s="54">
        <v>0</v>
      </c>
      <c r="BB131" s="54">
        <v>0</v>
      </c>
      <c r="BC131" s="54">
        <f t="shared" si="275"/>
        <v>0</v>
      </c>
      <c r="BD131" s="54">
        <v>0</v>
      </c>
      <c r="BE131" s="54">
        <v>0</v>
      </c>
      <c r="BF131" s="54">
        <f t="shared" si="276"/>
        <v>0</v>
      </c>
      <c r="BG131" s="54">
        <v>0</v>
      </c>
      <c r="BH131" s="54">
        <v>0</v>
      </c>
      <c r="BI131" s="54">
        <f t="shared" si="277"/>
        <v>0</v>
      </c>
      <c r="BJ131" s="54">
        <v>0</v>
      </c>
      <c r="BK131" s="54">
        <v>0</v>
      </c>
      <c r="BL131" s="54">
        <f t="shared" si="278"/>
        <v>0</v>
      </c>
      <c r="BM131" s="54">
        <v>0</v>
      </c>
      <c r="BN131" s="54">
        <v>6902</v>
      </c>
      <c r="BO131" s="54">
        <f t="shared" si="279"/>
        <v>0</v>
      </c>
      <c r="BP131" s="54">
        <v>6902</v>
      </c>
      <c r="BQ131" s="57">
        <f t="shared" si="233"/>
        <v>6902</v>
      </c>
      <c r="BR131" s="57">
        <f t="shared" si="280"/>
        <v>0</v>
      </c>
      <c r="BS131" s="57">
        <f t="shared" si="257"/>
        <v>6902</v>
      </c>
      <c r="BT131" s="146"/>
      <c r="BU131" s="54">
        <v>6902</v>
      </c>
      <c r="BV131" s="54">
        <v>0</v>
      </c>
      <c r="BW131" s="54">
        <v>0</v>
      </c>
      <c r="BX131" s="54">
        <v>0</v>
      </c>
      <c r="BY131" s="54">
        <f t="shared" si="281"/>
        <v>6902</v>
      </c>
      <c r="BZ131" s="54">
        <f t="shared" si="282"/>
        <v>0</v>
      </c>
      <c r="CA131" s="54">
        <f t="shared" si="283"/>
        <v>6902</v>
      </c>
    </row>
    <row r="132" spans="1:79" ht="22.5" x14ac:dyDescent="0.2">
      <c r="A132" s="44" t="s">
        <v>75</v>
      </c>
      <c r="B132" s="45" t="s">
        <v>76</v>
      </c>
      <c r="C132" s="54">
        <v>0</v>
      </c>
      <c r="D132" s="54">
        <f t="shared" si="259"/>
        <v>0</v>
      </c>
      <c r="E132" s="54">
        <v>0</v>
      </c>
      <c r="F132" s="54">
        <v>0</v>
      </c>
      <c r="G132" s="54">
        <f t="shared" si="260"/>
        <v>0</v>
      </c>
      <c r="H132" s="54">
        <v>0</v>
      </c>
      <c r="I132" s="54">
        <v>0</v>
      </c>
      <c r="J132" s="55">
        <f t="shared" si="261"/>
        <v>0</v>
      </c>
      <c r="K132" s="54">
        <v>0</v>
      </c>
      <c r="L132" s="54">
        <v>0</v>
      </c>
      <c r="M132" s="54">
        <f t="shared" si="262"/>
        <v>0</v>
      </c>
      <c r="N132" s="54">
        <v>0</v>
      </c>
      <c r="O132" s="54">
        <v>0</v>
      </c>
      <c r="P132" s="54">
        <f t="shared" si="263"/>
        <v>0</v>
      </c>
      <c r="Q132" s="54">
        <v>0</v>
      </c>
      <c r="R132" s="48">
        <f t="shared" si="240"/>
        <v>0</v>
      </c>
      <c r="S132" s="48">
        <f t="shared" si="210"/>
        <v>0</v>
      </c>
      <c r="T132" s="48">
        <f t="shared" si="211"/>
        <v>0</v>
      </c>
      <c r="U132" s="54">
        <v>0</v>
      </c>
      <c r="V132" s="54">
        <f t="shared" si="264"/>
        <v>0</v>
      </c>
      <c r="W132" s="54">
        <v>0</v>
      </c>
      <c r="X132" s="54">
        <v>0</v>
      </c>
      <c r="Y132" s="54">
        <f t="shared" si="265"/>
        <v>0</v>
      </c>
      <c r="Z132" s="54">
        <v>0</v>
      </c>
      <c r="AA132" s="54">
        <v>0</v>
      </c>
      <c r="AB132" s="54">
        <f t="shared" si="266"/>
        <v>0</v>
      </c>
      <c r="AC132" s="54">
        <v>0</v>
      </c>
      <c r="AD132" s="54">
        <v>0</v>
      </c>
      <c r="AE132" s="54">
        <f t="shared" si="267"/>
        <v>0</v>
      </c>
      <c r="AF132" s="54">
        <v>0</v>
      </c>
      <c r="AG132" s="54">
        <v>0</v>
      </c>
      <c r="AH132" s="54">
        <f t="shared" si="268"/>
        <v>0</v>
      </c>
      <c r="AI132" s="54">
        <v>0</v>
      </c>
      <c r="AJ132" s="54">
        <v>0</v>
      </c>
      <c r="AK132" s="54">
        <f t="shared" si="269"/>
        <v>0</v>
      </c>
      <c r="AL132" s="54">
        <v>0</v>
      </c>
      <c r="AM132" s="54">
        <v>0</v>
      </c>
      <c r="AN132" s="54">
        <f t="shared" si="270"/>
        <v>0</v>
      </c>
      <c r="AO132" s="54">
        <v>0</v>
      </c>
      <c r="AP132" s="54">
        <v>0</v>
      </c>
      <c r="AQ132" s="54">
        <f t="shared" si="271"/>
        <v>0</v>
      </c>
      <c r="AR132" s="54">
        <v>0</v>
      </c>
      <c r="AS132" s="54">
        <v>0</v>
      </c>
      <c r="AT132" s="54">
        <f t="shared" si="272"/>
        <v>0</v>
      </c>
      <c r="AU132" s="54">
        <v>0</v>
      </c>
      <c r="AV132" s="54">
        <v>0</v>
      </c>
      <c r="AW132" s="54">
        <f t="shared" si="273"/>
        <v>0</v>
      </c>
      <c r="AX132" s="54">
        <v>0</v>
      </c>
      <c r="AY132" s="54">
        <v>0</v>
      </c>
      <c r="AZ132" s="54">
        <f t="shared" si="274"/>
        <v>0</v>
      </c>
      <c r="BA132" s="54">
        <v>0</v>
      </c>
      <c r="BB132" s="54">
        <v>0</v>
      </c>
      <c r="BC132" s="54">
        <f t="shared" si="275"/>
        <v>0</v>
      </c>
      <c r="BD132" s="54">
        <v>0</v>
      </c>
      <c r="BE132" s="54">
        <v>0</v>
      </c>
      <c r="BF132" s="54">
        <f t="shared" si="276"/>
        <v>0</v>
      </c>
      <c r="BG132" s="54">
        <v>0</v>
      </c>
      <c r="BH132" s="54">
        <v>0</v>
      </c>
      <c r="BI132" s="54">
        <f t="shared" si="277"/>
        <v>0</v>
      </c>
      <c r="BJ132" s="54">
        <v>0</v>
      </c>
      <c r="BK132" s="54">
        <v>0</v>
      </c>
      <c r="BL132" s="54">
        <f t="shared" si="278"/>
        <v>0</v>
      </c>
      <c r="BM132" s="54">
        <v>0</v>
      </c>
      <c r="BN132" s="54">
        <v>1327</v>
      </c>
      <c r="BO132" s="54">
        <f t="shared" si="279"/>
        <v>0</v>
      </c>
      <c r="BP132" s="54">
        <v>1327</v>
      </c>
      <c r="BQ132" s="57">
        <f t="shared" si="233"/>
        <v>1327</v>
      </c>
      <c r="BR132" s="57">
        <f t="shared" si="280"/>
        <v>0</v>
      </c>
      <c r="BS132" s="57">
        <f t="shared" si="257"/>
        <v>1327</v>
      </c>
      <c r="BT132" s="146"/>
      <c r="BU132" s="54">
        <v>1327</v>
      </c>
      <c r="BV132" s="54">
        <v>0</v>
      </c>
      <c r="BW132" s="54">
        <v>0</v>
      </c>
      <c r="BX132" s="54">
        <v>0</v>
      </c>
      <c r="BY132" s="54">
        <f t="shared" si="281"/>
        <v>1327</v>
      </c>
      <c r="BZ132" s="54">
        <f t="shared" si="282"/>
        <v>0</v>
      </c>
      <c r="CA132" s="54">
        <f t="shared" si="283"/>
        <v>1327</v>
      </c>
    </row>
    <row r="133" spans="1:79" ht="22.5" x14ac:dyDescent="0.2">
      <c r="A133" s="44" t="s">
        <v>59</v>
      </c>
      <c r="B133" s="45" t="s">
        <v>60</v>
      </c>
      <c r="C133" s="54">
        <v>0</v>
      </c>
      <c r="D133" s="54">
        <f t="shared" si="259"/>
        <v>0</v>
      </c>
      <c r="E133" s="54">
        <v>0</v>
      </c>
      <c r="F133" s="54">
        <v>0</v>
      </c>
      <c r="G133" s="54">
        <f t="shared" si="260"/>
        <v>0</v>
      </c>
      <c r="H133" s="54">
        <v>0</v>
      </c>
      <c r="I133" s="54">
        <v>0</v>
      </c>
      <c r="J133" s="55">
        <f t="shared" si="261"/>
        <v>0</v>
      </c>
      <c r="K133" s="54">
        <v>0</v>
      </c>
      <c r="L133" s="54">
        <v>0</v>
      </c>
      <c r="M133" s="54">
        <f t="shared" si="262"/>
        <v>0</v>
      </c>
      <c r="N133" s="54">
        <v>0</v>
      </c>
      <c r="O133" s="54">
        <v>0</v>
      </c>
      <c r="P133" s="54">
        <f t="shared" si="263"/>
        <v>0</v>
      </c>
      <c r="Q133" s="54">
        <v>0</v>
      </c>
      <c r="R133" s="48">
        <f t="shared" si="240"/>
        <v>0</v>
      </c>
      <c r="S133" s="48">
        <f t="shared" si="210"/>
        <v>0</v>
      </c>
      <c r="T133" s="48">
        <f t="shared" si="211"/>
        <v>0</v>
      </c>
      <c r="U133" s="54">
        <v>0</v>
      </c>
      <c r="V133" s="54">
        <f t="shared" si="264"/>
        <v>0</v>
      </c>
      <c r="W133" s="54">
        <v>0</v>
      </c>
      <c r="X133" s="54">
        <v>0</v>
      </c>
      <c r="Y133" s="54">
        <f t="shared" si="265"/>
        <v>0</v>
      </c>
      <c r="Z133" s="54">
        <v>0</v>
      </c>
      <c r="AA133" s="54">
        <v>0</v>
      </c>
      <c r="AB133" s="54">
        <f t="shared" si="266"/>
        <v>0</v>
      </c>
      <c r="AC133" s="54">
        <v>0</v>
      </c>
      <c r="AD133" s="54">
        <v>0</v>
      </c>
      <c r="AE133" s="54">
        <f t="shared" si="267"/>
        <v>0</v>
      </c>
      <c r="AF133" s="54">
        <v>0</v>
      </c>
      <c r="AG133" s="54">
        <v>0</v>
      </c>
      <c r="AH133" s="54">
        <f t="shared" si="268"/>
        <v>0</v>
      </c>
      <c r="AI133" s="54">
        <v>0</v>
      </c>
      <c r="AJ133" s="54">
        <v>0</v>
      </c>
      <c r="AK133" s="54">
        <f t="shared" si="269"/>
        <v>0</v>
      </c>
      <c r="AL133" s="54">
        <v>0</v>
      </c>
      <c r="AM133" s="54">
        <v>0</v>
      </c>
      <c r="AN133" s="54">
        <f t="shared" si="270"/>
        <v>0</v>
      </c>
      <c r="AO133" s="54">
        <v>0</v>
      </c>
      <c r="AP133" s="54">
        <v>0</v>
      </c>
      <c r="AQ133" s="54">
        <f t="shared" si="271"/>
        <v>0</v>
      </c>
      <c r="AR133" s="54">
        <v>0</v>
      </c>
      <c r="AS133" s="54">
        <v>0</v>
      </c>
      <c r="AT133" s="54">
        <f t="shared" si="272"/>
        <v>0</v>
      </c>
      <c r="AU133" s="54">
        <v>0</v>
      </c>
      <c r="AV133" s="54">
        <v>0</v>
      </c>
      <c r="AW133" s="54">
        <f t="shared" si="273"/>
        <v>0</v>
      </c>
      <c r="AX133" s="54">
        <v>0</v>
      </c>
      <c r="AY133" s="54">
        <v>0</v>
      </c>
      <c r="AZ133" s="54">
        <f t="shared" si="274"/>
        <v>0</v>
      </c>
      <c r="BA133" s="54">
        <v>0</v>
      </c>
      <c r="BB133" s="54">
        <v>0</v>
      </c>
      <c r="BC133" s="54">
        <f t="shared" si="275"/>
        <v>0</v>
      </c>
      <c r="BD133" s="54">
        <v>0</v>
      </c>
      <c r="BE133" s="54">
        <v>0</v>
      </c>
      <c r="BF133" s="54">
        <f t="shared" si="276"/>
        <v>0</v>
      </c>
      <c r="BG133" s="54">
        <v>0</v>
      </c>
      <c r="BH133" s="54">
        <v>0</v>
      </c>
      <c r="BI133" s="54">
        <f t="shared" si="277"/>
        <v>0</v>
      </c>
      <c r="BJ133" s="54">
        <v>0</v>
      </c>
      <c r="BK133" s="54">
        <v>0</v>
      </c>
      <c r="BL133" s="54">
        <f t="shared" si="278"/>
        <v>0</v>
      </c>
      <c r="BM133" s="54">
        <v>0</v>
      </c>
      <c r="BN133" s="54">
        <v>6636</v>
      </c>
      <c r="BO133" s="54">
        <f t="shared" si="279"/>
        <v>1364</v>
      </c>
      <c r="BP133" s="54">
        <v>8000</v>
      </c>
      <c r="BQ133" s="57">
        <f t="shared" si="233"/>
        <v>6636</v>
      </c>
      <c r="BR133" s="57">
        <f t="shared" si="280"/>
        <v>1364</v>
      </c>
      <c r="BS133" s="57">
        <f t="shared" si="257"/>
        <v>8000</v>
      </c>
      <c r="BT133" s="146"/>
      <c r="BU133" s="54">
        <v>8000</v>
      </c>
      <c r="BV133" s="54">
        <v>0</v>
      </c>
      <c r="BW133" s="54">
        <v>0</v>
      </c>
      <c r="BX133" s="54">
        <v>0</v>
      </c>
      <c r="BY133" s="54">
        <f t="shared" si="281"/>
        <v>6636</v>
      </c>
      <c r="BZ133" s="54">
        <f t="shared" si="282"/>
        <v>1364</v>
      </c>
      <c r="CA133" s="54">
        <f t="shared" si="283"/>
        <v>8000</v>
      </c>
    </row>
    <row r="134" spans="1:79" ht="56.25" x14ac:dyDescent="0.2">
      <c r="A134" s="44" t="s">
        <v>92</v>
      </c>
      <c r="B134" s="45" t="s">
        <v>93</v>
      </c>
      <c r="C134" s="43">
        <f>C135</f>
        <v>0</v>
      </c>
      <c r="D134" s="43">
        <f t="shared" si="259"/>
        <v>0</v>
      </c>
      <c r="E134" s="43">
        <f t="shared" ref="E134:BM134" si="501">E135</f>
        <v>0</v>
      </c>
      <c r="F134" s="43">
        <f>F135</f>
        <v>0</v>
      </c>
      <c r="G134" s="43">
        <f t="shared" si="260"/>
        <v>0</v>
      </c>
      <c r="H134" s="43">
        <f t="shared" si="501"/>
        <v>0</v>
      </c>
      <c r="I134" s="43">
        <f>I135</f>
        <v>0</v>
      </c>
      <c r="J134" s="52">
        <f t="shared" si="261"/>
        <v>0</v>
      </c>
      <c r="K134" s="43">
        <f t="shared" si="501"/>
        <v>0</v>
      </c>
      <c r="L134" s="43">
        <f>L135</f>
        <v>0</v>
      </c>
      <c r="M134" s="43">
        <f t="shared" si="262"/>
        <v>0</v>
      </c>
      <c r="N134" s="43">
        <f t="shared" si="501"/>
        <v>0</v>
      </c>
      <c r="O134" s="43">
        <f>O135</f>
        <v>0</v>
      </c>
      <c r="P134" s="43">
        <f t="shared" si="263"/>
        <v>0</v>
      </c>
      <c r="Q134" s="43">
        <f t="shared" si="501"/>
        <v>0</v>
      </c>
      <c r="R134" s="48">
        <f t="shared" si="240"/>
        <v>0</v>
      </c>
      <c r="S134" s="48">
        <f t="shared" si="210"/>
        <v>0</v>
      </c>
      <c r="T134" s="48">
        <f t="shared" si="211"/>
        <v>0</v>
      </c>
      <c r="U134" s="43">
        <f>U135</f>
        <v>0</v>
      </c>
      <c r="V134" s="43">
        <f t="shared" si="264"/>
        <v>0</v>
      </c>
      <c r="W134" s="43">
        <f t="shared" si="501"/>
        <v>0</v>
      </c>
      <c r="X134" s="43">
        <f>X135</f>
        <v>0</v>
      </c>
      <c r="Y134" s="43">
        <f t="shared" si="265"/>
        <v>0</v>
      </c>
      <c r="Z134" s="43">
        <f t="shared" si="501"/>
        <v>0</v>
      </c>
      <c r="AA134" s="43">
        <f>AA135</f>
        <v>0</v>
      </c>
      <c r="AB134" s="43">
        <f t="shared" si="266"/>
        <v>0</v>
      </c>
      <c r="AC134" s="43">
        <f t="shared" si="501"/>
        <v>0</v>
      </c>
      <c r="AD134" s="43">
        <f>AD135</f>
        <v>0</v>
      </c>
      <c r="AE134" s="43">
        <f t="shared" si="267"/>
        <v>0</v>
      </c>
      <c r="AF134" s="43">
        <f t="shared" si="501"/>
        <v>0</v>
      </c>
      <c r="AG134" s="43">
        <f>AG135</f>
        <v>0</v>
      </c>
      <c r="AH134" s="43">
        <f t="shared" si="268"/>
        <v>0</v>
      </c>
      <c r="AI134" s="43">
        <f t="shared" si="501"/>
        <v>0</v>
      </c>
      <c r="AJ134" s="43">
        <f>AJ135</f>
        <v>0</v>
      </c>
      <c r="AK134" s="43">
        <f t="shared" si="269"/>
        <v>0</v>
      </c>
      <c r="AL134" s="43">
        <f t="shared" si="501"/>
        <v>0</v>
      </c>
      <c r="AM134" s="43">
        <f>AM135</f>
        <v>0</v>
      </c>
      <c r="AN134" s="43">
        <f t="shared" si="270"/>
        <v>0</v>
      </c>
      <c r="AO134" s="43">
        <f t="shared" si="501"/>
        <v>0</v>
      </c>
      <c r="AP134" s="43">
        <f>AP135</f>
        <v>0</v>
      </c>
      <c r="AQ134" s="43">
        <f t="shared" si="271"/>
        <v>0</v>
      </c>
      <c r="AR134" s="43">
        <f t="shared" si="501"/>
        <v>0</v>
      </c>
      <c r="AS134" s="43">
        <f>AS135</f>
        <v>0</v>
      </c>
      <c r="AT134" s="43">
        <f t="shared" si="272"/>
        <v>0</v>
      </c>
      <c r="AU134" s="43">
        <f t="shared" si="501"/>
        <v>0</v>
      </c>
      <c r="AV134" s="43">
        <f>AV135</f>
        <v>0</v>
      </c>
      <c r="AW134" s="43">
        <f t="shared" si="273"/>
        <v>0</v>
      </c>
      <c r="AX134" s="43">
        <f t="shared" si="501"/>
        <v>0</v>
      </c>
      <c r="AY134" s="43">
        <f>AY135</f>
        <v>0</v>
      </c>
      <c r="AZ134" s="43">
        <f t="shared" si="274"/>
        <v>0</v>
      </c>
      <c r="BA134" s="43">
        <f t="shared" si="501"/>
        <v>0</v>
      </c>
      <c r="BB134" s="43">
        <f>BB135</f>
        <v>0</v>
      </c>
      <c r="BC134" s="43">
        <f t="shared" si="275"/>
        <v>0</v>
      </c>
      <c r="BD134" s="43">
        <f t="shared" si="501"/>
        <v>0</v>
      </c>
      <c r="BE134" s="43">
        <f>BE135</f>
        <v>0</v>
      </c>
      <c r="BF134" s="43">
        <f t="shared" si="276"/>
        <v>0</v>
      </c>
      <c r="BG134" s="43">
        <f t="shared" si="501"/>
        <v>0</v>
      </c>
      <c r="BH134" s="43">
        <f>BH135</f>
        <v>0</v>
      </c>
      <c r="BI134" s="43">
        <f t="shared" si="277"/>
        <v>0</v>
      </c>
      <c r="BJ134" s="43">
        <f t="shared" si="501"/>
        <v>0</v>
      </c>
      <c r="BK134" s="43">
        <f>BK135</f>
        <v>0</v>
      </c>
      <c r="BL134" s="43">
        <f t="shared" si="278"/>
        <v>0</v>
      </c>
      <c r="BM134" s="43">
        <f t="shared" si="501"/>
        <v>0</v>
      </c>
      <c r="BN134" s="43">
        <f>BN135</f>
        <v>1752</v>
      </c>
      <c r="BO134" s="43">
        <f t="shared" si="279"/>
        <v>0</v>
      </c>
      <c r="BP134" s="43">
        <f t="shared" ref="BP134" si="502">BP135</f>
        <v>1752</v>
      </c>
      <c r="BQ134" s="57">
        <f t="shared" si="233"/>
        <v>1752</v>
      </c>
      <c r="BR134" s="57">
        <f t="shared" si="280"/>
        <v>0</v>
      </c>
      <c r="BS134" s="57">
        <f t="shared" si="257"/>
        <v>1752</v>
      </c>
      <c r="BT134" s="146"/>
      <c r="BU134" s="43">
        <v>1752</v>
      </c>
      <c r="BV134" s="43">
        <f>BV135</f>
        <v>0</v>
      </c>
      <c r="BW134" s="43">
        <f>BW135</f>
        <v>0</v>
      </c>
      <c r="BX134" s="43">
        <f>BX135</f>
        <v>0</v>
      </c>
      <c r="BY134" s="43">
        <f t="shared" si="281"/>
        <v>1752</v>
      </c>
      <c r="BZ134" s="43">
        <f t="shared" si="282"/>
        <v>0</v>
      </c>
      <c r="CA134" s="43">
        <f t="shared" si="283"/>
        <v>1752</v>
      </c>
    </row>
    <row r="135" spans="1:79" ht="22.5" x14ac:dyDescent="0.2">
      <c r="A135" s="44" t="s">
        <v>96</v>
      </c>
      <c r="B135" s="45" t="s">
        <v>97</v>
      </c>
      <c r="C135" s="54">
        <v>0</v>
      </c>
      <c r="D135" s="54">
        <f t="shared" si="259"/>
        <v>0</v>
      </c>
      <c r="E135" s="54">
        <v>0</v>
      </c>
      <c r="F135" s="54">
        <v>0</v>
      </c>
      <c r="G135" s="54">
        <f t="shared" si="260"/>
        <v>0</v>
      </c>
      <c r="H135" s="54">
        <v>0</v>
      </c>
      <c r="I135" s="54">
        <v>0</v>
      </c>
      <c r="J135" s="55">
        <f t="shared" si="261"/>
        <v>0</v>
      </c>
      <c r="K135" s="54">
        <v>0</v>
      </c>
      <c r="L135" s="54">
        <v>0</v>
      </c>
      <c r="M135" s="54">
        <f t="shared" si="262"/>
        <v>0</v>
      </c>
      <c r="N135" s="54">
        <v>0</v>
      </c>
      <c r="O135" s="54">
        <v>0</v>
      </c>
      <c r="P135" s="54">
        <f t="shared" si="263"/>
        <v>0</v>
      </c>
      <c r="Q135" s="54">
        <v>0</v>
      </c>
      <c r="R135" s="48">
        <f t="shared" si="240"/>
        <v>0</v>
      </c>
      <c r="S135" s="48">
        <f t="shared" si="210"/>
        <v>0</v>
      </c>
      <c r="T135" s="48">
        <f t="shared" si="211"/>
        <v>0</v>
      </c>
      <c r="U135" s="54">
        <v>0</v>
      </c>
      <c r="V135" s="54">
        <f t="shared" si="264"/>
        <v>0</v>
      </c>
      <c r="W135" s="54">
        <v>0</v>
      </c>
      <c r="X135" s="54">
        <v>0</v>
      </c>
      <c r="Y135" s="54">
        <f t="shared" si="265"/>
        <v>0</v>
      </c>
      <c r="Z135" s="54">
        <v>0</v>
      </c>
      <c r="AA135" s="54">
        <v>0</v>
      </c>
      <c r="AB135" s="54">
        <f t="shared" si="266"/>
        <v>0</v>
      </c>
      <c r="AC135" s="54">
        <v>0</v>
      </c>
      <c r="AD135" s="54">
        <v>0</v>
      </c>
      <c r="AE135" s="54">
        <f t="shared" si="267"/>
        <v>0</v>
      </c>
      <c r="AF135" s="54">
        <v>0</v>
      </c>
      <c r="AG135" s="54">
        <v>0</v>
      </c>
      <c r="AH135" s="54">
        <f t="shared" si="268"/>
        <v>0</v>
      </c>
      <c r="AI135" s="54">
        <v>0</v>
      </c>
      <c r="AJ135" s="54">
        <v>0</v>
      </c>
      <c r="AK135" s="54">
        <f t="shared" si="269"/>
        <v>0</v>
      </c>
      <c r="AL135" s="54">
        <v>0</v>
      </c>
      <c r="AM135" s="54">
        <v>0</v>
      </c>
      <c r="AN135" s="54">
        <f t="shared" si="270"/>
        <v>0</v>
      </c>
      <c r="AO135" s="54">
        <v>0</v>
      </c>
      <c r="AP135" s="54">
        <v>0</v>
      </c>
      <c r="AQ135" s="54">
        <f t="shared" si="271"/>
        <v>0</v>
      </c>
      <c r="AR135" s="54">
        <v>0</v>
      </c>
      <c r="AS135" s="54">
        <v>0</v>
      </c>
      <c r="AT135" s="54">
        <f t="shared" si="272"/>
        <v>0</v>
      </c>
      <c r="AU135" s="54">
        <v>0</v>
      </c>
      <c r="AV135" s="54">
        <v>0</v>
      </c>
      <c r="AW135" s="54">
        <f t="shared" si="273"/>
        <v>0</v>
      </c>
      <c r="AX135" s="54">
        <v>0</v>
      </c>
      <c r="AY135" s="54">
        <v>0</v>
      </c>
      <c r="AZ135" s="54">
        <f t="shared" si="274"/>
        <v>0</v>
      </c>
      <c r="BA135" s="54">
        <v>0</v>
      </c>
      <c r="BB135" s="54">
        <v>0</v>
      </c>
      <c r="BC135" s="54">
        <f t="shared" si="275"/>
        <v>0</v>
      </c>
      <c r="BD135" s="54">
        <v>0</v>
      </c>
      <c r="BE135" s="54">
        <v>0</v>
      </c>
      <c r="BF135" s="54">
        <f t="shared" si="276"/>
        <v>0</v>
      </c>
      <c r="BG135" s="54">
        <v>0</v>
      </c>
      <c r="BH135" s="54">
        <v>0</v>
      </c>
      <c r="BI135" s="54">
        <f t="shared" si="277"/>
        <v>0</v>
      </c>
      <c r="BJ135" s="54">
        <v>0</v>
      </c>
      <c r="BK135" s="54">
        <v>0</v>
      </c>
      <c r="BL135" s="54">
        <f t="shared" si="278"/>
        <v>0</v>
      </c>
      <c r="BM135" s="54">
        <v>0</v>
      </c>
      <c r="BN135" s="54">
        <v>1752</v>
      </c>
      <c r="BO135" s="54">
        <f t="shared" si="279"/>
        <v>0</v>
      </c>
      <c r="BP135" s="54">
        <v>1752</v>
      </c>
      <c r="BQ135" s="57">
        <f t="shared" si="233"/>
        <v>1752</v>
      </c>
      <c r="BR135" s="57">
        <f t="shared" si="280"/>
        <v>0</v>
      </c>
      <c r="BS135" s="57">
        <f t="shared" si="257"/>
        <v>1752</v>
      </c>
      <c r="BT135" s="147"/>
      <c r="BU135" s="54">
        <v>1752</v>
      </c>
      <c r="BV135" s="54">
        <v>0</v>
      </c>
      <c r="BW135" s="54">
        <v>0</v>
      </c>
      <c r="BX135" s="54">
        <v>0</v>
      </c>
      <c r="BY135" s="54">
        <f t="shared" si="281"/>
        <v>1752</v>
      </c>
      <c r="BZ135" s="54">
        <f t="shared" si="282"/>
        <v>0</v>
      </c>
      <c r="CA135" s="54">
        <f t="shared" si="283"/>
        <v>1752</v>
      </c>
    </row>
    <row r="136" spans="1:79" ht="67.5" x14ac:dyDescent="0.2">
      <c r="A136" s="38" t="s">
        <v>126</v>
      </c>
      <c r="B136" s="39" t="s">
        <v>127</v>
      </c>
      <c r="C136" s="40">
        <f>C138+C168+C198+C213+C237+C255</f>
        <v>866545</v>
      </c>
      <c r="D136" s="40">
        <f t="shared" si="259"/>
        <v>55927</v>
      </c>
      <c r="E136" s="40">
        <f t="shared" ref="E136" si="503">E138+E168+E198+E213+E237+E255</f>
        <v>922472</v>
      </c>
      <c r="F136" s="40">
        <f>F138+F168+F198+F213+F237+F255</f>
        <v>69169</v>
      </c>
      <c r="G136" s="40">
        <f t="shared" si="260"/>
        <v>28969</v>
      </c>
      <c r="H136" s="40">
        <f t="shared" ref="H136" si="504">H138+H168+H198+H213+H237+H255</f>
        <v>98138</v>
      </c>
      <c r="I136" s="40">
        <f>I138+I168+I198+I213+I237+I255</f>
        <v>94234</v>
      </c>
      <c r="J136" s="41">
        <f t="shared" si="261"/>
        <v>64690</v>
      </c>
      <c r="K136" s="40">
        <f t="shared" ref="K136" si="505">K138+K168+K198+K213+K237+K255</f>
        <v>158924</v>
      </c>
      <c r="L136" s="40">
        <f>L138+L168+L198+L213+L237+L255</f>
        <v>81778</v>
      </c>
      <c r="M136" s="40">
        <f t="shared" si="262"/>
        <v>10143</v>
      </c>
      <c r="N136" s="40">
        <f t="shared" ref="N136" si="506">N138+N168+N198+N213+N237+N255</f>
        <v>91921</v>
      </c>
      <c r="O136" s="40">
        <f>O138+O168+O198+O213+O237+O255</f>
        <v>354011</v>
      </c>
      <c r="P136" s="40">
        <f t="shared" si="263"/>
        <v>229829</v>
      </c>
      <c r="Q136" s="40">
        <f t="shared" ref="Q136" si="507">Q138+Q168+Q198+Q213+Q237+Q255</f>
        <v>583840</v>
      </c>
      <c r="R136" s="42">
        <f t="shared" si="240"/>
        <v>1465737</v>
      </c>
      <c r="S136" s="42">
        <f t="shared" si="210"/>
        <v>389558</v>
      </c>
      <c r="T136" s="42">
        <f t="shared" si="211"/>
        <v>1855295</v>
      </c>
      <c r="U136" s="40">
        <f>U138+U168+U198+U213+U237+U255</f>
        <v>2952570</v>
      </c>
      <c r="V136" s="40">
        <f t="shared" si="264"/>
        <v>-186590</v>
      </c>
      <c r="W136" s="40">
        <f t="shared" ref="W136" si="508">W138+W168+W198+W213+W237+W255</f>
        <v>2765980</v>
      </c>
      <c r="X136" s="40">
        <f>X138+X168+X198+X213+X237+X255</f>
        <v>1462737</v>
      </c>
      <c r="Y136" s="40">
        <f t="shared" si="265"/>
        <v>113684</v>
      </c>
      <c r="Z136" s="40">
        <f t="shared" ref="Z136" si="509">Z138+Z168+Z198+Z213+Z237+Z255</f>
        <v>1576421</v>
      </c>
      <c r="AA136" s="40">
        <f>AA138+AA168+AA198+AA213+AA237+AA255</f>
        <v>519848</v>
      </c>
      <c r="AB136" s="40">
        <f t="shared" si="266"/>
        <v>490403</v>
      </c>
      <c r="AC136" s="40">
        <f t="shared" ref="AC136" si="510">AC138+AC168+AC198+AC213+AC237+AC255</f>
        <v>1010251</v>
      </c>
      <c r="AD136" s="40">
        <f>AD138+AD168+AD198+AD213+AD237+AD255</f>
        <v>118297</v>
      </c>
      <c r="AE136" s="40">
        <f t="shared" si="267"/>
        <v>-18092</v>
      </c>
      <c r="AF136" s="40">
        <f t="shared" ref="AF136" si="511">AF138+AF168+AF198+AF213+AF237+AF255</f>
        <v>100205</v>
      </c>
      <c r="AG136" s="40">
        <f>AG138+AG168+AG198+AG213+AG237+AG255</f>
        <v>1457944</v>
      </c>
      <c r="AH136" s="40">
        <f t="shared" si="268"/>
        <v>-80462</v>
      </c>
      <c r="AI136" s="40">
        <f t="shared" ref="AI136" si="512">AI138+AI168+AI198+AI213+AI237+AI255</f>
        <v>1377482</v>
      </c>
      <c r="AJ136" s="40">
        <f>AJ138+AJ168+AJ198+AJ213+AJ237+AJ255</f>
        <v>364326</v>
      </c>
      <c r="AK136" s="40">
        <f t="shared" si="269"/>
        <v>220721</v>
      </c>
      <c r="AL136" s="40">
        <f t="shared" ref="AL136" si="513">AL138+AL168+AL198+AL213+AL237+AL255</f>
        <v>585047</v>
      </c>
      <c r="AM136" s="40">
        <f>AM138+AM168+AM198+AM213+AM237+AM255</f>
        <v>1547262</v>
      </c>
      <c r="AN136" s="40">
        <f t="shared" si="270"/>
        <v>-10256</v>
      </c>
      <c r="AO136" s="40">
        <f t="shared" ref="AO136" si="514">AO138+AO168+AO198+AO213+AO237+AO255</f>
        <v>1537006</v>
      </c>
      <c r="AP136" s="40">
        <f>AP138+AP168+AP198+AP213+AP237+AP255</f>
        <v>423904</v>
      </c>
      <c r="AQ136" s="40">
        <f t="shared" si="271"/>
        <v>282732</v>
      </c>
      <c r="AR136" s="40">
        <f t="shared" ref="AR136" si="515">AR138+AR168+AR198+AR213+AR237+AR255</f>
        <v>706636</v>
      </c>
      <c r="AS136" s="40">
        <f>AS138+AS168+AS198+AS213+AS237+AS255</f>
        <v>27689</v>
      </c>
      <c r="AT136" s="40">
        <f t="shared" si="272"/>
        <v>118110</v>
      </c>
      <c r="AU136" s="40">
        <f t="shared" ref="AU136" si="516">AU138+AU168+AU198+AU213+AU237+AU255</f>
        <v>145799</v>
      </c>
      <c r="AV136" s="40">
        <f>AV138+AV168+AV198+AV213+AV237+AV255</f>
        <v>2262659</v>
      </c>
      <c r="AW136" s="40">
        <f t="shared" si="273"/>
        <v>-222465</v>
      </c>
      <c r="AX136" s="40">
        <f t="shared" ref="AX136" si="517">AX138+AX168+AX198+AX213+AX237+AX255</f>
        <v>2040194</v>
      </c>
      <c r="AY136" s="40">
        <f>AY138+AY168+AY198+AY213+AY237+AY255</f>
        <v>864743</v>
      </c>
      <c r="AZ136" s="40">
        <f t="shared" si="274"/>
        <v>203990</v>
      </c>
      <c r="BA136" s="40">
        <f t="shared" ref="BA136" si="518">BA138+BA168+BA198+BA213+BA237+BA255</f>
        <v>1068733</v>
      </c>
      <c r="BB136" s="40">
        <f>BB138+BB168+BB198+BB213+BB237+BB255</f>
        <v>88924</v>
      </c>
      <c r="BC136" s="40">
        <f t="shared" si="275"/>
        <v>110869</v>
      </c>
      <c r="BD136" s="40">
        <f t="shared" ref="BD136" si="519">BD138+BD168+BD198+BD213+BD237+BD255</f>
        <v>199793</v>
      </c>
      <c r="BE136" s="40">
        <f>BE138+BE168+BE198+BE213+BE237+BE255</f>
        <v>1420900</v>
      </c>
      <c r="BF136" s="40">
        <f t="shared" si="276"/>
        <v>40960</v>
      </c>
      <c r="BG136" s="40">
        <f t="shared" ref="BG136" si="520">BG138+BG168+BG198+BG213+BG237+BG255</f>
        <v>1461860</v>
      </c>
      <c r="BH136" s="40">
        <f>BH138+BH168+BH198+BH213+BH237+BH255</f>
        <v>1651093</v>
      </c>
      <c r="BI136" s="40">
        <f t="shared" si="277"/>
        <v>146457</v>
      </c>
      <c r="BJ136" s="40">
        <f t="shared" ref="BJ136" si="521">BJ138+BJ168+BJ198+BJ213+BJ237+BJ255</f>
        <v>1797550</v>
      </c>
      <c r="BK136" s="40">
        <f>BK138+BK168+BK198+BK213+BK237+BK255</f>
        <v>1398414</v>
      </c>
      <c r="BL136" s="40">
        <f t="shared" si="278"/>
        <v>-88466</v>
      </c>
      <c r="BM136" s="40">
        <f t="shared" ref="BM136" si="522">BM138+BM168+BM198+BM213+BM237+BM255</f>
        <v>1309948</v>
      </c>
      <c r="BN136" s="40">
        <f>BN138+BN168+BN198+BN213+BN237+BN255</f>
        <v>1759307</v>
      </c>
      <c r="BO136" s="40">
        <f t="shared" si="279"/>
        <v>469291</v>
      </c>
      <c r="BP136" s="40">
        <f>BP138+BP168+BP198+BP213+BP237+BP255</f>
        <v>2228598</v>
      </c>
      <c r="BQ136" s="60">
        <f>BN136+BK136+BH136+BE136+BB136+AY136+AV136+AS136+AP136+AM136+AJ136+AG136+AD136+AA136+X136+U136+R136</f>
        <v>19786354</v>
      </c>
      <c r="BR136" s="60">
        <f t="shared" si="280"/>
        <v>1980444</v>
      </c>
      <c r="BS136" s="60">
        <f>T136+W136+Z136+AC136+AF136+AI136+AL136+AO136+AR136+AU136+AX136+BA136+BD136+BG136+BJ136+BM136+BP136</f>
        <v>21766798</v>
      </c>
      <c r="BT136" s="118"/>
      <c r="BU136" s="43">
        <v>21257920</v>
      </c>
      <c r="BV136" s="40">
        <f>BV138+BV168+BV198+BV213+BV237+BV255</f>
        <v>7100035</v>
      </c>
      <c r="BW136" s="40">
        <f t="shared" ref="BW136:BX136" si="523">BW138+BW168+BW198+BW213+BW237+BW255</f>
        <v>1058103</v>
      </c>
      <c r="BX136" s="40">
        <f t="shared" si="523"/>
        <v>8158138</v>
      </c>
      <c r="BY136" s="40">
        <f t="shared" si="281"/>
        <v>26886389</v>
      </c>
      <c r="BZ136" s="40">
        <f t="shared" si="282"/>
        <v>3038547</v>
      </c>
      <c r="CA136" s="40">
        <f t="shared" si="283"/>
        <v>29924936</v>
      </c>
    </row>
    <row r="137" spans="1:79" ht="42" x14ac:dyDescent="0.2">
      <c r="A137" s="44" t="s">
        <v>43</v>
      </c>
      <c r="B137" s="45" t="s">
        <v>44</v>
      </c>
      <c r="C137" s="30"/>
      <c r="D137" s="30">
        <f t="shared" si="259"/>
        <v>0</v>
      </c>
      <c r="E137" s="30"/>
      <c r="F137" s="30"/>
      <c r="G137" s="30">
        <f t="shared" si="260"/>
        <v>0</v>
      </c>
      <c r="H137" s="30"/>
      <c r="I137" s="30"/>
      <c r="J137" s="32">
        <f t="shared" si="261"/>
        <v>0</v>
      </c>
      <c r="K137" s="30"/>
      <c r="L137" s="30"/>
      <c r="M137" s="30">
        <f t="shared" si="262"/>
        <v>0</v>
      </c>
      <c r="N137" s="30"/>
      <c r="O137" s="30"/>
      <c r="P137" s="30">
        <f t="shared" si="263"/>
        <v>0</v>
      </c>
      <c r="Q137" s="30"/>
      <c r="R137" s="48">
        <f t="shared" si="240"/>
        <v>0</v>
      </c>
      <c r="S137" s="48">
        <f t="shared" ref="S137:S200" si="524">T137-R137</f>
        <v>0</v>
      </c>
      <c r="T137" s="48">
        <f t="shared" ref="T137:T200" si="525">E137+H137+K137+N137+Q137</f>
        <v>0</v>
      </c>
      <c r="U137" s="30"/>
      <c r="V137" s="30">
        <f t="shared" si="264"/>
        <v>0</v>
      </c>
      <c r="W137" s="30"/>
      <c r="X137" s="30"/>
      <c r="Y137" s="30">
        <f t="shared" si="265"/>
        <v>0</v>
      </c>
      <c r="Z137" s="30"/>
      <c r="AA137" s="30"/>
      <c r="AB137" s="30">
        <f t="shared" si="266"/>
        <v>0</v>
      </c>
      <c r="AC137" s="30"/>
      <c r="AD137" s="30"/>
      <c r="AE137" s="30">
        <f t="shared" si="267"/>
        <v>0</v>
      </c>
      <c r="AF137" s="30"/>
      <c r="AG137" s="30"/>
      <c r="AH137" s="30">
        <f t="shared" si="268"/>
        <v>0</v>
      </c>
      <c r="AI137" s="30"/>
      <c r="AJ137" s="30"/>
      <c r="AK137" s="30">
        <f t="shared" si="269"/>
        <v>0</v>
      </c>
      <c r="AL137" s="30"/>
      <c r="AM137" s="30"/>
      <c r="AN137" s="30">
        <f t="shared" si="270"/>
        <v>0</v>
      </c>
      <c r="AO137" s="30"/>
      <c r="AP137" s="30"/>
      <c r="AQ137" s="30">
        <f t="shared" si="271"/>
        <v>0</v>
      </c>
      <c r="AR137" s="30"/>
      <c r="AS137" s="30"/>
      <c r="AT137" s="30">
        <f t="shared" si="272"/>
        <v>0</v>
      </c>
      <c r="AU137" s="30"/>
      <c r="AV137" s="30"/>
      <c r="AW137" s="30">
        <f t="shared" si="273"/>
        <v>0</v>
      </c>
      <c r="AX137" s="30"/>
      <c r="AY137" s="30"/>
      <c r="AZ137" s="30">
        <f t="shared" si="274"/>
        <v>0</v>
      </c>
      <c r="BA137" s="30"/>
      <c r="BB137" s="30"/>
      <c r="BC137" s="30">
        <f t="shared" si="275"/>
        <v>0</v>
      </c>
      <c r="BD137" s="30"/>
      <c r="BE137" s="30"/>
      <c r="BF137" s="30">
        <f t="shared" si="276"/>
        <v>0</v>
      </c>
      <c r="BG137" s="30"/>
      <c r="BH137" s="30"/>
      <c r="BI137" s="30">
        <f t="shared" si="277"/>
        <v>0</v>
      </c>
      <c r="BJ137" s="30"/>
      <c r="BK137" s="30"/>
      <c r="BL137" s="30">
        <f t="shared" si="278"/>
        <v>0</v>
      </c>
      <c r="BM137" s="30"/>
      <c r="BN137" s="30"/>
      <c r="BO137" s="30">
        <f t="shared" si="279"/>
        <v>0</v>
      </c>
      <c r="BP137" s="30"/>
      <c r="BQ137" s="49"/>
      <c r="BR137" s="49"/>
      <c r="BS137" s="49"/>
      <c r="BT137" s="114" t="s">
        <v>199</v>
      </c>
      <c r="BU137" s="115">
        <f>BU136-BS136</f>
        <v>-508878</v>
      </c>
      <c r="BV137" s="30"/>
      <c r="BW137" s="30"/>
      <c r="BX137" s="30"/>
      <c r="BY137" s="30">
        <f t="shared" si="281"/>
        <v>0</v>
      </c>
      <c r="BZ137" s="30">
        <f t="shared" si="282"/>
        <v>0</v>
      </c>
      <c r="CA137" s="30">
        <f t="shared" si="283"/>
        <v>0</v>
      </c>
    </row>
    <row r="138" spans="1:79" x14ac:dyDescent="0.2">
      <c r="A138" s="65" t="s">
        <v>47</v>
      </c>
      <c r="B138" s="45" t="s">
        <v>128</v>
      </c>
      <c r="C138" s="43">
        <f>C139+C143+C149+C153+C155+C157+C159+C164+C166</f>
        <v>93691</v>
      </c>
      <c r="D138" s="43">
        <f t="shared" si="259"/>
        <v>-16191</v>
      </c>
      <c r="E138" s="43">
        <f t="shared" ref="E138" si="526">E139+E143+E149+E153+E155+E157+E159+E164+E166</f>
        <v>77500</v>
      </c>
      <c r="F138" s="43">
        <f>F139+F143+F149+F153+F155+F157+F159+F164+F166</f>
        <v>741</v>
      </c>
      <c r="G138" s="43">
        <f t="shared" si="260"/>
        <v>396</v>
      </c>
      <c r="H138" s="43">
        <f t="shared" ref="H138" si="527">H139+H143+H149+H153+H155+H157+H159+H164+H166</f>
        <v>1137</v>
      </c>
      <c r="I138" s="43">
        <f>I139+I143+I149+I153+I155+I157+I159+I164+I166</f>
        <v>40</v>
      </c>
      <c r="J138" s="52">
        <f t="shared" si="261"/>
        <v>36889</v>
      </c>
      <c r="K138" s="43">
        <f t="shared" ref="K138" si="528">K139+K143+K149+K153+K155+K157+K159+K164+K166</f>
        <v>36929</v>
      </c>
      <c r="L138" s="43">
        <f>L139+L143+L149+L153+L155+L157+L159+L164+L166</f>
        <v>81778</v>
      </c>
      <c r="M138" s="43">
        <f t="shared" si="262"/>
        <v>10143</v>
      </c>
      <c r="N138" s="43">
        <f t="shared" ref="N138" si="529">N139+N143+N149+N153+N155+N157+N159+N164+N166</f>
        <v>91921</v>
      </c>
      <c r="O138" s="43">
        <f>O139+O143+O149+O153+O155+O157+O159+O164+O166</f>
        <v>196427</v>
      </c>
      <c r="P138" s="43">
        <f t="shared" si="263"/>
        <v>44353</v>
      </c>
      <c r="Q138" s="43">
        <f t="shared" ref="Q138" si="530">Q139+Q143+Q149+Q153+Q155+Q157+Q159+Q164+Q166</f>
        <v>240780</v>
      </c>
      <c r="R138" s="48">
        <f t="shared" si="240"/>
        <v>372677</v>
      </c>
      <c r="S138" s="48">
        <f t="shared" si="524"/>
        <v>75590</v>
      </c>
      <c r="T138" s="48">
        <f t="shared" si="525"/>
        <v>448267</v>
      </c>
      <c r="U138" s="43">
        <f>U139+U143+U149+U153+U155+U157+U159+U164+U166</f>
        <v>2952570</v>
      </c>
      <c r="V138" s="43">
        <f t="shared" si="264"/>
        <v>-186590</v>
      </c>
      <c r="W138" s="43">
        <f t="shared" ref="W138" si="531">W139+W143+W149+W153+W155+W157+W159+W164+W166</f>
        <v>2765980</v>
      </c>
      <c r="X138" s="43">
        <f>X139+X143+X149+X153+X155+X157+X159+X164+X166</f>
        <v>1100292</v>
      </c>
      <c r="Y138" s="43">
        <f t="shared" si="265"/>
        <v>95269</v>
      </c>
      <c r="Z138" s="43">
        <f t="shared" ref="Z138" si="532">Z139+Z143+Z149+Z153+Z155+Z157+Z159+Z164+Z166</f>
        <v>1195561</v>
      </c>
      <c r="AA138" s="43">
        <f>AA139+AA143+AA149+AA153+AA155+AA157+AA159+AA164+AA166</f>
        <v>11331</v>
      </c>
      <c r="AB138" s="43">
        <f t="shared" si="266"/>
        <v>-357</v>
      </c>
      <c r="AC138" s="43">
        <f t="shared" ref="AC138" si="533">AC139+AC143+AC149+AC153+AC155+AC157+AC159+AC164+AC166</f>
        <v>10974</v>
      </c>
      <c r="AD138" s="43">
        <f>AD139+AD143+AD149+AD153+AD155+AD157+AD159+AD164+AD166</f>
        <v>13672</v>
      </c>
      <c r="AE138" s="43">
        <f t="shared" si="267"/>
        <v>2248</v>
      </c>
      <c r="AF138" s="43">
        <f t="shared" ref="AF138" si="534">AF139+AF143+AF149+AF153+AF155+AF157+AF159+AF164+AF166</f>
        <v>15920</v>
      </c>
      <c r="AG138" s="43">
        <f>AG139+AG143+AG149+AG153+AG155+AG157+AG159+AG164+AG166</f>
        <v>197461</v>
      </c>
      <c r="AH138" s="43">
        <f t="shared" si="268"/>
        <v>-26810</v>
      </c>
      <c r="AI138" s="43">
        <f t="shared" ref="AI138" si="535">AI139+AI143+AI149+AI153+AI155+AI157+AI159+AI164+AI166</f>
        <v>170651</v>
      </c>
      <c r="AJ138" s="43">
        <f>AJ139+AJ143+AJ149+AJ153+AJ155+AJ157+AJ159+AJ164+AJ166</f>
        <v>26545</v>
      </c>
      <c r="AK138" s="43">
        <f t="shared" si="269"/>
        <v>15894</v>
      </c>
      <c r="AL138" s="43">
        <f t="shared" ref="AL138" si="536">AL139+AL143+AL149+AL153+AL155+AL157+AL159+AL164+AL166</f>
        <v>42439</v>
      </c>
      <c r="AM138" s="43">
        <f>AM139+AM143+AM149+AM153+AM155+AM157+AM159+AM164+AM166</f>
        <v>176705</v>
      </c>
      <c r="AN138" s="43">
        <f t="shared" si="270"/>
        <v>44325</v>
      </c>
      <c r="AO138" s="43">
        <f t="shared" ref="AO138" si="537">AO139+AO143+AO149+AO153+AO155+AO157+AO159+AO164+AO166</f>
        <v>221030</v>
      </c>
      <c r="AP138" s="43">
        <f>AP139+AP143+AP149+AP153+AP155+AP157+AP159+AP164+AP166</f>
        <v>73000</v>
      </c>
      <c r="AQ138" s="43">
        <f t="shared" si="271"/>
        <v>50069</v>
      </c>
      <c r="AR138" s="43">
        <f t="shared" ref="AR138" si="538">AR139+AR143+AR149+AR153+AR155+AR157+AR159+AR164+AR166</f>
        <v>123069</v>
      </c>
      <c r="AS138" s="43">
        <f>AS139+AS143+AS149+AS153+AS155+AS157+AS159+AS164+AS166</f>
        <v>0</v>
      </c>
      <c r="AT138" s="43">
        <f t="shared" si="272"/>
        <v>31692</v>
      </c>
      <c r="AU138" s="43">
        <f t="shared" ref="AU138" si="539">AU139+AU143+AU149+AU153+AU155+AU157+AU159+AU164+AU166</f>
        <v>31692</v>
      </c>
      <c r="AV138" s="33">
        <f>AV139+AV143+AV149+AV153+AV155+AV157+AV159+AV164+AV166</f>
        <v>74060</v>
      </c>
      <c r="AW138" s="33">
        <f t="shared" si="273"/>
        <v>13539</v>
      </c>
      <c r="AX138" s="33">
        <f t="shared" ref="AX138" si="540">AX139+AX143+AX149+AX153+AX155+AX157+AX159+AX164+AX166</f>
        <v>87599</v>
      </c>
      <c r="AY138" s="43">
        <f>AY139+AY143+AY149+AY153+AY155+AY157+AY159+AY164+AY166</f>
        <v>83164</v>
      </c>
      <c r="AZ138" s="43">
        <f t="shared" si="274"/>
        <v>48879</v>
      </c>
      <c r="BA138" s="43">
        <f t="shared" ref="BA138" si="541">BA139+BA143+BA149+BA153+BA155+BA157+BA159+BA164+BA166</f>
        <v>132043</v>
      </c>
      <c r="BB138" s="43">
        <f>BB139+BB143+BB149+BB153+BB155+BB157+BB159+BB164+BB166</f>
        <v>66</v>
      </c>
      <c r="BC138" s="43">
        <f t="shared" si="275"/>
        <v>6371</v>
      </c>
      <c r="BD138" s="43">
        <f t="shared" ref="BD138" si="542">BD139+BD143+BD149+BD153+BD155+BD157+BD159+BD164+BD166</f>
        <v>6437</v>
      </c>
      <c r="BE138" s="43">
        <f>BE139+BE143+BE149+BE153+BE155+BE157+BE159+BE164+BE166</f>
        <v>153294</v>
      </c>
      <c r="BF138" s="43">
        <f t="shared" si="276"/>
        <v>-6262</v>
      </c>
      <c r="BG138" s="43">
        <f t="shared" ref="BG138" si="543">BG139+BG143+BG149+BG153+BG155+BG157+BG159+BG164+BG166</f>
        <v>147032</v>
      </c>
      <c r="BH138" s="43">
        <f>BH139+BH143+BH149+BH153+BH155+BH157+BH159+BH164+BH166</f>
        <v>66629</v>
      </c>
      <c r="BI138" s="43">
        <f t="shared" si="277"/>
        <v>6381</v>
      </c>
      <c r="BJ138" s="43">
        <f t="shared" ref="BJ138" si="544">BJ139+BJ143+BJ149+BJ153+BJ155+BJ157+BJ159+BJ164+BJ166</f>
        <v>73010</v>
      </c>
      <c r="BK138" s="43">
        <f>BK139+BK143+BK149+BK153+BK155+BK157+BK159+BK164+BK166+BK152</f>
        <v>222443</v>
      </c>
      <c r="BL138" s="43">
        <f t="shared" si="278"/>
        <v>-47516</v>
      </c>
      <c r="BM138" s="43">
        <f t="shared" ref="BM138" si="545">BM139+BM143+BM149+BM153+BM155+BM157+BM159+BM164+BM166+BM152</f>
        <v>174927</v>
      </c>
      <c r="BN138" s="43">
        <f>BN139+BN143+BN149+BN153+BN155+BN157+BN159+BN164+BN166</f>
        <v>610523</v>
      </c>
      <c r="BO138" s="43">
        <f t="shared" si="279"/>
        <v>51462</v>
      </c>
      <c r="BP138" s="43">
        <f t="shared" ref="BP138" si="546">BP139+BP143+BP149+BP153+BP155+BP157+BP159+BP164+BP166</f>
        <v>661985</v>
      </c>
      <c r="BQ138" s="57">
        <f>BN138+BK138+BH138+BE138+BB138+AY138+AV138+AS138+AP138+AM138+AJ138+AG138+AD138+AA138+X138+U138+R138</f>
        <v>6134432</v>
      </c>
      <c r="BR138" s="57">
        <f t="shared" si="280"/>
        <v>173684</v>
      </c>
      <c r="BS138" s="53">
        <f>BS139+BS143+BS149+BS153+BS155+BS157+BS159+BS164+BS166</f>
        <v>6308116</v>
      </c>
      <c r="BT138" s="119" t="s">
        <v>200</v>
      </c>
      <c r="BU138" s="43">
        <v>3696622</v>
      </c>
      <c r="BV138" s="43">
        <f>BV139+BV143+BV149+BV153+BV155+BV157+BV159+BV164+BV166</f>
        <v>7100035</v>
      </c>
      <c r="BW138" s="43">
        <f>BW139+BW143+BW149+BW153+BW155+BW157+BW159+BW164+BW166</f>
        <v>1058103</v>
      </c>
      <c r="BX138" s="43">
        <f t="shared" ref="BX138" si="547">BX139+BX143+BX149+BX153+BX155+BX157+BX159+BX164+BX166</f>
        <v>8158138</v>
      </c>
      <c r="BY138" s="43">
        <f t="shared" si="281"/>
        <v>13234467</v>
      </c>
      <c r="BZ138" s="43">
        <f t="shared" si="282"/>
        <v>1231787</v>
      </c>
      <c r="CA138" s="43">
        <f t="shared" si="283"/>
        <v>14466254</v>
      </c>
    </row>
    <row r="139" spans="1:79" ht="22.5" x14ac:dyDescent="0.2">
      <c r="A139" s="44" t="s">
        <v>47</v>
      </c>
      <c r="B139" s="45" t="s">
        <v>48</v>
      </c>
      <c r="C139" s="43">
        <f>C140+C141+C142</f>
        <v>77147</v>
      </c>
      <c r="D139" s="43">
        <f t="shared" si="259"/>
        <v>-1647</v>
      </c>
      <c r="E139" s="43">
        <f t="shared" ref="E139" si="548">E140+E141+E142</f>
        <v>75500</v>
      </c>
      <c r="F139" s="43">
        <f>F140+F141+F142</f>
        <v>0</v>
      </c>
      <c r="G139" s="43">
        <f t="shared" si="260"/>
        <v>0</v>
      </c>
      <c r="H139" s="43">
        <f t="shared" ref="H139" si="549">H140+H141+H142</f>
        <v>0</v>
      </c>
      <c r="I139" s="43">
        <f>I140+I141+I142</f>
        <v>0</v>
      </c>
      <c r="J139" s="52">
        <f t="shared" si="261"/>
        <v>7773</v>
      </c>
      <c r="K139" s="43">
        <f t="shared" ref="K139" si="550">K140+K141+K142</f>
        <v>7773</v>
      </c>
      <c r="L139" s="43">
        <f>L140+L141+L142</f>
        <v>52489</v>
      </c>
      <c r="M139" s="43">
        <f t="shared" si="262"/>
        <v>-21589</v>
      </c>
      <c r="N139" s="43">
        <f t="shared" ref="N139" si="551">N140+N141+N142</f>
        <v>30900</v>
      </c>
      <c r="O139" s="43">
        <f>O140+O141+O142</f>
        <v>116239</v>
      </c>
      <c r="P139" s="43">
        <f t="shared" si="263"/>
        <v>23761</v>
      </c>
      <c r="Q139" s="43">
        <f t="shared" ref="Q139" si="552">Q140+Q141+Q142</f>
        <v>140000</v>
      </c>
      <c r="R139" s="48">
        <f t="shared" si="240"/>
        <v>245875</v>
      </c>
      <c r="S139" s="48">
        <f t="shared" si="524"/>
        <v>8298</v>
      </c>
      <c r="T139" s="48">
        <f t="shared" si="525"/>
        <v>254173</v>
      </c>
      <c r="U139" s="43">
        <f>U140+U141+U142</f>
        <v>271285</v>
      </c>
      <c r="V139" s="43">
        <f t="shared" si="264"/>
        <v>163054</v>
      </c>
      <c r="W139" s="43">
        <f t="shared" ref="W139" si="553">W140+W141+W142</f>
        <v>434339</v>
      </c>
      <c r="X139" s="43">
        <f>X140+X141+X142</f>
        <v>644910</v>
      </c>
      <c r="Y139" s="43">
        <f t="shared" si="265"/>
        <v>-81385</v>
      </c>
      <c r="Z139" s="43">
        <f t="shared" ref="Z139" si="554">Z140+Z141+Z142</f>
        <v>563525</v>
      </c>
      <c r="AA139" s="43">
        <f>AA140+AA141+AA142</f>
        <v>0</v>
      </c>
      <c r="AB139" s="43">
        <f t="shared" si="266"/>
        <v>0</v>
      </c>
      <c r="AC139" s="43">
        <f t="shared" ref="AC139" si="555">AC140+AC141+AC142</f>
        <v>0</v>
      </c>
      <c r="AD139" s="43">
        <f>AD140+AD141+AD142</f>
        <v>0</v>
      </c>
      <c r="AE139" s="43">
        <f t="shared" si="267"/>
        <v>2800</v>
      </c>
      <c r="AF139" s="43">
        <f t="shared" ref="AF139" si="556">AF140+AF141+AF142</f>
        <v>2800</v>
      </c>
      <c r="AG139" s="43">
        <f>AG140+AG141+AG142</f>
        <v>46453</v>
      </c>
      <c r="AH139" s="43">
        <f t="shared" si="268"/>
        <v>-11453</v>
      </c>
      <c r="AI139" s="43">
        <f t="shared" ref="AI139" si="557">AI140+AI141+AI142</f>
        <v>35000</v>
      </c>
      <c r="AJ139" s="43">
        <f>AJ140+AJ141+AJ142</f>
        <v>4911</v>
      </c>
      <c r="AK139" s="43">
        <f t="shared" si="269"/>
        <v>14648</v>
      </c>
      <c r="AL139" s="43">
        <f t="shared" ref="AL139" si="558">AL140+AL141+AL142</f>
        <v>19559</v>
      </c>
      <c r="AM139" s="43">
        <f>AM140+AM141+AM142</f>
        <v>117193</v>
      </c>
      <c r="AN139" s="43">
        <f t="shared" si="270"/>
        <v>34737</v>
      </c>
      <c r="AO139" s="43">
        <f t="shared" ref="AO139" si="559">AO140+AO141+AO142</f>
        <v>151930</v>
      </c>
      <c r="AP139" s="43">
        <f>AP140+AP141+AP142</f>
        <v>27879</v>
      </c>
      <c r="AQ139" s="43">
        <f t="shared" si="271"/>
        <v>11734</v>
      </c>
      <c r="AR139" s="43">
        <f t="shared" ref="AR139" si="560">AR140+AR141+AR142</f>
        <v>39613</v>
      </c>
      <c r="AS139" s="43">
        <f>AS140+AS141+AS142</f>
        <v>0</v>
      </c>
      <c r="AT139" s="43">
        <f t="shared" si="272"/>
        <v>0</v>
      </c>
      <c r="AU139" s="43">
        <f t="shared" ref="AU139" si="561">AU140+AU141+AU142</f>
        <v>0</v>
      </c>
      <c r="AV139" s="43">
        <f>AV140+AV141+AV142</f>
        <v>11945</v>
      </c>
      <c r="AW139" s="43">
        <f t="shared" si="273"/>
        <v>-5636</v>
      </c>
      <c r="AX139" s="43">
        <f t="shared" ref="AX139" si="562">AX140+AX141+AX142</f>
        <v>6309</v>
      </c>
      <c r="AY139" s="43">
        <f>AY140+AY141+AY142</f>
        <v>11596</v>
      </c>
      <c r="AZ139" s="43">
        <f t="shared" si="274"/>
        <v>-11596</v>
      </c>
      <c r="BA139" s="43">
        <f t="shared" ref="BA139" si="563">BA140+BA141+BA142</f>
        <v>0</v>
      </c>
      <c r="BB139" s="43">
        <f>BB140+BB141+BB142</f>
        <v>0</v>
      </c>
      <c r="BC139" s="43">
        <f t="shared" si="275"/>
        <v>4460</v>
      </c>
      <c r="BD139" s="43">
        <f t="shared" ref="BD139" si="564">BD140+BD141+BD142</f>
        <v>4460</v>
      </c>
      <c r="BE139" s="43">
        <f>BE140+BE141+BE142</f>
        <v>24222</v>
      </c>
      <c r="BF139" s="43">
        <f t="shared" si="276"/>
        <v>11612</v>
      </c>
      <c r="BG139" s="43">
        <f t="shared" ref="BG139" si="565">BG140+BG141+BG142</f>
        <v>35834</v>
      </c>
      <c r="BH139" s="43">
        <f>BH140+BH141+BH142</f>
        <v>28934</v>
      </c>
      <c r="BI139" s="43">
        <f t="shared" si="277"/>
        <v>21266</v>
      </c>
      <c r="BJ139" s="43">
        <f t="shared" ref="BJ139" si="566">BJ140+BJ141+BJ142</f>
        <v>50200</v>
      </c>
      <c r="BK139" s="43">
        <f>BK140+BK141+BK142</f>
        <v>19908</v>
      </c>
      <c r="BL139" s="43">
        <f t="shared" si="278"/>
        <v>17028</v>
      </c>
      <c r="BM139" s="43">
        <f t="shared" ref="BM139" si="567">BM140+BM141+BM142</f>
        <v>36936</v>
      </c>
      <c r="BN139" s="43">
        <f>BN140+BN141+BN142</f>
        <v>87188</v>
      </c>
      <c r="BO139" s="43">
        <f t="shared" si="279"/>
        <v>-26731</v>
      </c>
      <c r="BP139" s="43">
        <f t="shared" ref="BP139" si="568">BP140+BP141+BP142</f>
        <v>60457</v>
      </c>
      <c r="BQ139" s="57">
        <f>BN139+BK139+BH139+BE139+BB139+AY139+AV139+AS139+AP139+AM139+AJ139+AG139+AD139+AA139+X139+U139+R139</f>
        <v>1542299</v>
      </c>
      <c r="BR139" s="57">
        <f t="shared" si="280"/>
        <v>152836</v>
      </c>
      <c r="BS139" s="57">
        <f t="shared" si="257"/>
        <v>1695135</v>
      </c>
      <c r="BT139" s="119" t="s">
        <v>201</v>
      </c>
      <c r="BU139" s="43">
        <f>BU138-BS138</f>
        <v>-2611494</v>
      </c>
      <c r="BV139" s="43">
        <f>BV140+BV141+BV142</f>
        <v>2600391</v>
      </c>
      <c r="BW139" s="43">
        <f t="shared" ref="BW139:BX139" si="569">BW140+BW141+BW142</f>
        <v>513141</v>
      </c>
      <c r="BX139" s="43">
        <f t="shared" si="569"/>
        <v>3113532</v>
      </c>
      <c r="BY139" s="43">
        <f t="shared" si="281"/>
        <v>4142690</v>
      </c>
      <c r="BZ139" s="43">
        <f t="shared" si="282"/>
        <v>665977</v>
      </c>
      <c r="CA139" s="43">
        <f t="shared" si="283"/>
        <v>4808667</v>
      </c>
    </row>
    <row r="140" spans="1:79" x14ac:dyDescent="0.2">
      <c r="A140" s="44" t="s">
        <v>49</v>
      </c>
      <c r="B140" s="45" t="s">
        <v>50</v>
      </c>
      <c r="C140" s="54">
        <v>38924</v>
      </c>
      <c r="D140" s="54">
        <f t="shared" ref="D140:D203" si="570">E140-C140</f>
        <v>-33924</v>
      </c>
      <c r="E140" s="54">
        <v>5000</v>
      </c>
      <c r="F140" s="54"/>
      <c r="G140" s="54">
        <f t="shared" ref="G140:G203" si="571">H140-F140</f>
        <v>0</v>
      </c>
      <c r="H140" s="54"/>
      <c r="I140" s="54"/>
      <c r="J140" s="55">
        <f t="shared" ref="J140:J203" si="572">K140-I140</f>
        <v>2990</v>
      </c>
      <c r="K140" s="54">
        <v>2990</v>
      </c>
      <c r="L140" s="54">
        <v>52489</v>
      </c>
      <c r="M140" s="54">
        <f t="shared" ref="M140:M203" si="573">N140-L140</f>
        <v>-33489</v>
      </c>
      <c r="N140" s="54">
        <v>19000</v>
      </c>
      <c r="O140" s="54">
        <v>69016</v>
      </c>
      <c r="P140" s="54">
        <f t="shared" ref="P140:P203" si="574">Q140-O140</f>
        <v>4984</v>
      </c>
      <c r="Q140" s="54">
        <v>74000</v>
      </c>
      <c r="R140" s="48">
        <f t="shared" si="240"/>
        <v>160429</v>
      </c>
      <c r="S140" s="48">
        <f t="shared" si="524"/>
        <v>-59439</v>
      </c>
      <c r="T140" s="48">
        <f t="shared" si="525"/>
        <v>100990</v>
      </c>
      <c r="U140" s="54">
        <v>225628</v>
      </c>
      <c r="V140" s="54">
        <f t="shared" ref="V140:V203" si="575">W140-U140</f>
        <v>83711</v>
      </c>
      <c r="W140" s="66">
        <f>559339-150000-100000</f>
        <v>309339</v>
      </c>
      <c r="X140" s="54">
        <v>445000</v>
      </c>
      <c r="Y140" s="54">
        <f t="shared" ref="Y140:Y203" si="576">Z140-X140</f>
        <v>-60000</v>
      </c>
      <c r="Z140" s="54">
        <v>385000</v>
      </c>
      <c r="AA140" s="54"/>
      <c r="AB140" s="54">
        <f t="shared" ref="AB140:AB203" si="577">AC140-AA140</f>
        <v>0</v>
      </c>
      <c r="AC140" s="54"/>
      <c r="AD140" s="54"/>
      <c r="AE140" s="54">
        <f t="shared" ref="AE140:AE203" si="578">AF140-AD140</f>
        <v>0</v>
      </c>
      <c r="AF140" s="54"/>
      <c r="AG140" s="54"/>
      <c r="AH140" s="54">
        <f t="shared" ref="AH140:AH203" si="579">AI140-AG140</f>
        <v>0</v>
      </c>
      <c r="AI140" s="54"/>
      <c r="AJ140" s="54">
        <v>4911</v>
      </c>
      <c r="AK140" s="54">
        <f t="shared" ref="AK140:AK203" si="580">AL140-AJ140</f>
        <v>8173</v>
      </c>
      <c r="AL140" s="54">
        <v>13084</v>
      </c>
      <c r="AM140" s="54">
        <v>66360</v>
      </c>
      <c r="AN140" s="54">
        <f t="shared" ref="AN140:AN203" si="581">AO140-AM140</f>
        <v>-15930</v>
      </c>
      <c r="AO140" s="54">
        <v>50430</v>
      </c>
      <c r="AP140" s="54">
        <v>22563</v>
      </c>
      <c r="AQ140" s="54">
        <f t="shared" ref="AQ140:AQ203" si="582">AR140-AP140</f>
        <v>-2809</v>
      </c>
      <c r="AR140" s="54">
        <v>19754</v>
      </c>
      <c r="AS140" s="54"/>
      <c r="AT140" s="54">
        <f t="shared" ref="AT140:AT203" si="583">AU140-AS140</f>
        <v>0</v>
      </c>
      <c r="AU140" s="54"/>
      <c r="AV140" s="54">
        <v>6636</v>
      </c>
      <c r="AW140" s="54">
        <f t="shared" ref="AW140:AW203" si="584">AX140-AV140</f>
        <v>-5636</v>
      </c>
      <c r="AX140" s="54">
        <v>1000</v>
      </c>
      <c r="AY140" s="54">
        <v>9954</v>
      </c>
      <c r="AZ140" s="54">
        <f t="shared" ref="AZ140:AZ203" si="585">BA140-AY140</f>
        <v>-9954</v>
      </c>
      <c r="BA140" s="54">
        <v>0</v>
      </c>
      <c r="BB140" s="54">
        <v>0</v>
      </c>
      <c r="BC140" s="54">
        <f t="shared" ref="BC140:BC203" si="586">BD140-BB140</f>
        <v>3724</v>
      </c>
      <c r="BD140" s="54">
        <v>3724</v>
      </c>
      <c r="BE140" s="54">
        <v>20705</v>
      </c>
      <c r="BF140" s="54">
        <f t="shared" ref="BF140:BF203" si="587">BG140-BE140</f>
        <v>-15705</v>
      </c>
      <c r="BG140" s="54">
        <v>5000</v>
      </c>
      <c r="BH140" s="54">
        <v>24818</v>
      </c>
      <c r="BI140" s="54">
        <f t="shared" ref="BI140:BI203" si="588">BJ140-BH140</f>
        <v>16082</v>
      </c>
      <c r="BJ140" s="54">
        <v>40900</v>
      </c>
      <c r="BK140" s="54"/>
      <c r="BL140" s="54">
        <f t="shared" ref="BL140:BL203" si="589">BM140-BK140</f>
        <v>0</v>
      </c>
      <c r="BM140" s="54"/>
      <c r="BN140" s="54">
        <v>5573</v>
      </c>
      <c r="BO140" s="54">
        <f t="shared" ref="BO140:BO203" si="590">BP140-BN140</f>
        <v>-2073</v>
      </c>
      <c r="BP140" s="54">
        <v>3500</v>
      </c>
      <c r="BQ140" s="57">
        <f t="shared" ref="BQ140:BQ203" si="591">BN140+BK140+BH140+BE140+BB140+AY140+AV140+AS140+AP140+AM140+AJ140+AG140+AD140+AA140+X140+U140+R140</f>
        <v>992577</v>
      </c>
      <c r="BR140" s="57">
        <f t="shared" ref="BR140:BR203" si="592">BS140-BQ140</f>
        <v>-59856</v>
      </c>
      <c r="BS140" s="57">
        <f t="shared" si="257"/>
        <v>932721</v>
      </c>
      <c r="BT140" s="49"/>
      <c r="BU140" s="54"/>
      <c r="BV140" s="54">
        <v>1691473</v>
      </c>
      <c r="BW140" s="54">
        <v>318588</v>
      </c>
      <c r="BX140" s="54">
        <v>2010061</v>
      </c>
      <c r="BY140" s="54">
        <f t="shared" ref="BY140:BY203" si="593">BQ140+BV140</f>
        <v>2684050</v>
      </c>
      <c r="BZ140" s="54">
        <f t="shared" ref="BZ140:BZ203" si="594">BR140+BW140</f>
        <v>258732</v>
      </c>
      <c r="CA140" s="54">
        <f t="shared" ref="CA140:CA203" si="595">BS140+BX140</f>
        <v>2942782</v>
      </c>
    </row>
    <row r="141" spans="1:79" ht="22.5" x14ac:dyDescent="0.2">
      <c r="A141" s="44" t="s">
        <v>51</v>
      </c>
      <c r="B141" s="45" t="s">
        <v>52</v>
      </c>
      <c r="C141" s="54">
        <v>33181</v>
      </c>
      <c r="D141" s="54">
        <f t="shared" si="570"/>
        <v>36819</v>
      </c>
      <c r="E141" s="67">
        <f>85000-15000</f>
        <v>70000</v>
      </c>
      <c r="F141" s="54"/>
      <c r="G141" s="54">
        <f t="shared" si="571"/>
        <v>0</v>
      </c>
      <c r="H141" s="54"/>
      <c r="I141" s="54"/>
      <c r="J141" s="55">
        <f t="shared" si="572"/>
        <v>4756</v>
      </c>
      <c r="K141" s="54">
        <v>4756</v>
      </c>
      <c r="L141" s="54">
        <v>0</v>
      </c>
      <c r="M141" s="54">
        <f t="shared" si="573"/>
        <v>10000</v>
      </c>
      <c r="N141" s="54">
        <v>10000</v>
      </c>
      <c r="O141" s="54">
        <v>35835</v>
      </c>
      <c r="P141" s="54">
        <f t="shared" si="574"/>
        <v>17165</v>
      </c>
      <c r="Q141" s="54">
        <v>53000</v>
      </c>
      <c r="R141" s="48">
        <f t="shared" si="240"/>
        <v>69016</v>
      </c>
      <c r="S141" s="48">
        <f t="shared" si="524"/>
        <v>68740</v>
      </c>
      <c r="T141" s="48">
        <f t="shared" si="525"/>
        <v>137756</v>
      </c>
      <c r="U141" s="54">
        <v>11680</v>
      </c>
      <c r="V141" s="54">
        <f t="shared" si="575"/>
        <v>38320</v>
      </c>
      <c r="W141" s="54">
        <f>65400-15400</f>
        <v>50000</v>
      </c>
      <c r="X141" s="54">
        <v>126458</v>
      </c>
      <c r="Y141" s="54">
        <f t="shared" si="576"/>
        <v>-11458</v>
      </c>
      <c r="Z141" s="54">
        <v>115000</v>
      </c>
      <c r="AA141" s="54"/>
      <c r="AB141" s="54">
        <f t="shared" si="577"/>
        <v>0</v>
      </c>
      <c r="AC141" s="54"/>
      <c r="AD141" s="54"/>
      <c r="AE141" s="54">
        <f t="shared" si="578"/>
        <v>2800</v>
      </c>
      <c r="AF141" s="66">
        <v>2800</v>
      </c>
      <c r="AG141" s="54">
        <v>46453</v>
      </c>
      <c r="AH141" s="54">
        <f t="shared" si="579"/>
        <v>-11453</v>
      </c>
      <c r="AI141" s="54">
        <v>35000</v>
      </c>
      <c r="AJ141" s="54"/>
      <c r="AK141" s="54">
        <f t="shared" si="580"/>
        <v>2776</v>
      </c>
      <c r="AL141" s="54">
        <v>2776</v>
      </c>
      <c r="AM141" s="54">
        <v>39817</v>
      </c>
      <c r="AN141" s="54">
        <f t="shared" si="581"/>
        <v>45183</v>
      </c>
      <c r="AO141" s="66">
        <f>100000-15000</f>
        <v>85000</v>
      </c>
      <c r="AP141" s="54">
        <v>1593</v>
      </c>
      <c r="AQ141" s="54">
        <f t="shared" si="582"/>
        <v>15007</v>
      </c>
      <c r="AR141" s="54">
        <v>16600</v>
      </c>
      <c r="AS141" s="54"/>
      <c r="AT141" s="54">
        <f t="shared" si="583"/>
        <v>0</v>
      </c>
      <c r="AU141" s="54"/>
      <c r="AV141" s="54">
        <v>5309</v>
      </c>
      <c r="AW141" s="54">
        <f t="shared" si="584"/>
        <v>0</v>
      </c>
      <c r="AX141" s="54">
        <v>5309</v>
      </c>
      <c r="AY141" s="54"/>
      <c r="AZ141" s="54">
        <f t="shared" si="585"/>
        <v>0</v>
      </c>
      <c r="BA141" s="54"/>
      <c r="BB141" s="54"/>
      <c r="BC141" s="54">
        <f t="shared" si="586"/>
        <v>0</v>
      </c>
      <c r="BD141" s="54"/>
      <c r="BE141" s="54"/>
      <c r="BF141" s="54">
        <f t="shared" si="587"/>
        <v>30000</v>
      </c>
      <c r="BG141" s="54">
        <v>30000</v>
      </c>
      <c r="BH141" s="54"/>
      <c r="BI141" s="54">
        <f t="shared" si="588"/>
        <v>2450</v>
      </c>
      <c r="BJ141" s="54">
        <v>2450</v>
      </c>
      <c r="BK141" s="54">
        <v>19908</v>
      </c>
      <c r="BL141" s="54">
        <f t="shared" si="589"/>
        <v>17028</v>
      </c>
      <c r="BM141" s="54">
        <v>36936</v>
      </c>
      <c r="BN141" s="54">
        <v>75121</v>
      </c>
      <c r="BO141" s="54">
        <f t="shared" si="590"/>
        <v>-18803</v>
      </c>
      <c r="BP141" s="54">
        <v>56318</v>
      </c>
      <c r="BQ141" s="57">
        <f t="shared" si="591"/>
        <v>395355</v>
      </c>
      <c r="BR141" s="57">
        <f t="shared" si="592"/>
        <v>180590</v>
      </c>
      <c r="BS141" s="57">
        <f t="shared" ref="BS141:BS204" si="596">T141+W141+Z141+AC141+AF141+AI141+AL141+AO141+AR141+AU141+AX141+BA141+BD141+BG141+BJ141+BM141+BP141</f>
        <v>575945</v>
      </c>
      <c r="BT141" s="49"/>
      <c r="BU141" s="54"/>
      <c r="BV141" s="54">
        <v>194943</v>
      </c>
      <c r="BW141" s="54">
        <v>70875</v>
      </c>
      <c r="BX141" s="54">
        <v>265818</v>
      </c>
      <c r="BY141" s="54">
        <f t="shared" si="593"/>
        <v>590298</v>
      </c>
      <c r="BZ141" s="54">
        <f t="shared" si="594"/>
        <v>251465</v>
      </c>
      <c r="CA141" s="54">
        <f t="shared" si="595"/>
        <v>841763</v>
      </c>
    </row>
    <row r="142" spans="1:79" ht="22.5" x14ac:dyDescent="0.2">
      <c r="A142" s="44" t="s">
        <v>53</v>
      </c>
      <c r="B142" s="45" t="s">
        <v>54</v>
      </c>
      <c r="C142" s="54">
        <v>5042</v>
      </c>
      <c r="D142" s="54">
        <f t="shared" si="570"/>
        <v>-4542</v>
      </c>
      <c r="E142" s="54">
        <v>500</v>
      </c>
      <c r="F142" s="54"/>
      <c r="G142" s="54">
        <f t="shared" si="571"/>
        <v>0</v>
      </c>
      <c r="H142" s="54"/>
      <c r="I142" s="54"/>
      <c r="J142" s="55">
        <f t="shared" si="572"/>
        <v>27</v>
      </c>
      <c r="K142" s="54">
        <v>27</v>
      </c>
      <c r="L142" s="54">
        <v>0</v>
      </c>
      <c r="M142" s="54">
        <f t="shared" si="573"/>
        <v>1900</v>
      </c>
      <c r="N142" s="54">
        <v>1900</v>
      </c>
      <c r="O142" s="54">
        <v>11388</v>
      </c>
      <c r="P142" s="54">
        <f t="shared" si="574"/>
        <v>1612</v>
      </c>
      <c r="Q142" s="54">
        <v>13000</v>
      </c>
      <c r="R142" s="48">
        <f t="shared" si="240"/>
        <v>16430</v>
      </c>
      <c r="S142" s="48">
        <f t="shared" si="524"/>
        <v>-1003</v>
      </c>
      <c r="T142" s="48">
        <f t="shared" si="525"/>
        <v>15427</v>
      </c>
      <c r="U142" s="54">
        <v>33977</v>
      </c>
      <c r="V142" s="54">
        <f t="shared" si="575"/>
        <v>41023</v>
      </c>
      <c r="W142" s="54">
        <f>90290-15290</f>
        <v>75000</v>
      </c>
      <c r="X142" s="54">
        <v>73452</v>
      </c>
      <c r="Y142" s="54">
        <f t="shared" si="576"/>
        <v>-9927</v>
      </c>
      <c r="Z142" s="54">
        <v>63525</v>
      </c>
      <c r="AA142" s="54"/>
      <c r="AB142" s="54">
        <f t="shared" si="577"/>
        <v>0</v>
      </c>
      <c r="AC142" s="54"/>
      <c r="AD142" s="54"/>
      <c r="AE142" s="54">
        <f t="shared" si="578"/>
        <v>0</v>
      </c>
      <c r="AF142" s="54"/>
      <c r="AG142" s="54"/>
      <c r="AH142" s="54">
        <f t="shared" si="579"/>
        <v>0</v>
      </c>
      <c r="AI142" s="54"/>
      <c r="AJ142" s="54"/>
      <c r="AK142" s="54">
        <f t="shared" si="580"/>
        <v>3699</v>
      </c>
      <c r="AL142" s="54">
        <v>3699</v>
      </c>
      <c r="AM142" s="54">
        <v>11016</v>
      </c>
      <c r="AN142" s="54">
        <f t="shared" si="581"/>
        <v>5484</v>
      </c>
      <c r="AO142" s="54">
        <v>16500</v>
      </c>
      <c r="AP142" s="54">
        <v>3723</v>
      </c>
      <c r="AQ142" s="54">
        <f t="shared" si="582"/>
        <v>-464</v>
      </c>
      <c r="AR142" s="54">
        <v>3259</v>
      </c>
      <c r="AS142" s="54"/>
      <c r="AT142" s="54">
        <f t="shared" si="583"/>
        <v>0</v>
      </c>
      <c r="AU142" s="54"/>
      <c r="AV142" s="54">
        <v>0</v>
      </c>
      <c r="AW142" s="54">
        <f t="shared" si="584"/>
        <v>0</v>
      </c>
      <c r="AX142" s="54">
        <v>0</v>
      </c>
      <c r="AY142" s="54">
        <v>1642</v>
      </c>
      <c r="AZ142" s="54">
        <f t="shared" si="585"/>
        <v>-1642</v>
      </c>
      <c r="BA142" s="54">
        <v>0</v>
      </c>
      <c r="BB142" s="54">
        <v>0</v>
      </c>
      <c r="BC142" s="54">
        <f t="shared" si="586"/>
        <v>736</v>
      </c>
      <c r="BD142" s="54">
        <v>736</v>
      </c>
      <c r="BE142" s="54">
        <v>3517</v>
      </c>
      <c r="BF142" s="54">
        <f t="shared" si="587"/>
        <v>-2683</v>
      </c>
      <c r="BG142" s="54">
        <v>834</v>
      </c>
      <c r="BH142" s="54">
        <v>4116</v>
      </c>
      <c r="BI142" s="54">
        <f t="shared" si="588"/>
        <v>2734</v>
      </c>
      <c r="BJ142" s="54">
        <v>6850</v>
      </c>
      <c r="BK142" s="54"/>
      <c r="BL142" s="54">
        <f t="shared" si="589"/>
        <v>0</v>
      </c>
      <c r="BM142" s="54"/>
      <c r="BN142" s="54">
        <v>6494</v>
      </c>
      <c r="BO142" s="54">
        <f t="shared" si="590"/>
        <v>-5855</v>
      </c>
      <c r="BP142" s="54">
        <v>639</v>
      </c>
      <c r="BQ142" s="57">
        <f t="shared" si="591"/>
        <v>154367</v>
      </c>
      <c r="BR142" s="57">
        <f t="shared" si="592"/>
        <v>32102</v>
      </c>
      <c r="BS142" s="57">
        <f t="shared" si="596"/>
        <v>186469</v>
      </c>
      <c r="BT142" s="49"/>
      <c r="BU142" s="54"/>
      <c r="BV142" s="54">
        <v>713975</v>
      </c>
      <c r="BW142" s="54">
        <v>123678</v>
      </c>
      <c r="BX142" s="54">
        <v>837653</v>
      </c>
      <c r="BY142" s="54">
        <f t="shared" si="593"/>
        <v>868342</v>
      </c>
      <c r="BZ142" s="54">
        <f t="shared" si="594"/>
        <v>155780</v>
      </c>
      <c r="CA142" s="54">
        <f t="shared" si="595"/>
        <v>1024122</v>
      </c>
    </row>
    <row r="143" spans="1:79" ht="22.5" x14ac:dyDescent="0.2">
      <c r="A143" s="44" t="s">
        <v>55</v>
      </c>
      <c r="B143" s="45" t="s">
        <v>56</v>
      </c>
      <c r="C143" s="43">
        <f>C144+C145+C146+C147+C148</f>
        <v>8581</v>
      </c>
      <c r="D143" s="43">
        <f t="shared" si="570"/>
        <v>-7581</v>
      </c>
      <c r="E143" s="43">
        <f t="shared" ref="E143" si="597">E144+E145+E146+E147+E148</f>
        <v>1000</v>
      </c>
      <c r="F143" s="43">
        <f>F144+F145+F146+F147+F148</f>
        <v>608</v>
      </c>
      <c r="G143" s="43">
        <f t="shared" si="571"/>
        <v>529</v>
      </c>
      <c r="H143" s="43">
        <f t="shared" ref="H143" si="598">H144+H145+H146+H147+H148</f>
        <v>1137</v>
      </c>
      <c r="I143" s="43">
        <f>I144+I145+I146+I147+I148</f>
        <v>40</v>
      </c>
      <c r="J143" s="52">
        <f t="shared" si="572"/>
        <v>27773</v>
      </c>
      <c r="K143" s="43">
        <f t="shared" ref="K143" si="599">K144+K145+K146+K147+K148</f>
        <v>27813</v>
      </c>
      <c r="L143" s="43">
        <f>L144+L145+L146+L147+L148</f>
        <v>19689</v>
      </c>
      <c r="M143" s="43">
        <f t="shared" si="573"/>
        <v>-2668</v>
      </c>
      <c r="N143" s="43">
        <f t="shared" ref="N143" si="600">N144+N145+N146+N147+N148</f>
        <v>17021</v>
      </c>
      <c r="O143" s="43">
        <f>O144+O145+O146+O147+O148</f>
        <v>46238</v>
      </c>
      <c r="P143" s="43">
        <f t="shared" si="574"/>
        <v>43562</v>
      </c>
      <c r="Q143" s="43">
        <f t="shared" ref="Q143" si="601">Q144+Q145+Q146+Q147+Q148</f>
        <v>89800</v>
      </c>
      <c r="R143" s="48">
        <f t="shared" ref="R143:R209" si="602">C143+F143+I143+L143+O143</f>
        <v>75156</v>
      </c>
      <c r="S143" s="48">
        <f t="shared" si="524"/>
        <v>61615</v>
      </c>
      <c r="T143" s="48">
        <f t="shared" si="525"/>
        <v>136771</v>
      </c>
      <c r="U143" s="43">
        <f>U144+U145+U146+U147+U148</f>
        <v>1246356</v>
      </c>
      <c r="V143" s="43">
        <f t="shared" si="575"/>
        <v>190182</v>
      </c>
      <c r="W143" s="43">
        <f t="shared" ref="W143" si="603">W144+W145+W146+W147+W148</f>
        <v>1436538</v>
      </c>
      <c r="X143" s="43">
        <f>X144+X145+X146+X147+X148</f>
        <v>31714</v>
      </c>
      <c r="Y143" s="43">
        <f t="shared" si="576"/>
        <v>27319</v>
      </c>
      <c r="Z143" s="43">
        <f t="shared" ref="Z143" si="604">Z144+Z145+Z146+Z147+Z148</f>
        <v>59033</v>
      </c>
      <c r="AA143" s="43">
        <f>AA144+AA145+AA146+AA147+AA148</f>
        <v>0</v>
      </c>
      <c r="AB143" s="43">
        <f t="shared" si="577"/>
        <v>0</v>
      </c>
      <c r="AC143" s="43">
        <f t="shared" ref="AC143" si="605">AC144+AC145+AC146+AC147+AC148</f>
        <v>0</v>
      </c>
      <c r="AD143" s="43">
        <f>AD144+AD145+AD146+AD147+AD148</f>
        <v>6636</v>
      </c>
      <c r="AE143" s="43">
        <f t="shared" si="578"/>
        <v>6134</v>
      </c>
      <c r="AF143" s="43">
        <f t="shared" ref="AF143" si="606">AF144+AF145+AF146+AF147+AF148</f>
        <v>12770</v>
      </c>
      <c r="AG143" s="43">
        <f>AG144+AG145+AG146+AG147+AG148</f>
        <v>145996</v>
      </c>
      <c r="AH143" s="43">
        <f t="shared" si="579"/>
        <v>-15160</v>
      </c>
      <c r="AI143" s="43">
        <f t="shared" ref="AI143" si="607">AI144+AI145+AI146+AI147+AI148</f>
        <v>130836</v>
      </c>
      <c r="AJ143" s="43">
        <f>AJ144+AJ145+AJ146+AJ147+AJ148</f>
        <v>5309</v>
      </c>
      <c r="AK143" s="43">
        <f t="shared" si="580"/>
        <v>451</v>
      </c>
      <c r="AL143" s="43">
        <f t="shared" ref="AL143" si="608">AL144+AL145+AL146+AL147+AL148</f>
        <v>5760</v>
      </c>
      <c r="AM143" s="43">
        <f>AM144+AM145+AM146+AM147+AM148</f>
        <v>59047</v>
      </c>
      <c r="AN143" s="43">
        <f t="shared" si="581"/>
        <v>6360</v>
      </c>
      <c r="AO143" s="43">
        <f t="shared" ref="AO143" si="609">AO144+AO145+AO146+AO147+AO148</f>
        <v>65407</v>
      </c>
      <c r="AP143" s="43">
        <f>AP144+AP145+AP146+AP147+AP148</f>
        <v>45121</v>
      </c>
      <c r="AQ143" s="43">
        <f t="shared" si="582"/>
        <v>37735</v>
      </c>
      <c r="AR143" s="43">
        <f t="shared" ref="AR143" si="610">AR144+AR145+AR146+AR147+AR148</f>
        <v>82856</v>
      </c>
      <c r="AS143" s="43">
        <f>AS144+AS145+AS146+AS147+AS148</f>
        <v>0</v>
      </c>
      <c r="AT143" s="43">
        <f t="shared" si="583"/>
        <v>31607</v>
      </c>
      <c r="AU143" s="43">
        <f t="shared" ref="AU143" si="611">AU144+AU145+AU146+AU147+AU148</f>
        <v>31607</v>
      </c>
      <c r="AV143" s="43">
        <f>AV144+AV145+AV146+AV147+AV148</f>
        <v>62115</v>
      </c>
      <c r="AW143" s="43">
        <f t="shared" si="584"/>
        <v>19175</v>
      </c>
      <c r="AX143" s="43">
        <f t="shared" ref="AX143" si="612">AX144+AX145+AX146+AX147+AX148</f>
        <v>81290</v>
      </c>
      <c r="AY143" s="43">
        <f>AY144+AY145+AY146+AY147+AY148</f>
        <v>68253</v>
      </c>
      <c r="AZ143" s="43">
        <f t="shared" si="585"/>
        <v>58007</v>
      </c>
      <c r="BA143" s="43">
        <f t="shared" ref="BA143" si="613">BA144+BA145+BA146+BA147+BA148</f>
        <v>126260</v>
      </c>
      <c r="BB143" s="43">
        <f>BB144+BB145+BB146+BB147+BB148</f>
        <v>0</v>
      </c>
      <c r="BC143" s="43">
        <f t="shared" si="586"/>
        <v>1911</v>
      </c>
      <c r="BD143" s="43">
        <f t="shared" ref="BD143" si="614">BD144+BD145+BD146+BD147+BD148</f>
        <v>1911</v>
      </c>
      <c r="BE143" s="43">
        <f>BE144+BE145+BE146+BE147+BE148</f>
        <v>106444</v>
      </c>
      <c r="BF143" s="43">
        <f t="shared" si="587"/>
        <v>-3844</v>
      </c>
      <c r="BG143" s="43">
        <f t="shared" ref="BG143" si="615">BG144+BG145+BG146+BG147+BG148</f>
        <v>102600</v>
      </c>
      <c r="BH143" s="43">
        <f>BH144+BH145+BH146+BH147+BH148</f>
        <v>37164</v>
      </c>
      <c r="BI143" s="43">
        <f t="shared" si="588"/>
        <v>-14754</v>
      </c>
      <c r="BJ143" s="43">
        <f t="shared" ref="BJ143" si="616">BJ144+BJ145+BJ146+BJ147+BJ148</f>
        <v>22410</v>
      </c>
      <c r="BK143" s="43">
        <f>BK144+BK145+BK146+BK147+BK148</f>
        <v>196032</v>
      </c>
      <c r="BL143" s="43">
        <f t="shared" si="589"/>
        <v>-70187</v>
      </c>
      <c r="BM143" s="43">
        <f t="shared" ref="BM143" si="617">BM144+BM145+BM146+BM147+BM148</f>
        <v>125845</v>
      </c>
      <c r="BN143" s="43">
        <f>BN144+BN145+BN146+BN147+BN148</f>
        <v>387808</v>
      </c>
      <c r="BO143" s="43">
        <f t="shared" si="590"/>
        <v>27955</v>
      </c>
      <c r="BP143" s="43">
        <f t="shared" ref="BP143" si="618">BP144+BP145+BP146+BP147+BP148</f>
        <v>415763</v>
      </c>
      <c r="BQ143" s="57">
        <f t="shared" si="591"/>
        <v>2473151</v>
      </c>
      <c r="BR143" s="57">
        <f t="shared" si="592"/>
        <v>364506</v>
      </c>
      <c r="BS143" s="57">
        <f t="shared" si="596"/>
        <v>2837657</v>
      </c>
      <c r="BT143" s="49"/>
      <c r="BU143" s="43"/>
      <c r="BV143" s="43">
        <f>BV144+BV145+BV146+BV147+BV148</f>
        <v>4468977</v>
      </c>
      <c r="BW143" s="43">
        <f t="shared" ref="BW143:BX143" si="619">BW144+BW145+BW146+BW147+BW148</f>
        <v>555549</v>
      </c>
      <c r="BX143" s="43">
        <f t="shared" si="619"/>
        <v>5024526</v>
      </c>
      <c r="BY143" s="43">
        <f t="shared" si="593"/>
        <v>6942128</v>
      </c>
      <c r="BZ143" s="43">
        <f t="shared" si="594"/>
        <v>920055</v>
      </c>
      <c r="CA143" s="43">
        <f t="shared" si="595"/>
        <v>7862183</v>
      </c>
    </row>
    <row r="144" spans="1:79" ht="33.75" x14ac:dyDescent="0.2">
      <c r="A144" s="44" t="s">
        <v>57</v>
      </c>
      <c r="B144" s="45" t="s">
        <v>58</v>
      </c>
      <c r="C144" s="54">
        <v>8581</v>
      </c>
      <c r="D144" s="54">
        <f t="shared" si="570"/>
        <v>-8081</v>
      </c>
      <c r="E144" s="54">
        <v>500</v>
      </c>
      <c r="F144" s="54"/>
      <c r="G144" s="54">
        <f t="shared" si="571"/>
        <v>0</v>
      </c>
      <c r="H144" s="54"/>
      <c r="I144" s="54"/>
      <c r="J144" s="55">
        <f t="shared" si="572"/>
        <v>450</v>
      </c>
      <c r="K144" s="54">
        <v>450</v>
      </c>
      <c r="L144" s="54">
        <v>4174</v>
      </c>
      <c r="M144" s="54">
        <f t="shared" si="573"/>
        <v>3116</v>
      </c>
      <c r="N144" s="54">
        <v>7290</v>
      </c>
      <c r="O144" s="54">
        <v>20452</v>
      </c>
      <c r="P144" s="54">
        <f t="shared" si="574"/>
        <v>17048</v>
      </c>
      <c r="Q144" s="54">
        <v>37500</v>
      </c>
      <c r="R144" s="48">
        <f t="shared" si="602"/>
        <v>33207</v>
      </c>
      <c r="S144" s="48">
        <f t="shared" si="524"/>
        <v>12533</v>
      </c>
      <c r="T144" s="48">
        <f t="shared" si="525"/>
        <v>45740</v>
      </c>
      <c r="U144" s="54">
        <v>172145</v>
      </c>
      <c r="V144" s="54">
        <f t="shared" si="575"/>
        <v>50000</v>
      </c>
      <c r="W144" s="66">
        <f>297387-25242-50000</f>
        <v>222145</v>
      </c>
      <c r="X144" s="54">
        <v>0</v>
      </c>
      <c r="Y144" s="54">
        <f t="shared" si="576"/>
        <v>3364</v>
      </c>
      <c r="Z144" s="54">
        <v>3364</v>
      </c>
      <c r="AA144" s="54"/>
      <c r="AB144" s="54">
        <f t="shared" si="577"/>
        <v>0</v>
      </c>
      <c r="AC144" s="54"/>
      <c r="AD144" s="54">
        <v>0</v>
      </c>
      <c r="AE144" s="54">
        <f t="shared" si="578"/>
        <v>220</v>
      </c>
      <c r="AF144" s="66">
        <v>220</v>
      </c>
      <c r="AG144" s="54">
        <v>9291</v>
      </c>
      <c r="AH144" s="30">
        <f t="shared" si="579"/>
        <v>809</v>
      </c>
      <c r="AI144" s="54">
        <v>10100</v>
      </c>
      <c r="AJ144" s="54">
        <v>2655</v>
      </c>
      <c r="AK144" s="54">
        <f t="shared" si="580"/>
        <v>152</v>
      </c>
      <c r="AL144" s="54">
        <v>2807</v>
      </c>
      <c r="AM144" s="54">
        <v>2655</v>
      </c>
      <c r="AN144" s="54">
        <f t="shared" si="581"/>
        <v>893</v>
      </c>
      <c r="AO144" s="54">
        <v>3548</v>
      </c>
      <c r="AP144" s="54">
        <v>3046</v>
      </c>
      <c r="AQ144" s="54">
        <f t="shared" si="582"/>
        <v>0</v>
      </c>
      <c r="AR144" s="54">
        <v>3046</v>
      </c>
      <c r="AS144" s="54"/>
      <c r="AT144" s="54">
        <f t="shared" si="583"/>
        <v>0</v>
      </c>
      <c r="AU144" s="54"/>
      <c r="AV144" s="54">
        <v>664</v>
      </c>
      <c r="AW144" s="54">
        <f t="shared" si="584"/>
        <v>0</v>
      </c>
      <c r="AX144" s="54">
        <v>664</v>
      </c>
      <c r="AY144" s="54">
        <v>1327</v>
      </c>
      <c r="AZ144" s="54">
        <f t="shared" si="585"/>
        <v>3173</v>
      </c>
      <c r="BA144" s="54">
        <v>4500</v>
      </c>
      <c r="BB144" s="54"/>
      <c r="BC144" s="54">
        <f t="shared" si="586"/>
        <v>0</v>
      </c>
      <c r="BD144" s="54"/>
      <c r="BE144" s="54">
        <v>13140</v>
      </c>
      <c r="BF144" s="54">
        <f t="shared" si="587"/>
        <v>-9140</v>
      </c>
      <c r="BG144" s="54">
        <v>4000</v>
      </c>
      <c r="BH144" s="54">
        <v>1195</v>
      </c>
      <c r="BI144" s="54">
        <f t="shared" si="588"/>
        <v>205</v>
      </c>
      <c r="BJ144" s="54">
        <v>1400</v>
      </c>
      <c r="BK144" s="54">
        <v>31854</v>
      </c>
      <c r="BL144" s="54">
        <f t="shared" si="589"/>
        <v>-951</v>
      </c>
      <c r="BM144" s="54">
        <v>30903</v>
      </c>
      <c r="BN144" s="54">
        <v>91844</v>
      </c>
      <c r="BO144" s="54">
        <f t="shared" si="590"/>
        <v>41906</v>
      </c>
      <c r="BP144" s="66">
        <f>148750-15000</f>
        <v>133750</v>
      </c>
      <c r="BQ144" s="57">
        <f t="shared" si="591"/>
        <v>363023</v>
      </c>
      <c r="BR144" s="57">
        <f t="shared" si="592"/>
        <v>103164</v>
      </c>
      <c r="BS144" s="57">
        <f t="shared" si="596"/>
        <v>466187</v>
      </c>
      <c r="BT144" s="49"/>
      <c r="BU144" s="54"/>
      <c r="BV144" s="54">
        <v>248651</v>
      </c>
      <c r="BW144" s="54">
        <v>46743</v>
      </c>
      <c r="BX144" s="54">
        <v>295394</v>
      </c>
      <c r="BY144" s="54">
        <f t="shared" si="593"/>
        <v>611674</v>
      </c>
      <c r="BZ144" s="54">
        <f t="shared" si="594"/>
        <v>149907</v>
      </c>
      <c r="CA144" s="54">
        <f t="shared" si="595"/>
        <v>761581</v>
      </c>
    </row>
    <row r="145" spans="1:79" ht="22.5" x14ac:dyDescent="0.2">
      <c r="A145" s="44" t="s">
        <v>75</v>
      </c>
      <c r="B145" s="45" t="s">
        <v>76</v>
      </c>
      <c r="C145" s="54">
        <v>0</v>
      </c>
      <c r="D145" s="54">
        <f t="shared" si="570"/>
        <v>0</v>
      </c>
      <c r="E145" s="54">
        <v>0</v>
      </c>
      <c r="F145" s="54">
        <v>0</v>
      </c>
      <c r="G145" s="54">
        <f t="shared" si="571"/>
        <v>0</v>
      </c>
      <c r="H145" s="54">
        <v>0</v>
      </c>
      <c r="I145" s="54"/>
      <c r="J145" s="55">
        <f t="shared" si="572"/>
        <v>5</v>
      </c>
      <c r="K145" s="54">
        <v>5</v>
      </c>
      <c r="L145" s="54">
        <v>5100</v>
      </c>
      <c r="M145" s="54">
        <f t="shared" si="573"/>
        <v>-3400</v>
      </c>
      <c r="N145" s="54">
        <v>1700</v>
      </c>
      <c r="O145" s="54">
        <v>9131</v>
      </c>
      <c r="P145" s="54">
        <f t="shared" si="574"/>
        <v>2289</v>
      </c>
      <c r="Q145" s="54">
        <v>11420</v>
      </c>
      <c r="R145" s="48">
        <f t="shared" si="602"/>
        <v>14231</v>
      </c>
      <c r="S145" s="48">
        <f t="shared" si="524"/>
        <v>-1106</v>
      </c>
      <c r="T145" s="48">
        <f t="shared" si="525"/>
        <v>13125</v>
      </c>
      <c r="U145" s="54">
        <v>327984</v>
      </c>
      <c r="V145" s="54">
        <f t="shared" si="575"/>
        <v>-118230</v>
      </c>
      <c r="W145" s="54">
        <v>209754</v>
      </c>
      <c r="X145" s="54">
        <v>2070</v>
      </c>
      <c r="Y145" s="54">
        <f t="shared" si="576"/>
        <v>3766</v>
      </c>
      <c r="Z145" s="54">
        <v>5836</v>
      </c>
      <c r="AA145" s="54"/>
      <c r="AB145" s="54">
        <f t="shared" si="577"/>
        <v>0</v>
      </c>
      <c r="AC145" s="54"/>
      <c r="AD145" s="54">
        <v>106</v>
      </c>
      <c r="AE145" s="54">
        <f t="shared" si="578"/>
        <v>-56</v>
      </c>
      <c r="AF145" s="54">
        <v>50</v>
      </c>
      <c r="AG145" s="54">
        <v>1194</v>
      </c>
      <c r="AH145" s="30">
        <f t="shared" si="579"/>
        <v>-984</v>
      </c>
      <c r="AI145" s="54">
        <v>210</v>
      </c>
      <c r="AJ145" s="54">
        <v>2654</v>
      </c>
      <c r="AK145" s="54">
        <f t="shared" si="580"/>
        <v>299</v>
      </c>
      <c r="AL145" s="54">
        <v>2953</v>
      </c>
      <c r="AM145" s="54">
        <v>665</v>
      </c>
      <c r="AN145" s="54">
        <f t="shared" si="581"/>
        <v>8990</v>
      </c>
      <c r="AO145" s="54">
        <v>9655</v>
      </c>
      <c r="AP145" s="54">
        <v>831</v>
      </c>
      <c r="AQ145" s="54">
        <f t="shared" si="582"/>
        <v>254</v>
      </c>
      <c r="AR145" s="54">
        <v>1085</v>
      </c>
      <c r="AS145" s="54"/>
      <c r="AT145" s="54">
        <f t="shared" si="583"/>
        <v>0</v>
      </c>
      <c r="AU145" s="54"/>
      <c r="AV145" s="54">
        <v>17255</v>
      </c>
      <c r="AW145" s="54">
        <f t="shared" si="584"/>
        <v>13320</v>
      </c>
      <c r="AX145" s="54">
        <v>30575</v>
      </c>
      <c r="AY145" s="54">
        <v>3630</v>
      </c>
      <c r="AZ145" s="54">
        <f t="shared" si="585"/>
        <v>-430</v>
      </c>
      <c r="BA145" s="54">
        <v>3200</v>
      </c>
      <c r="BB145" s="54"/>
      <c r="BC145" s="54">
        <f t="shared" si="586"/>
        <v>0</v>
      </c>
      <c r="BD145" s="54"/>
      <c r="BE145" s="54">
        <v>25217</v>
      </c>
      <c r="BF145" s="54">
        <f t="shared" si="587"/>
        <v>-10717</v>
      </c>
      <c r="BG145" s="54">
        <v>14500</v>
      </c>
      <c r="BH145" s="54"/>
      <c r="BI145" s="54">
        <f t="shared" si="588"/>
        <v>0</v>
      </c>
      <c r="BJ145" s="54"/>
      <c r="BK145" s="54">
        <v>11282</v>
      </c>
      <c r="BL145" s="54">
        <f t="shared" si="589"/>
        <v>-6032</v>
      </c>
      <c r="BM145" s="54">
        <v>5250</v>
      </c>
      <c r="BN145" s="54">
        <v>176494</v>
      </c>
      <c r="BO145" s="54">
        <f t="shared" si="590"/>
        <v>-48503</v>
      </c>
      <c r="BP145" s="54">
        <v>127991</v>
      </c>
      <c r="BQ145" s="57">
        <f t="shared" si="591"/>
        <v>583613</v>
      </c>
      <c r="BR145" s="57">
        <f t="shared" si="592"/>
        <v>-159429</v>
      </c>
      <c r="BS145" s="57">
        <f t="shared" si="596"/>
        <v>424184</v>
      </c>
      <c r="BT145" s="49"/>
      <c r="BU145" s="54"/>
      <c r="BV145" s="54">
        <v>3166488</v>
      </c>
      <c r="BW145" s="54">
        <v>431108</v>
      </c>
      <c r="BX145" s="54">
        <v>3597596</v>
      </c>
      <c r="BY145" s="54">
        <f t="shared" si="593"/>
        <v>3750101</v>
      </c>
      <c r="BZ145" s="54">
        <f t="shared" si="594"/>
        <v>271679</v>
      </c>
      <c r="CA145" s="54">
        <f t="shared" si="595"/>
        <v>4021780</v>
      </c>
    </row>
    <row r="146" spans="1:79" ht="22.5" x14ac:dyDescent="0.2">
      <c r="A146" s="44" t="s">
        <v>59</v>
      </c>
      <c r="B146" s="45" t="s">
        <v>60</v>
      </c>
      <c r="C146" s="54">
        <v>0</v>
      </c>
      <c r="D146" s="54">
        <f t="shared" si="570"/>
        <v>0</v>
      </c>
      <c r="E146" s="54">
        <v>0</v>
      </c>
      <c r="F146" s="54">
        <v>0</v>
      </c>
      <c r="G146" s="54">
        <f t="shared" si="571"/>
        <v>0</v>
      </c>
      <c r="H146" s="54">
        <v>0</v>
      </c>
      <c r="I146" s="54"/>
      <c r="J146" s="55">
        <f t="shared" si="572"/>
        <v>24309</v>
      </c>
      <c r="K146" s="54">
        <v>24309</v>
      </c>
      <c r="L146" s="54">
        <v>7300</v>
      </c>
      <c r="M146" s="54">
        <f t="shared" si="573"/>
        <v>-1462</v>
      </c>
      <c r="N146" s="54">
        <v>5838</v>
      </c>
      <c r="O146" s="54">
        <v>12462</v>
      </c>
      <c r="P146" s="54">
        <f t="shared" si="574"/>
        <v>16168</v>
      </c>
      <c r="Q146" s="54">
        <v>28630</v>
      </c>
      <c r="R146" s="48">
        <f t="shared" si="602"/>
        <v>19762</v>
      </c>
      <c r="S146" s="48">
        <f t="shared" si="524"/>
        <v>39015</v>
      </c>
      <c r="T146" s="48">
        <f t="shared" si="525"/>
        <v>58777</v>
      </c>
      <c r="U146" s="54">
        <v>670254</v>
      </c>
      <c r="V146" s="54">
        <f t="shared" si="575"/>
        <v>200000</v>
      </c>
      <c r="W146" s="66">
        <f>1211960-150000-191706</f>
        <v>870254</v>
      </c>
      <c r="X146" s="54">
        <v>26212</v>
      </c>
      <c r="Y146" s="54">
        <f t="shared" si="576"/>
        <v>8382</v>
      </c>
      <c r="Z146" s="54">
        <v>34594</v>
      </c>
      <c r="AA146" s="54"/>
      <c r="AB146" s="54">
        <f t="shared" si="577"/>
        <v>0</v>
      </c>
      <c r="AC146" s="54"/>
      <c r="AD146" s="54"/>
      <c r="AE146" s="54">
        <f t="shared" si="578"/>
        <v>4700</v>
      </c>
      <c r="AF146" s="54">
        <v>4700</v>
      </c>
      <c r="AG146" s="54">
        <v>119451</v>
      </c>
      <c r="AH146" s="30">
        <f t="shared" si="579"/>
        <v>-11125</v>
      </c>
      <c r="AI146" s="54">
        <v>108326</v>
      </c>
      <c r="AJ146" s="54"/>
      <c r="AK146" s="54">
        <f t="shared" si="580"/>
        <v>0</v>
      </c>
      <c r="AL146" s="54"/>
      <c r="AM146" s="54">
        <v>54863</v>
      </c>
      <c r="AN146" s="54">
        <f t="shared" si="581"/>
        <v>-5390</v>
      </c>
      <c r="AO146" s="54">
        <v>49473</v>
      </c>
      <c r="AP146" s="54">
        <v>39452</v>
      </c>
      <c r="AQ146" s="54">
        <f t="shared" si="582"/>
        <v>26465</v>
      </c>
      <c r="AR146" s="54">
        <v>65917</v>
      </c>
      <c r="AS146" s="54"/>
      <c r="AT146" s="54">
        <f t="shared" si="583"/>
        <v>24569</v>
      </c>
      <c r="AU146" s="54">
        <v>24569</v>
      </c>
      <c r="AV146" s="54">
        <v>38754</v>
      </c>
      <c r="AW146" s="54">
        <f t="shared" si="584"/>
        <v>4382</v>
      </c>
      <c r="AX146" s="54">
        <v>43136</v>
      </c>
      <c r="AY146" s="54">
        <v>59725</v>
      </c>
      <c r="AZ146" s="54">
        <f t="shared" si="585"/>
        <v>55334</v>
      </c>
      <c r="BA146" s="66">
        <f>130059-15000</f>
        <v>115059</v>
      </c>
      <c r="BB146" s="54"/>
      <c r="BC146" s="54">
        <f t="shared" si="586"/>
        <v>0</v>
      </c>
      <c r="BD146" s="54"/>
      <c r="BE146" s="54">
        <v>54814</v>
      </c>
      <c r="BF146" s="54">
        <f t="shared" si="587"/>
        <v>23186</v>
      </c>
      <c r="BG146" s="54">
        <v>78000</v>
      </c>
      <c r="BH146" s="54">
        <v>28006</v>
      </c>
      <c r="BI146" s="54">
        <f t="shared" si="588"/>
        <v>-14256</v>
      </c>
      <c r="BJ146" s="54">
        <v>13750</v>
      </c>
      <c r="BK146" s="54">
        <v>115734</v>
      </c>
      <c r="BL146" s="54">
        <f t="shared" si="589"/>
        <v>-46453</v>
      </c>
      <c r="BM146" s="54">
        <v>69281</v>
      </c>
      <c r="BN146" s="54">
        <v>82653</v>
      </c>
      <c r="BO146" s="54">
        <f t="shared" si="590"/>
        <v>28931</v>
      </c>
      <c r="BP146" s="54">
        <v>111584</v>
      </c>
      <c r="BQ146" s="57">
        <f t="shared" si="591"/>
        <v>1309680</v>
      </c>
      <c r="BR146" s="57">
        <f t="shared" si="592"/>
        <v>337740</v>
      </c>
      <c r="BS146" s="57">
        <f t="shared" si="596"/>
        <v>1647420</v>
      </c>
      <c r="BT146" s="49"/>
      <c r="BU146" s="54"/>
      <c r="BV146" s="54">
        <v>802078</v>
      </c>
      <c r="BW146" s="54">
        <v>-81114</v>
      </c>
      <c r="BX146" s="54">
        <v>720964</v>
      </c>
      <c r="BY146" s="54">
        <f t="shared" si="593"/>
        <v>2111758</v>
      </c>
      <c r="BZ146" s="54">
        <f t="shared" si="594"/>
        <v>256626</v>
      </c>
      <c r="CA146" s="54">
        <f t="shared" si="595"/>
        <v>2368384</v>
      </c>
    </row>
    <row r="147" spans="1:79" ht="45" x14ac:dyDescent="0.2">
      <c r="A147" s="44" t="s">
        <v>77</v>
      </c>
      <c r="B147" s="45" t="s">
        <v>78</v>
      </c>
      <c r="C147" s="54">
        <v>0</v>
      </c>
      <c r="D147" s="54">
        <f t="shared" si="570"/>
        <v>0</v>
      </c>
      <c r="E147" s="54">
        <v>0</v>
      </c>
      <c r="F147" s="54">
        <v>0</v>
      </c>
      <c r="G147" s="54">
        <f t="shared" si="571"/>
        <v>0</v>
      </c>
      <c r="H147" s="54">
        <v>0</v>
      </c>
      <c r="I147" s="54"/>
      <c r="J147" s="55">
        <f t="shared" si="572"/>
        <v>1033</v>
      </c>
      <c r="K147" s="54">
        <v>1033</v>
      </c>
      <c r="L147" s="54">
        <v>0</v>
      </c>
      <c r="M147" s="54">
        <f t="shared" si="573"/>
        <v>78</v>
      </c>
      <c r="N147" s="54">
        <v>78</v>
      </c>
      <c r="O147" s="54">
        <v>398</v>
      </c>
      <c r="P147" s="54">
        <f t="shared" si="574"/>
        <v>802</v>
      </c>
      <c r="Q147" s="54">
        <v>1200</v>
      </c>
      <c r="R147" s="48">
        <f t="shared" si="602"/>
        <v>398</v>
      </c>
      <c r="S147" s="48">
        <f t="shared" si="524"/>
        <v>1913</v>
      </c>
      <c r="T147" s="48">
        <f t="shared" si="525"/>
        <v>2311</v>
      </c>
      <c r="U147" s="54">
        <v>12160</v>
      </c>
      <c r="V147" s="54">
        <f t="shared" si="575"/>
        <v>1122</v>
      </c>
      <c r="W147" s="54">
        <v>13282</v>
      </c>
      <c r="X147" s="54">
        <v>2113</v>
      </c>
      <c r="Y147" s="54">
        <f t="shared" si="576"/>
        <v>-460</v>
      </c>
      <c r="Z147" s="54">
        <v>1653</v>
      </c>
      <c r="AA147" s="54"/>
      <c r="AB147" s="54">
        <f t="shared" si="577"/>
        <v>0</v>
      </c>
      <c r="AC147" s="54"/>
      <c r="AD147" s="54"/>
      <c r="AE147" s="54">
        <f t="shared" si="578"/>
        <v>0</v>
      </c>
      <c r="AF147" s="54"/>
      <c r="AG147" s="54">
        <v>4645</v>
      </c>
      <c r="AH147" s="30">
        <f t="shared" si="579"/>
        <v>-3645</v>
      </c>
      <c r="AI147" s="54">
        <v>1000</v>
      </c>
      <c r="AJ147" s="54"/>
      <c r="AK147" s="54">
        <f t="shared" si="580"/>
        <v>0</v>
      </c>
      <c r="AL147" s="54"/>
      <c r="AM147" s="54">
        <v>731</v>
      </c>
      <c r="AN147" s="54">
        <f t="shared" si="581"/>
        <v>0</v>
      </c>
      <c r="AO147" s="54">
        <v>731</v>
      </c>
      <c r="AP147" s="54">
        <v>465</v>
      </c>
      <c r="AQ147" s="54">
        <f t="shared" si="582"/>
        <v>5805</v>
      </c>
      <c r="AR147" s="54">
        <v>6270</v>
      </c>
      <c r="AS147" s="54"/>
      <c r="AT147" s="54">
        <f t="shared" si="583"/>
        <v>1803</v>
      </c>
      <c r="AU147" s="54">
        <v>1803</v>
      </c>
      <c r="AV147" s="54">
        <v>0</v>
      </c>
      <c r="AW147" s="54">
        <f t="shared" si="584"/>
        <v>0</v>
      </c>
      <c r="AX147" s="54">
        <v>0</v>
      </c>
      <c r="AY147" s="54"/>
      <c r="AZ147" s="54">
        <f t="shared" si="585"/>
        <v>0</v>
      </c>
      <c r="BA147" s="54"/>
      <c r="BB147" s="54"/>
      <c r="BC147" s="54">
        <f t="shared" si="586"/>
        <v>0</v>
      </c>
      <c r="BD147" s="54"/>
      <c r="BE147" s="54">
        <v>3318</v>
      </c>
      <c r="BF147" s="54">
        <f t="shared" si="587"/>
        <v>-3318</v>
      </c>
      <c r="BG147" s="54"/>
      <c r="BH147" s="54">
        <v>3053</v>
      </c>
      <c r="BI147" s="54">
        <f t="shared" si="588"/>
        <v>-1753</v>
      </c>
      <c r="BJ147" s="54">
        <v>1300</v>
      </c>
      <c r="BK147" s="54">
        <v>3982</v>
      </c>
      <c r="BL147" s="54">
        <f t="shared" si="589"/>
        <v>-2944</v>
      </c>
      <c r="BM147" s="54">
        <v>1038</v>
      </c>
      <c r="BN147" s="54">
        <v>1593</v>
      </c>
      <c r="BO147" s="54">
        <f t="shared" si="590"/>
        <v>-1593</v>
      </c>
      <c r="BP147" s="54">
        <v>0</v>
      </c>
      <c r="BQ147" s="57">
        <f t="shared" si="591"/>
        <v>32458</v>
      </c>
      <c r="BR147" s="57">
        <f t="shared" si="592"/>
        <v>-3070</v>
      </c>
      <c r="BS147" s="57">
        <f t="shared" si="596"/>
        <v>29388</v>
      </c>
      <c r="BT147" s="49"/>
      <c r="BU147" s="54"/>
      <c r="BV147" s="54"/>
      <c r="BW147" s="54"/>
      <c r="BX147" s="54"/>
      <c r="BY147" s="54">
        <f t="shared" si="593"/>
        <v>32458</v>
      </c>
      <c r="BZ147" s="54">
        <f t="shared" si="594"/>
        <v>-3070</v>
      </c>
      <c r="CA147" s="54">
        <f t="shared" si="595"/>
        <v>29388</v>
      </c>
    </row>
    <row r="148" spans="1:79" ht="45" x14ac:dyDescent="0.2">
      <c r="A148" s="44" t="s">
        <v>61</v>
      </c>
      <c r="B148" s="45" t="s">
        <v>62</v>
      </c>
      <c r="C148" s="54">
        <v>0</v>
      </c>
      <c r="D148" s="54">
        <f t="shared" si="570"/>
        <v>500</v>
      </c>
      <c r="E148" s="54">
        <v>500</v>
      </c>
      <c r="F148" s="54">
        <v>608</v>
      </c>
      <c r="G148" s="54">
        <f t="shared" si="571"/>
        <v>529</v>
      </c>
      <c r="H148" s="54">
        <v>1137</v>
      </c>
      <c r="I148" s="54">
        <v>40</v>
      </c>
      <c r="J148" s="55">
        <f t="shared" si="572"/>
        <v>1976</v>
      </c>
      <c r="K148" s="54">
        <v>2016</v>
      </c>
      <c r="L148" s="54">
        <v>3115</v>
      </c>
      <c r="M148" s="54">
        <f t="shared" si="573"/>
        <v>-1000</v>
      </c>
      <c r="N148" s="54">
        <v>2115</v>
      </c>
      <c r="O148" s="54">
        <v>3795</v>
      </c>
      <c r="P148" s="54">
        <f t="shared" si="574"/>
        <v>7255</v>
      </c>
      <c r="Q148" s="54">
        <v>11050</v>
      </c>
      <c r="R148" s="48">
        <f t="shared" si="602"/>
        <v>7558</v>
      </c>
      <c r="S148" s="48">
        <f t="shared" si="524"/>
        <v>9260</v>
      </c>
      <c r="T148" s="48">
        <f t="shared" si="525"/>
        <v>16818</v>
      </c>
      <c r="U148" s="54">
        <v>63813</v>
      </c>
      <c r="V148" s="54">
        <f t="shared" si="575"/>
        <v>57290</v>
      </c>
      <c r="W148" s="66">
        <f>241103-50000-70000</f>
        <v>121103</v>
      </c>
      <c r="X148" s="54">
        <v>1319</v>
      </c>
      <c r="Y148" s="54">
        <f t="shared" si="576"/>
        <v>12267</v>
      </c>
      <c r="Z148" s="54">
        <v>13586</v>
      </c>
      <c r="AA148" s="54"/>
      <c r="AB148" s="54">
        <f t="shared" si="577"/>
        <v>0</v>
      </c>
      <c r="AC148" s="54"/>
      <c r="AD148" s="54">
        <v>6530</v>
      </c>
      <c r="AE148" s="54">
        <f t="shared" si="578"/>
        <v>1270</v>
      </c>
      <c r="AF148" s="54">
        <v>7800</v>
      </c>
      <c r="AG148" s="54">
        <v>11415</v>
      </c>
      <c r="AH148" s="30">
        <f t="shared" si="579"/>
        <v>-215</v>
      </c>
      <c r="AI148" s="54">
        <v>11200</v>
      </c>
      <c r="AJ148" s="54"/>
      <c r="AK148" s="54">
        <f t="shared" si="580"/>
        <v>0</v>
      </c>
      <c r="AL148" s="54"/>
      <c r="AM148" s="54">
        <v>133</v>
      </c>
      <c r="AN148" s="54">
        <f t="shared" si="581"/>
        <v>1867</v>
      </c>
      <c r="AO148" s="54">
        <v>2000</v>
      </c>
      <c r="AP148" s="54">
        <v>1327</v>
      </c>
      <c r="AQ148" s="54">
        <f t="shared" si="582"/>
        <v>5211</v>
      </c>
      <c r="AR148" s="54">
        <v>6538</v>
      </c>
      <c r="AS148" s="54"/>
      <c r="AT148" s="54">
        <f t="shared" si="583"/>
        <v>5235</v>
      </c>
      <c r="AU148" s="54">
        <v>5235</v>
      </c>
      <c r="AV148" s="54">
        <v>5442</v>
      </c>
      <c r="AW148" s="54">
        <f t="shared" si="584"/>
        <v>1473</v>
      </c>
      <c r="AX148" s="54">
        <v>6915</v>
      </c>
      <c r="AY148" s="54">
        <v>3571</v>
      </c>
      <c r="AZ148" s="54">
        <f t="shared" si="585"/>
        <v>-70</v>
      </c>
      <c r="BA148" s="54">
        <v>3501</v>
      </c>
      <c r="BB148" s="54"/>
      <c r="BC148" s="54">
        <f t="shared" si="586"/>
        <v>1911</v>
      </c>
      <c r="BD148" s="54">
        <v>1911</v>
      </c>
      <c r="BE148" s="54">
        <v>9955</v>
      </c>
      <c r="BF148" s="54">
        <f t="shared" si="587"/>
        <v>-3855</v>
      </c>
      <c r="BG148" s="54">
        <v>6100</v>
      </c>
      <c r="BH148" s="54">
        <v>4910</v>
      </c>
      <c r="BI148" s="54">
        <f t="shared" si="588"/>
        <v>1050</v>
      </c>
      <c r="BJ148" s="54">
        <v>5960</v>
      </c>
      <c r="BK148" s="54">
        <v>33180</v>
      </c>
      <c r="BL148" s="54">
        <f t="shared" si="589"/>
        <v>-13807</v>
      </c>
      <c r="BM148" s="54">
        <v>19373</v>
      </c>
      <c r="BN148" s="54">
        <v>35224</v>
      </c>
      <c r="BO148" s="54">
        <f t="shared" si="590"/>
        <v>7214</v>
      </c>
      <c r="BP148" s="54">
        <v>42438</v>
      </c>
      <c r="BQ148" s="57">
        <f t="shared" si="591"/>
        <v>184377</v>
      </c>
      <c r="BR148" s="57">
        <f t="shared" si="592"/>
        <v>86101</v>
      </c>
      <c r="BS148" s="57">
        <f t="shared" si="596"/>
        <v>270478</v>
      </c>
      <c r="BT148" s="49"/>
      <c r="BU148" s="54"/>
      <c r="BV148" s="54">
        <v>251760</v>
      </c>
      <c r="BW148" s="54">
        <v>158812</v>
      </c>
      <c r="BX148" s="54">
        <v>410572</v>
      </c>
      <c r="BY148" s="54">
        <f t="shared" si="593"/>
        <v>436137</v>
      </c>
      <c r="BZ148" s="54">
        <f t="shared" si="594"/>
        <v>244913</v>
      </c>
      <c r="CA148" s="54">
        <f t="shared" si="595"/>
        <v>681050</v>
      </c>
    </row>
    <row r="149" spans="1:79" ht="22.5" x14ac:dyDescent="0.2">
      <c r="A149" s="44" t="s">
        <v>79</v>
      </c>
      <c r="B149" s="45" t="s">
        <v>80</v>
      </c>
      <c r="C149" s="43">
        <f>C150+C151</f>
        <v>0</v>
      </c>
      <c r="D149" s="43">
        <f t="shared" si="570"/>
        <v>0</v>
      </c>
      <c r="E149" s="43">
        <f t="shared" ref="E149" si="620">E150+E151</f>
        <v>0</v>
      </c>
      <c r="F149" s="43">
        <f>F150+F151</f>
        <v>133</v>
      </c>
      <c r="G149" s="43">
        <f t="shared" si="571"/>
        <v>-133</v>
      </c>
      <c r="H149" s="43">
        <f t="shared" ref="H149" si="621">H150+H151</f>
        <v>0</v>
      </c>
      <c r="I149" s="43">
        <f>I150+I151</f>
        <v>0</v>
      </c>
      <c r="J149" s="52">
        <f t="shared" si="572"/>
        <v>16</v>
      </c>
      <c r="K149" s="43">
        <f t="shared" ref="K149" si="622">K150+K151</f>
        <v>16</v>
      </c>
      <c r="L149" s="43">
        <f>L150+L151</f>
        <v>300</v>
      </c>
      <c r="M149" s="43">
        <f t="shared" si="573"/>
        <v>-300</v>
      </c>
      <c r="N149" s="43">
        <f t="shared" ref="N149" si="623">N150+N151</f>
        <v>0</v>
      </c>
      <c r="O149" s="43">
        <f>O150+O151</f>
        <v>66</v>
      </c>
      <c r="P149" s="43">
        <f t="shared" si="574"/>
        <v>14</v>
      </c>
      <c r="Q149" s="43">
        <f t="shared" ref="Q149" si="624">Q150+Q151</f>
        <v>80</v>
      </c>
      <c r="R149" s="48">
        <f t="shared" si="602"/>
        <v>499</v>
      </c>
      <c r="S149" s="48">
        <f t="shared" si="524"/>
        <v>-403</v>
      </c>
      <c r="T149" s="48">
        <f t="shared" si="525"/>
        <v>96</v>
      </c>
      <c r="U149" s="43">
        <f>U150+U151</f>
        <v>37221</v>
      </c>
      <c r="V149" s="43">
        <f t="shared" si="575"/>
        <v>0</v>
      </c>
      <c r="W149" s="43">
        <f t="shared" ref="W149" si="625">W150+W151</f>
        <v>37221</v>
      </c>
      <c r="X149" s="43">
        <f>X150+X151</f>
        <v>0</v>
      </c>
      <c r="Y149" s="43">
        <f t="shared" si="576"/>
        <v>19</v>
      </c>
      <c r="Z149" s="43">
        <f t="shared" ref="Z149" si="626">Z150+Z151</f>
        <v>19</v>
      </c>
      <c r="AA149" s="43">
        <f>AA150+AA151</f>
        <v>0</v>
      </c>
      <c r="AB149" s="43">
        <f t="shared" si="577"/>
        <v>0</v>
      </c>
      <c r="AC149" s="43">
        <f t="shared" ref="AC149" si="627">AC150+AC151</f>
        <v>0</v>
      </c>
      <c r="AD149" s="43">
        <f>AD150+AD151</f>
        <v>0</v>
      </c>
      <c r="AE149" s="43">
        <f t="shared" si="578"/>
        <v>0</v>
      </c>
      <c r="AF149" s="43">
        <f t="shared" ref="AF149" si="628">AF150+AF151</f>
        <v>0</v>
      </c>
      <c r="AG149" s="43">
        <f>AG150+AG151</f>
        <v>358</v>
      </c>
      <c r="AH149" s="43">
        <f t="shared" si="579"/>
        <v>-197</v>
      </c>
      <c r="AI149" s="43">
        <f t="shared" ref="AI149" si="629">AI150+AI151</f>
        <v>161</v>
      </c>
      <c r="AJ149" s="43">
        <f>AJ150+AJ151</f>
        <v>0</v>
      </c>
      <c r="AK149" s="43">
        <f t="shared" si="580"/>
        <v>222</v>
      </c>
      <c r="AL149" s="43">
        <f t="shared" ref="AL149" si="630">AL150+AL151</f>
        <v>222</v>
      </c>
      <c r="AM149" s="43">
        <f>AM150+AM151</f>
        <v>199</v>
      </c>
      <c r="AN149" s="43">
        <f t="shared" si="581"/>
        <v>387</v>
      </c>
      <c r="AO149" s="43">
        <f t="shared" ref="AO149" si="631">AO150+AO151</f>
        <v>586</v>
      </c>
      <c r="AP149" s="43">
        <f>AP150+AP151</f>
        <v>0</v>
      </c>
      <c r="AQ149" s="43">
        <f t="shared" si="582"/>
        <v>0</v>
      </c>
      <c r="AR149" s="43">
        <f t="shared" ref="AR149" si="632">AR150+AR151</f>
        <v>0</v>
      </c>
      <c r="AS149" s="43">
        <f>AS150+AS151</f>
        <v>0</v>
      </c>
      <c r="AT149" s="43">
        <f t="shared" si="583"/>
        <v>85</v>
      </c>
      <c r="AU149" s="43">
        <f t="shared" ref="AU149" si="633">AU150+AU151</f>
        <v>85</v>
      </c>
      <c r="AV149" s="43">
        <f>AV150+AV151</f>
        <v>0</v>
      </c>
      <c r="AW149" s="43">
        <f t="shared" si="584"/>
        <v>0</v>
      </c>
      <c r="AX149" s="43">
        <f t="shared" ref="AX149" si="634">AX150+AX151</f>
        <v>0</v>
      </c>
      <c r="AY149" s="43">
        <f>AY150+AY151</f>
        <v>0</v>
      </c>
      <c r="AZ149" s="43">
        <f t="shared" si="585"/>
        <v>0</v>
      </c>
      <c r="BA149" s="43">
        <f t="shared" ref="BA149" si="635">BA150+BA151</f>
        <v>0</v>
      </c>
      <c r="BB149" s="43">
        <f>BB150+BB151</f>
        <v>66</v>
      </c>
      <c r="BC149" s="43">
        <f t="shared" si="586"/>
        <v>0</v>
      </c>
      <c r="BD149" s="43">
        <f t="shared" ref="BD149" si="636">BD150+BD151</f>
        <v>66</v>
      </c>
      <c r="BE149" s="43">
        <f>BE150+BE151</f>
        <v>1128</v>
      </c>
      <c r="BF149" s="43">
        <f t="shared" si="587"/>
        <v>-62</v>
      </c>
      <c r="BG149" s="43">
        <f t="shared" ref="BG149" si="637">BG150+BG151</f>
        <v>1066</v>
      </c>
      <c r="BH149" s="43">
        <f>BH150+BH151</f>
        <v>0</v>
      </c>
      <c r="BI149" s="43">
        <f t="shared" si="588"/>
        <v>400</v>
      </c>
      <c r="BJ149" s="43">
        <f t="shared" ref="BJ149" si="638">BJ150+BJ151</f>
        <v>400</v>
      </c>
      <c r="BK149" s="43">
        <f>BK150+BK151</f>
        <v>3185</v>
      </c>
      <c r="BL149" s="43">
        <f t="shared" si="589"/>
        <v>915</v>
      </c>
      <c r="BM149" s="43">
        <f t="shared" ref="BM149" si="639">BM150+BM151</f>
        <v>4100</v>
      </c>
      <c r="BN149" s="43">
        <f>BN150+BN151</f>
        <v>2430</v>
      </c>
      <c r="BO149" s="43">
        <f t="shared" si="590"/>
        <v>5989</v>
      </c>
      <c r="BP149" s="43">
        <f t="shared" ref="BP149" si="640">BP150+BP151</f>
        <v>8419</v>
      </c>
      <c r="BQ149" s="57">
        <f t="shared" si="591"/>
        <v>45086</v>
      </c>
      <c r="BR149" s="57">
        <f t="shared" si="592"/>
        <v>7355</v>
      </c>
      <c r="BS149" s="57">
        <f t="shared" si="596"/>
        <v>52441</v>
      </c>
      <c r="BT149" s="49"/>
      <c r="BU149" s="43"/>
      <c r="BV149" s="43">
        <f>BV150+BV151</f>
        <v>30667</v>
      </c>
      <c r="BW149" s="43">
        <f t="shared" ref="BW149:BX149" si="641">BW150+BW151</f>
        <v>-10587</v>
      </c>
      <c r="BX149" s="43">
        <f t="shared" si="641"/>
        <v>20080</v>
      </c>
      <c r="BY149" s="43">
        <f t="shared" si="593"/>
        <v>75753</v>
      </c>
      <c r="BZ149" s="43">
        <f t="shared" si="594"/>
        <v>-3232</v>
      </c>
      <c r="CA149" s="43">
        <f t="shared" si="595"/>
        <v>72521</v>
      </c>
    </row>
    <row r="150" spans="1:79" ht="33.75" x14ac:dyDescent="0.2">
      <c r="A150" s="44" t="s">
        <v>129</v>
      </c>
      <c r="B150" s="45" t="s">
        <v>81</v>
      </c>
      <c r="C150" s="54">
        <v>0</v>
      </c>
      <c r="D150" s="54">
        <f t="shared" si="570"/>
        <v>0</v>
      </c>
      <c r="E150" s="54">
        <v>0</v>
      </c>
      <c r="F150" s="54">
        <v>0</v>
      </c>
      <c r="G150" s="54">
        <f t="shared" si="571"/>
        <v>0</v>
      </c>
      <c r="H150" s="54">
        <v>0</v>
      </c>
      <c r="I150" s="54">
        <v>0</v>
      </c>
      <c r="J150" s="55">
        <f t="shared" si="572"/>
        <v>0</v>
      </c>
      <c r="K150" s="54">
        <v>0</v>
      </c>
      <c r="L150" s="54">
        <v>0</v>
      </c>
      <c r="M150" s="54">
        <f t="shared" si="573"/>
        <v>0</v>
      </c>
      <c r="N150" s="54">
        <v>0</v>
      </c>
      <c r="O150" s="54"/>
      <c r="P150" s="54">
        <f t="shared" si="574"/>
        <v>0</v>
      </c>
      <c r="Q150" s="54"/>
      <c r="R150" s="48">
        <f t="shared" si="602"/>
        <v>0</v>
      </c>
      <c r="S150" s="48">
        <f t="shared" si="524"/>
        <v>0</v>
      </c>
      <c r="T150" s="48">
        <f t="shared" si="525"/>
        <v>0</v>
      </c>
      <c r="U150" s="54"/>
      <c r="V150" s="54">
        <f t="shared" si="575"/>
        <v>0</v>
      </c>
      <c r="W150" s="54"/>
      <c r="X150" s="54"/>
      <c r="Y150" s="54">
        <f t="shared" si="576"/>
        <v>0</v>
      </c>
      <c r="Z150" s="54"/>
      <c r="AA150" s="54"/>
      <c r="AB150" s="54">
        <f t="shared" si="577"/>
        <v>0</v>
      </c>
      <c r="AC150" s="54"/>
      <c r="AD150" s="54"/>
      <c r="AE150" s="54">
        <f t="shared" si="578"/>
        <v>0</v>
      </c>
      <c r="AF150" s="54"/>
      <c r="AG150" s="54"/>
      <c r="AH150" s="54">
        <f t="shared" si="579"/>
        <v>0</v>
      </c>
      <c r="AI150" s="54"/>
      <c r="AJ150" s="54"/>
      <c r="AK150" s="54">
        <f t="shared" si="580"/>
        <v>0</v>
      </c>
      <c r="AL150" s="54"/>
      <c r="AM150" s="54"/>
      <c r="AN150" s="54">
        <f t="shared" si="581"/>
        <v>0</v>
      </c>
      <c r="AO150" s="54"/>
      <c r="AP150" s="54"/>
      <c r="AQ150" s="54">
        <f t="shared" si="582"/>
        <v>0</v>
      </c>
      <c r="AR150" s="54"/>
      <c r="AS150" s="54"/>
      <c r="AT150" s="54">
        <f t="shared" si="583"/>
        <v>0</v>
      </c>
      <c r="AU150" s="54"/>
      <c r="AV150" s="54"/>
      <c r="AW150" s="54">
        <f t="shared" si="584"/>
        <v>0</v>
      </c>
      <c r="AX150" s="54"/>
      <c r="AY150" s="54"/>
      <c r="AZ150" s="54">
        <f t="shared" si="585"/>
        <v>0</v>
      </c>
      <c r="BA150" s="54"/>
      <c r="BB150" s="54"/>
      <c r="BC150" s="54">
        <f t="shared" si="586"/>
        <v>0</v>
      </c>
      <c r="BD150" s="54"/>
      <c r="BE150" s="54"/>
      <c r="BF150" s="54">
        <f t="shared" si="587"/>
        <v>0</v>
      </c>
      <c r="BG150" s="54"/>
      <c r="BH150" s="54"/>
      <c r="BI150" s="54">
        <f t="shared" si="588"/>
        <v>0</v>
      </c>
      <c r="BJ150" s="54"/>
      <c r="BK150" s="54"/>
      <c r="BL150" s="54">
        <f t="shared" si="589"/>
        <v>0</v>
      </c>
      <c r="BM150" s="54"/>
      <c r="BN150" s="54">
        <v>531</v>
      </c>
      <c r="BO150" s="54">
        <f t="shared" si="590"/>
        <v>-12</v>
      </c>
      <c r="BP150" s="54">
        <v>519</v>
      </c>
      <c r="BQ150" s="57">
        <f t="shared" si="591"/>
        <v>531</v>
      </c>
      <c r="BR150" s="57">
        <f t="shared" si="592"/>
        <v>-12</v>
      </c>
      <c r="BS150" s="57">
        <f t="shared" si="596"/>
        <v>519</v>
      </c>
      <c r="BT150" s="49"/>
      <c r="BU150" s="54"/>
      <c r="BV150" s="54"/>
      <c r="BW150" s="54"/>
      <c r="BX150" s="54"/>
      <c r="BY150" s="54">
        <f t="shared" si="593"/>
        <v>531</v>
      </c>
      <c r="BZ150" s="54">
        <f t="shared" si="594"/>
        <v>-12</v>
      </c>
      <c r="CA150" s="54">
        <f t="shared" si="595"/>
        <v>519</v>
      </c>
    </row>
    <row r="151" spans="1:79" ht="22.5" x14ac:dyDescent="0.2">
      <c r="A151" s="44" t="s">
        <v>82</v>
      </c>
      <c r="B151" s="45" t="s">
        <v>83</v>
      </c>
      <c r="C151" s="54">
        <v>0</v>
      </c>
      <c r="D151" s="54">
        <f t="shared" si="570"/>
        <v>0</v>
      </c>
      <c r="E151" s="54">
        <v>0</v>
      </c>
      <c r="F151" s="54">
        <v>133</v>
      </c>
      <c r="G151" s="54">
        <f t="shared" si="571"/>
        <v>-133</v>
      </c>
      <c r="H151" s="54">
        <v>0</v>
      </c>
      <c r="I151" s="54"/>
      <c r="J151" s="55">
        <f t="shared" si="572"/>
        <v>16</v>
      </c>
      <c r="K151" s="54">
        <v>16</v>
      </c>
      <c r="L151" s="54">
        <v>300</v>
      </c>
      <c r="M151" s="54">
        <f t="shared" si="573"/>
        <v>-300</v>
      </c>
      <c r="N151" s="54">
        <v>0</v>
      </c>
      <c r="O151" s="54">
        <v>66</v>
      </c>
      <c r="P151" s="54">
        <f t="shared" si="574"/>
        <v>14</v>
      </c>
      <c r="Q151" s="54">
        <v>80</v>
      </c>
      <c r="R151" s="48">
        <f t="shared" si="602"/>
        <v>499</v>
      </c>
      <c r="S151" s="48">
        <f t="shared" si="524"/>
        <v>-403</v>
      </c>
      <c r="T151" s="48">
        <f t="shared" si="525"/>
        <v>96</v>
      </c>
      <c r="U151" s="54">
        <v>37221</v>
      </c>
      <c r="V151" s="54">
        <f t="shared" si="575"/>
        <v>0</v>
      </c>
      <c r="W151" s="54">
        <v>37221</v>
      </c>
      <c r="X151" s="54">
        <v>0</v>
      </c>
      <c r="Y151" s="54">
        <f t="shared" si="576"/>
        <v>19</v>
      </c>
      <c r="Z151" s="54">
        <v>19</v>
      </c>
      <c r="AA151" s="54"/>
      <c r="AB151" s="54">
        <f t="shared" si="577"/>
        <v>0</v>
      </c>
      <c r="AC151" s="54"/>
      <c r="AD151" s="54"/>
      <c r="AE151" s="54">
        <f t="shared" si="578"/>
        <v>0</v>
      </c>
      <c r="AF151" s="54"/>
      <c r="AG151" s="54">
        <v>358</v>
      </c>
      <c r="AH151" s="54">
        <f t="shared" si="579"/>
        <v>-197</v>
      </c>
      <c r="AI151" s="54">
        <v>161</v>
      </c>
      <c r="AJ151" s="54"/>
      <c r="AK151" s="54">
        <f t="shared" si="580"/>
        <v>222</v>
      </c>
      <c r="AL151" s="54">
        <v>222</v>
      </c>
      <c r="AM151" s="54">
        <v>199</v>
      </c>
      <c r="AN151" s="54">
        <f t="shared" si="581"/>
        <v>387</v>
      </c>
      <c r="AO151" s="54">
        <v>586</v>
      </c>
      <c r="AP151" s="54"/>
      <c r="AQ151" s="54">
        <f t="shared" si="582"/>
        <v>0</v>
      </c>
      <c r="AR151" s="54"/>
      <c r="AS151" s="54"/>
      <c r="AT151" s="54">
        <f t="shared" si="583"/>
        <v>85</v>
      </c>
      <c r="AU151" s="54">
        <v>85</v>
      </c>
      <c r="AV151" s="54"/>
      <c r="AW151" s="54">
        <f t="shared" si="584"/>
        <v>0</v>
      </c>
      <c r="AX151" s="54"/>
      <c r="AY151" s="54"/>
      <c r="AZ151" s="54">
        <f t="shared" si="585"/>
        <v>0</v>
      </c>
      <c r="BA151" s="54"/>
      <c r="BB151" s="54">
        <v>66</v>
      </c>
      <c r="BC151" s="54">
        <f t="shared" si="586"/>
        <v>0</v>
      </c>
      <c r="BD151" s="54">
        <v>66</v>
      </c>
      <c r="BE151" s="54">
        <v>1128</v>
      </c>
      <c r="BF151" s="54">
        <f t="shared" si="587"/>
        <v>-62</v>
      </c>
      <c r="BG151" s="54">
        <v>1066</v>
      </c>
      <c r="BH151" s="54"/>
      <c r="BI151" s="54">
        <f t="shared" si="588"/>
        <v>400</v>
      </c>
      <c r="BJ151" s="54">
        <v>400</v>
      </c>
      <c r="BK151" s="54">
        <v>3185</v>
      </c>
      <c r="BL151" s="54">
        <f t="shared" si="589"/>
        <v>915</v>
      </c>
      <c r="BM151" s="54">
        <v>4100</v>
      </c>
      <c r="BN151" s="54">
        <v>1899</v>
      </c>
      <c r="BO151" s="54">
        <f t="shared" si="590"/>
        <v>6001</v>
      </c>
      <c r="BP151" s="54">
        <v>7900</v>
      </c>
      <c r="BQ151" s="57">
        <f t="shared" si="591"/>
        <v>44555</v>
      </c>
      <c r="BR151" s="57">
        <f t="shared" si="592"/>
        <v>7367</v>
      </c>
      <c r="BS151" s="57">
        <f t="shared" si="596"/>
        <v>51922</v>
      </c>
      <c r="BT151" s="49"/>
      <c r="BU151" s="54"/>
      <c r="BV151" s="54">
        <v>30667</v>
      </c>
      <c r="BW151" s="54">
        <v>-10587</v>
      </c>
      <c r="BX151" s="54">
        <v>20080</v>
      </c>
      <c r="BY151" s="54">
        <f t="shared" si="593"/>
        <v>75222</v>
      </c>
      <c r="BZ151" s="54">
        <f t="shared" si="594"/>
        <v>-3220</v>
      </c>
      <c r="CA151" s="54">
        <f t="shared" si="595"/>
        <v>72002</v>
      </c>
    </row>
    <row r="152" spans="1:79" x14ac:dyDescent="0.2">
      <c r="A152" s="44">
        <v>36</v>
      </c>
      <c r="B152" s="45"/>
      <c r="C152" s="54"/>
      <c r="D152" s="54">
        <f t="shared" si="570"/>
        <v>0</v>
      </c>
      <c r="E152" s="54"/>
      <c r="F152" s="54"/>
      <c r="G152" s="54">
        <f t="shared" si="571"/>
        <v>0</v>
      </c>
      <c r="H152" s="54"/>
      <c r="I152" s="54"/>
      <c r="J152" s="55">
        <f t="shared" si="572"/>
        <v>0</v>
      </c>
      <c r="K152" s="54"/>
      <c r="L152" s="54"/>
      <c r="M152" s="54">
        <f t="shared" si="573"/>
        <v>0</v>
      </c>
      <c r="N152" s="54"/>
      <c r="O152" s="54"/>
      <c r="P152" s="54">
        <f t="shared" si="574"/>
        <v>0</v>
      </c>
      <c r="Q152" s="54"/>
      <c r="R152" s="48"/>
      <c r="S152" s="48">
        <f t="shared" si="524"/>
        <v>0</v>
      </c>
      <c r="T152" s="48">
        <f t="shared" si="525"/>
        <v>0</v>
      </c>
      <c r="U152" s="54"/>
      <c r="V152" s="54">
        <f t="shared" si="575"/>
        <v>0</v>
      </c>
      <c r="W152" s="54"/>
      <c r="X152" s="54"/>
      <c r="Y152" s="54">
        <f t="shared" si="576"/>
        <v>0</v>
      </c>
      <c r="Z152" s="54"/>
      <c r="AA152" s="54"/>
      <c r="AB152" s="54">
        <f t="shared" si="577"/>
        <v>0</v>
      </c>
      <c r="AC152" s="54"/>
      <c r="AD152" s="54"/>
      <c r="AE152" s="54">
        <f t="shared" si="578"/>
        <v>0</v>
      </c>
      <c r="AF152" s="54"/>
      <c r="AG152" s="54"/>
      <c r="AH152" s="54">
        <f t="shared" si="579"/>
        <v>0</v>
      </c>
      <c r="AI152" s="54"/>
      <c r="AJ152" s="54"/>
      <c r="AK152" s="54">
        <f t="shared" si="580"/>
        <v>0</v>
      </c>
      <c r="AL152" s="54"/>
      <c r="AM152" s="54"/>
      <c r="AN152" s="54">
        <f t="shared" si="581"/>
        <v>0</v>
      </c>
      <c r="AO152" s="54"/>
      <c r="AP152" s="54"/>
      <c r="AQ152" s="54">
        <f t="shared" si="582"/>
        <v>0</v>
      </c>
      <c r="AR152" s="54"/>
      <c r="AS152" s="54"/>
      <c r="AT152" s="54">
        <f t="shared" si="583"/>
        <v>0</v>
      </c>
      <c r="AU152" s="54"/>
      <c r="AV152" s="54"/>
      <c r="AW152" s="54">
        <f t="shared" si="584"/>
        <v>0</v>
      </c>
      <c r="AX152" s="54"/>
      <c r="AY152" s="54"/>
      <c r="AZ152" s="54">
        <f t="shared" si="585"/>
        <v>0</v>
      </c>
      <c r="BA152" s="54"/>
      <c r="BB152" s="54"/>
      <c r="BC152" s="54">
        <f t="shared" si="586"/>
        <v>0</v>
      </c>
      <c r="BD152" s="54"/>
      <c r="BE152" s="54"/>
      <c r="BF152" s="54">
        <f t="shared" si="587"/>
        <v>0</v>
      </c>
      <c r="BG152" s="54"/>
      <c r="BH152" s="54"/>
      <c r="BI152" s="54">
        <f t="shared" si="588"/>
        <v>0</v>
      </c>
      <c r="BJ152" s="54"/>
      <c r="BK152" s="54"/>
      <c r="BL152" s="54">
        <f t="shared" si="589"/>
        <v>500</v>
      </c>
      <c r="BM152" s="61">
        <v>500</v>
      </c>
      <c r="BN152" s="54"/>
      <c r="BO152" s="54">
        <f t="shared" si="590"/>
        <v>0</v>
      </c>
      <c r="BP152" s="54"/>
      <c r="BQ152" s="57">
        <f t="shared" si="591"/>
        <v>0</v>
      </c>
      <c r="BR152" s="57">
        <f t="shared" si="592"/>
        <v>500</v>
      </c>
      <c r="BS152" s="57">
        <f t="shared" si="596"/>
        <v>500</v>
      </c>
      <c r="BT152" s="49"/>
      <c r="BU152" s="54"/>
      <c r="BV152" s="54"/>
      <c r="BW152" s="54"/>
      <c r="BX152" s="54"/>
      <c r="BY152" s="54">
        <f t="shared" si="593"/>
        <v>0</v>
      </c>
      <c r="BZ152" s="54">
        <f t="shared" si="594"/>
        <v>500</v>
      </c>
      <c r="CA152" s="54">
        <f t="shared" si="595"/>
        <v>500</v>
      </c>
    </row>
    <row r="153" spans="1:79" ht="67.5" x14ac:dyDescent="0.2">
      <c r="A153" s="44" t="s">
        <v>84</v>
      </c>
      <c r="B153" s="45" t="s">
        <v>85</v>
      </c>
      <c r="C153" s="43">
        <f>C154</f>
        <v>0</v>
      </c>
      <c r="D153" s="43">
        <f t="shared" si="570"/>
        <v>0</v>
      </c>
      <c r="E153" s="43">
        <f t="shared" ref="E153:BM153" si="642">E154</f>
        <v>0</v>
      </c>
      <c r="F153" s="43">
        <f>F154</f>
        <v>0</v>
      </c>
      <c r="G153" s="43">
        <f t="shared" si="571"/>
        <v>0</v>
      </c>
      <c r="H153" s="43">
        <f t="shared" si="642"/>
        <v>0</v>
      </c>
      <c r="I153" s="43">
        <f>I154</f>
        <v>0</v>
      </c>
      <c r="J153" s="52">
        <f t="shared" si="572"/>
        <v>0</v>
      </c>
      <c r="K153" s="43">
        <f t="shared" si="642"/>
        <v>0</v>
      </c>
      <c r="L153" s="43">
        <f>L154</f>
        <v>1000</v>
      </c>
      <c r="M153" s="43">
        <f t="shared" si="573"/>
        <v>-1000</v>
      </c>
      <c r="N153" s="43">
        <f t="shared" si="642"/>
        <v>0</v>
      </c>
      <c r="O153" s="43">
        <f>O154</f>
        <v>0</v>
      </c>
      <c r="P153" s="43">
        <f t="shared" si="574"/>
        <v>2000</v>
      </c>
      <c r="Q153" s="43">
        <f t="shared" si="642"/>
        <v>2000</v>
      </c>
      <c r="R153" s="48">
        <f t="shared" si="602"/>
        <v>1000</v>
      </c>
      <c r="S153" s="48">
        <f t="shared" si="524"/>
        <v>1000</v>
      </c>
      <c r="T153" s="48">
        <f t="shared" si="525"/>
        <v>2000</v>
      </c>
      <c r="U153" s="43">
        <f>U154</f>
        <v>26544</v>
      </c>
      <c r="V153" s="43">
        <f t="shared" si="575"/>
        <v>19161</v>
      </c>
      <c r="W153" s="43">
        <f t="shared" si="642"/>
        <v>45705</v>
      </c>
      <c r="X153" s="43">
        <f>X154</f>
        <v>0</v>
      </c>
      <c r="Y153" s="43">
        <f t="shared" si="576"/>
        <v>1000</v>
      </c>
      <c r="Z153" s="43">
        <f t="shared" si="642"/>
        <v>1000</v>
      </c>
      <c r="AA153" s="43">
        <f>AA154</f>
        <v>0</v>
      </c>
      <c r="AB153" s="43">
        <f t="shared" si="577"/>
        <v>0</v>
      </c>
      <c r="AC153" s="43">
        <f t="shared" si="642"/>
        <v>0</v>
      </c>
      <c r="AD153" s="43">
        <f>AD154</f>
        <v>0</v>
      </c>
      <c r="AE153" s="43">
        <f t="shared" si="578"/>
        <v>0</v>
      </c>
      <c r="AF153" s="43">
        <f t="shared" si="642"/>
        <v>0</v>
      </c>
      <c r="AG153" s="43">
        <f>AG154</f>
        <v>0</v>
      </c>
      <c r="AH153" s="43">
        <f t="shared" si="579"/>
        <v>0</v>
      </c>
      <c r="AI153" s="43">
        <f t="shared" si="642"/>
        <v>0</v>
      </c>
      <c r="AJ153" s="43">
        <f>AJ154</f>
        <v>0</v>
      </c>
      <c r="AK153" s="43">
        <f t="shared" si="580"/>
        <v>0</v>
      </c>
      <c r="AL153" s="43">
        <f t="shared" si="642"/>
        <v>0</v>
      </c>
      <c r="AM153" s="43">
        <f>AM154</f>
        <v>0</v>
      </c>
      <c r="AN153" s="43">
        <f t="shared" si="581"/>
        <v>0</v>
      </c>
      <c r="AO153" s="43">
        <f t="shared" si="642"/>
        <v>0</v>
      </c>
      <c r="AP153" s="43">
        <f>AP154</f>
        <v>0</v>
      </c>
      <c r="AQ153" s="43">
        <f t="shared" si="582"/>
        <v>0</v>
      </c>
      <c r="AR153" s="43">
        <f t="shared" si="642"/>
        <v>0</v>
      </c>
      <c r="AS153" s="43">
        <f>AS154</f>
        <v>0</v>
      </c>
      <c r="AT153" s="43">
        <f t="shared" si="583"/>
        <v>0</v>
      </c>
      <c r="AU153" s="43">
        <f t="shared" si="642"/>
        <v>0</v>
      </c>
      <c r="AV153" s="43">
        <f>AV154</f>
        <v>0</v>
      </c>
      <c r="AW153" s="43">
        <f t="shared" si="584"/>
        <v>0</v>
      </c>
      <c r="AX153" s="43">
        <f t="shared" si="642"/>
        <v>0</v>
      </c>
      <c r="AY153" s="43">
        <f>AY154</f>
        <v>0</v>
      </c>
      <c r="AZ153" s="43">
        <f t="shared" si="585"/>
        <v>0</v>
      </c>
      <c r="BA153" s="43">
        <f t="shared" si="642"/>
        <v>0</v>
      </c>
      <c r="BB153" s="43">
        <f>BB154</f>
        <v>0</v>
      </c>
      <c r="BC153" s="43">
        <f t="shared" si="586"/>
        <v>0</v>
      </c>
      <c r="BD153" s="43">
        <f t="shared" si="642"/>
        <v>0</v>
      </c>
      <c r="BE153" s="43">
        <f>BE154</f>
        <v>0</v>
      </c>
      <c r="BF153" s="43">
        <f t="shared" si="587"/>
        <v>0</v>
      </c>
      <c r="BG153" s="43">
        <f t="shared" si="642"/>
        <v>0</v>
      </c>
      <c r="BH153" s="43">
        <f>BH154</f>
        <v>0</v>
      </c>
      <c r="BI153" s="43">
        <f t="shared" si="588"/>
        <v>0</v>
      </c>
      <c r="BJ153" s="43">
        <f t="shared" si="642"/>
        <v>0</v>
      </c>
      <c r="BK153" s="43">
        <f>BK154</f>
        <v>0</v>
      </c>
      <c r="BL153" s="43">
        <f t="shared" si="589"/>
        <v>0</v>
      </c>
      <c r="BM153" s="43">
        <f t="shared" si="642"/>
        <v>0</v>
      </c>
      <c r="BN153" s="43">
        <f>BN154</f>
        <v>0</v>
      </c>
      <c r="BO153" s="43">
        <f t="shared" si="590"/>
        <v>0</v>
      </c>
      <c r="BP153" s="43">
        <f t="shared" ref="BP153" si="643">BP154</f>
        <v>0</v>
      </c>
      <c r="BQ153" s="57">
        <f t="shared" si="591"/>
        <v>27544</v>
      </c>
      <c r="BR153" s="57">
        <f t="shared" si="592"/>
        <v>21161</v>
      </c>
      <c r="BS153" s="57">
        <f t="shared" si="596"/>
        <v>48705</v>
      </c>
      <c r="BT153" s="49"/>
      <c r="BU153" s="43"/>
      <c r="BV153" s="43">
        <f>BV154</f>
        <v>0</v>
      </c>
      <c r="BW153" s="43">
        <f>BW154</f>
        <v>0</v>
      </c>
      <c r="BX153" s="43">
        <f>BX154</f>
        <v>0</v>
      </c>
      <c r="BY153" s="43">
        <f t="shared" si="593"/>
        <v>27544</v>
      </c>
      <c r="BZ153" s="43">
        <f t="shared" si="594"/>
        <v>21161</v>
      </c>
      <c r="CA153" s="43">
        <f t="shared" si="595"/>
        <v>48705</v>
      </c>
    </row>
    <row r="154" spans="1:79" ht="45" x14ac:dyDescent="0.2">
      <c r="A154" s="44" t="s">
        <v>86</v>
      </c>
      <c r="B154" s="45" t="s">
        <v>87</v>
      </c>
      <c r="C154" s="54">
        <v>0</v>
      </c>
      <c r="D154" s="54">
        <f t="shared" si="570"/>
        <v>0</v>
      </c>
      <c r="E154" s="54">
        <v>0</v>
      </c>
      <c r="F154" s="54">
        <v>0</v>
      </c>
      <c r="G154" s="54">
        <f t="shared" si="571"/>
        <v>0</v>
      </c>
      <c r="H154" s="54">
        <v>0</v>
      </c>
      <c r="I154" s="54">
        <v>0</v>
      </c>
      <c r="J154" s="55">
        <f t="shared" si="572"/>
        <v>0</v>
      </c>
      <c r="K154" s="54">
        <v>0</v>
      </c>
      <c r="L154" s="54">
        <v>1000</v>
      </c>
      <c r="M154" s="54">
        <f t="shared" si="573"/>
        <v>-1000</v>
      </c>
      <c r="N154" s="54">
        <v>0</v>
      </c>
      <c r="O154" s="54">
        <v>0</v>
      </c>
      <c r="P154" s="54">
        <f t="shared" si="574"/>
        <v>2000</v>
      </c>
      <c r="Q154" s="54">
        <v>2000</v>
      </c>
      <c r="R154" s="48">
        <f t="shared" si="602"/>
        <v>1000</v>
      </c>
      <c r="S154" s="48">
        <f t="shared" si="524"/>
        <v>1000</v>
      </c>
      <c r="T154" s="48">
        <f t="shared" si="525"/>
        <v>2000</v>
      </c>
      <c r="U154" s="54">
        <v>26544</v>
      </c>
      <c r="V154" s="54">
        <f t="shared" si="575"/>
        <v>19161</v>
      </c>
      <c r="W154" s="54">
        <v>45705</v>
      </c>
      <c r="X154" s="54">
        <v>0</v>
      </c>
      <c r="Y154" s="54">
        <f t="shared" si="576"/>
        <v>1000</v>
      </c>
      <c r="Z154" s="54">
        <v>1000</v>
      </c>
      <c r="AA154" s="54"/>
      <c r="AB154" s="54">
        <f t="shared" si="577"/>
        <v>0</v>
      </c>
      <c r="AC154" s="54"/>
      <c r="AD154" s="54"/>
      <c r="AE154" s="54">
        <f t="shared" si="578"/>
        <v>0</v>
      </c>
      <c r="AF154" s="54"/>
      <c r="AG154" s="54"/>
      <c r="AH154" s="54">
        <f t="shared" si="579"/>
        <v>0</v>
      </c>
      <c r="AI154" s="54"/>
      <c r="AJ154" s="54"/>
      <c r="AK154" s="54">
        <f t="shared" si="580"/>
        <v>0</v>
      </c>
      <c r="AL154" s="54"/>
      <c r="AM154" s="54"/>
      <c r="AN154" s="54">
        <f t="shared" si="581"/>
        <v>0</v>
      </c>
      <c r="AO154" s="54"/>
      <c r="AP154" s="54"/>
      <c r="AQ154" s="54">
        <f t="shared" si="582"/>
        <v>0</v>
      </c>
      <c r="AR154" s="54"/>
      <c r="AS154" s="54"/>
      <c r="AT154" s="54">
        <f t="shared" si="583"/>
        <v>0</v>
      </c>
      <c r="AU154" s="54"/>
      <c r="AV154" s="54"/>
      <c r="AW154" s="54">
        <f t="shared" si="584"/>
        <v>0</v>
      </c>
      <c r="AX154" s="54"/>
      <c r="AY154" s="54"/>
      <c r="AZ154" s="54">
        <f t="shared" si="585"/>
        <v>0</v>
      </c>
      <c r="BA154" s="54"/>
      <c r="BB154" s="54"/>
      <c r="BC154" s="54">
        <f t="shared" si="586"/>
        <v>0</v>
      </c>
      <c r="BD154" s="54"/>
      <c r="BE154" s="54"/>
      <c r="BF154" s="54">
        <f t="shared" si="587"/>
        <v>0</v>
      </c>
      <c r="BG154" s="54"/>
      <c r="BH154" s="54"/>
      <c r="BI154" s="54">
        <f t="shared" si="588"/>
        <v>0</v>
      </c>
      <c r="BJ154" s="54"/>
      <c r="BK154" s="54"/>
      <c r="BL154" s="54">
        <f t="shared" si="589"/>
        <v>0</v>
      </c>
      <c r="BM154" s="54"/>
      <c r="BN154" s="54"/>
      <c r="BO154" s="54">
        <f t="shared" si="590"/>
        <v>0</v>
      </c>
      <c r="BP154" s="54"/>
      <c r="BQ154" s="57">
        <f t="shared" si="591"/>
        <v>27544</v>
      </c>
      <c r="BR154" s="57">
        <f t="shared" si="592"/>
        <v>21161</v>
      </c>
      <c r="BS154" s="57">
        <f t="shared" si="596"/>
        <v>48705</v>
      </c>
      <c r="BT154" s="49"/>
      <c r="BU154" s="54"/>
      <c r="BV154" s="54"/>
      <c r="BW154" s="54"/>
      <c r="BX154" s="54"/>
      <c r="BY154" s="54">
        <f t="shared" si="593"/>
        <v>27544</v>
      </c>
      <c r="BZ154" s="54">
        <f t="shared" si="594"/>
        <v>21161</v>
      </c>
      <c r="CA154" s="54">
        <f t="shared" si="595"/>
        <v>48705</v>
      </c>
    </row>
    <row r="155" spans="1:79" x14ac:dyDescent="0.2">
      <c r="A155" s="44" t="s">
        <v>63</v>
      </c>
      <c r="B155" s="45" t="s">
        <v>64</v>
      </c>
      <c r="C155" s="43">
        <f>C156</f>
        <v>7963</v>
      </c>
      <c r="D155" s="43">
        <f t="shared" si="570"/>
        <v>-6963</v>
      </c>
      <c r="E155" s="43">
        <f t="shared" ref="E155:BM155" si="644">E156</f>
        <v>1000</v>
      </c>
      <c r="F155" s="43">
        <f>F156</f>
        <v>0</v>
      </c>
      <c r="G155" s="43">
        <f t="shared" si="571"/>
        <v>0</v>
      </c>
      <c r="H155" s="43">
        <f t="shared" si="644"/>
        <v>0</v>
      </c>
      <c r="I155" s="43">
        <f>I156</f>
        <v>0</v>
      </c>
      <c r="J155" s="52">
        <f t="shared" si="572"/>
        <v>1327</v>
      </c>
      <c r="K155" s="43">
        <f t="shared" si="644"/>
        <v>1327</v>
      </c>
      <c r="L155" s="43">
        <f>L156</f>
        <v>0</v>
      </c>
      <c r="M155" s="43">
        <f t="shared" si="573"/>
        <v>0</v>
      </c>
      <c r="N155" s="43">
        <f t="shared" si="644"/>
        <v>0</v>
      </c>
      <c r="O155" s="43">
        <f>O156</f>
        <v>0</v>
      </c>
      <c r="P155" s="43">
        <f t="shared" si="574"/>
        <v>2000</v>
      </c>
      <c r="Q155" s="43">
        <f t="shared" si="644"/>
        <v>2000</v>
      </c>
      <c r="R155" s="48">
        <f t="shared" si="602"/>
        <v>7963</v>
      </c>
      <c r="S155" s="48">
        <f t="shared" si="524"/>
        <v>-3636</v>
      </c>
      <c r="T155" s="48">
        <f t="shared" si="525"/>
        <v>4327</v>
      </c>
      <c r="U155" s="43">
        <f>U156</f>
        <v>0</v>
      </c>
      <c r="V155" s="43">
        <f t="shared" si="575"/>
        <v>0</v>
      </c>
      <c r="W155" s="43">
        <f t="shared" si="644"/>
        <v>0</v>
      </c>
      <c r="X155" s="43">
        <f>X156</f>
        <v>4008</v>
      </c>
      <c r="Y155" s="43">
        <f t="shared" si="576"/>
        <v>317</v>
      </c>
      <c r="Z155" s="43">
        <f t="shared" si="644"/>
        <v>4325</v>
      </c>
      <c r="AA155" s="43">
        <f>AA156</f>
        <v>0</v>
      </c>
      <c r="AB155" s="43">
        <f t="shared" si="577"/>
        <v>0</v>
      </c>
      <c r="AC155" s="43">
        <f t="shared" si="644"/>
        <v>0</v>
      </c>
      <c r="AD155" s="43">
        <f>AD156</f>
        <v>0</v>
      </c>
      <c r="AE155" s="43">
        <f t="shared" si="578"/>
        <v>0</v>
      </c>
      <c r="AF155" s="43">
        <f t="shared" si="644"/>
        <v>0</v>
      </c>
      <c r="AG155" s="43">
        <f>AG156</f>
        <v>2654</v>
      </c>
      <c r="AH155" s="43">
        <f t="shared" si="579"/>
        <v>0</v>
      </c>
      <c r="AI155" s="43">
        <f t="shared" si="644"/>
        <v>2654</v>
      </c>
      <c r="AJ155" s="43">
        <f>AJ156</f>
        <v>0</v>
      </c>
      <c r="AK155" s="43">
        <f t="shared" si="580"/>
        <v>0</v>
      </c>
      <c r="AL155" s="43">
        <f t="shared" si="644"/>
        <v>0</v>
      </c>
      <c r="AM155" s="43">
        <f>AM156</f>
        <v>0</v>
      </c>
      <c r="AN155" s="43">
        <f t="shared" si="581"/>
        <v>0</v>
      </c>
      <c r="AO155" s="43">
        <f t="shared" si="644"/>
        <v>0</v>
      </c>
      <c r="AP155" s="43">
        <f>AP156</f>
        <v>0</v>
      </c>
      <c r="AQ155" s="43">
        <f t="shared" si="582"/>
        <v>0</v>
      </c>
      <c r="AR155" s="43">
        <f t="shared" si="644"/>
        <v>0</v>
      </c>
      <c r="AS155" s="43">
        <f>AS156</f>
        <v>0</v>
      </c>
      <c r="AT155" s="43">
        <f t="shared" si="583"/>
        <v>0</v>
      </c>
      <c r="AU155" s="43">
        <f t="shared" si="644"/>
        <v>0</v>
      </c>
      <c r="AV155" s="43">
        <f>AV156</f>
        <v>0</v>
      </c>
      <c r="AW155" s="43">
        <f t="shared" si="584"/>
        <v>0</v>
      </c>
      <c r="AX155" s="43">
        <f t="shared" si="644"/>
        <v>0</v>
      </c>
      <c r="AY155" s="43">
        <f>AY156</f>
        <v>0</v>
      </c>
      <c r="AZ155" s="43">
        <f t="shared" si="585"/>
        <v>0</v>
      </c>
      <c r="BA155" s="43">
        <f t="shared" si="644"/>
        <v>0</v>
      </c>
      <c r="BB155" s="43">
        <f>BB156</f>
        <v>0</v>
      </c>
      <c r="BC155" s="43">
        <f t="shared" si="586"/>
        <v>0</v>
      </c>
      <c r="BD155" s="43">
        <f t="shared" si="644"/>
        <v>0</v>
      </c>
      <c r="BE155" s="43">
        <f>BE156</f>
        <v>1991</v>
      </c>
      <c r="BF155" s="43">
        <f t="shared" si="587"/>
        <v>9</v>
      </c>
      <c r="BG155" s="43">
        <f t="shared" si="644"/>
        <v>2000</v>
      </c>
      <c r="BH155" s="43">
        <f>BH156</f>
        <v>0</v>
      </c>
      <c r="BI155" s="43">
        <f t="shared" si="588"/>
        <v>0</v>
      </c>
      <c r="BJ155" s="43">
        <f t="shared" si="644"/>
        <v>0</v>
      </c>
      <c r="BK155" s="43">
        <f>BK156</f>
        <v>0</v>
      </c>
      <c r="BL155" s="43">
        <f t="shared" si="589"/>
        <v>0</v>
      </c>
      <c r="BM155" s="43">
        <f t="shared" si="644"/>
        <v>0</v>
      </c>
      <c r="BN155" s="43">
        <f>BN156</f>
        <v>0</v>
      </c>
      <c r="BO155" s="43">
        <f t="shared" si="590"/>
        <v>0</v>
      </c>
      <c r="BP155" s="43">
        <f t="shared" ref="BP155" si="645">BP156</f>
        <v>0</v>
      </c>
      <c r="BQ155" s="57">
        <f t="shared" si="591"/>
        <v>16616</v>
      </c>
      <c r="BR155" s="57">
        <f t="shared" si="592"/>
        <v>-3310</v>
      </c>
      <c r="BS155" s="57">
        <f t="shared" si="596"/>
        <v>13306</v>
      </c>
      <c r="BT155" s="49"/>
      <c r="BU155" s="43"/>
      <c r="BV155" s="43">
        <f>BV156</f>
        <v>0</v>
      </c>
      <c r="BW155" s="43">
        <f>BW156</f>
        <v>0</v>
      </c>
      <c r="BX155" s="43">
        <f>BX156</f>
        <v>0</v>
      </c>
      <c r="BY155" s="43">
        <f t="shared" si="593"/>
        <v>16616</v>
      </c>
      <c r="BZ155" s="43">
        <f t="shared" si="594"/>
        <v>-3310</v>
      </c>
      <c r="CA155" s="43">
        <f t="shared" si="595"/>
        <v>13306</v>
      </c>
    </row>
    <row r="156" spans="1:79" x14ac:dyDescent="0.2">
      <c r="A156" s="44" t="s">
        <v>65</v>
      </c>
      <c r="B156" s="45" t="s">
        <v>66</v>
      </c>
      <c r="C156" s="54">
        <v>7963</v>
      </c>
      <c r="D156" s="54">
        <f t="shared" si="570"/>
        <v>-6963</v>
      </c>
      <c r="E156" s="54">
        <v>1000</v>
      </c>
      <c r="F156" s="54"/>
      <c r="G156" s="54">
        <f t="shared" si="571"/>
        <v>0</v>
      </c>
      <c r="H156" s="54"/>
      <c r="I156" s="54"/>
      <c r="J156" s="55">
        <f t="shared" si="572"/>
        <v>1327</v>
      </c>
      <c r="K156" s="54">
        <v>1327</v>
      </c>
      <c r="L156" s="54"/>
      <c r="M156" s="54">
        <f t="shared" si="573"/>
        <v>0</v>
      </c>
      <c r="N156" s="54"/>
      <c r="O156" s="54">
        <v>0</v>
      </c>
      <c r="P156" s="54">
        <f t="shared" si="574"/>
        <v>2000</v>
      </c>
      <c r="Q156" s="54">
        <v>2000</v>
      </c>
      <c r="R156" s="48">
        <f t="shared" si="602"/>
        <v>7963</v>
      </c>
      <c r="S156" s="48">
        <f t="shared" si="524"/>
        <v>-3636</v>
      </c>
      <c r="T156" s="48">
        <f t="shared" si="525"/>
        <v>4327</v>
      </c>
      <c r="U156" s="54"/>
      <c r="V156" s="54">
        <f t="shared" si="575"/>
        <v>0</v>
      </c>
      <c r="W156" s="54"/>
      <c r="X156" s="54">
        <v>4008</v>
      </c>
      <c r="Y156" s="54">
        <f t="shared" si="576"/>
        <v>317</v>
      </c>
      <c r="Z156" s="54">
        <v>4325</v>
      </c>
      <c r="AA156" s="54"/>
      <c r="AB156" s="54">
        <f t="shared" si="577"/>
        <v>0</v>
      </c>
      <c r="AC156" s="54"/>
      <c r="AD156" s="54"/>
      <c r="AE156" s="54">
        <f t="shared" si="578"/>
        <v>0</v>
      </c>
      <c r="AF156" s="54"/>
      <c r="AG156" s="54">
        <v>2654</v>
      </c>
      <c r="AH156" s="54">
        <f t="shared" si="579"/>
        <v>0</v>
      </c>
      <c r="AI156" s="54">
        <v>2654</v>
      </c>
      <c r="AJ156" s="54"/>
      <c r="AK156" s="54">
        <f t="shared" si="580"/>
        <v>0</v>
      </c>
      <c r="AL156" s="54"/>
      <c r="AM156" s="54"/>
      <c r="AN156" s="54">
        <f t="shared" si="581"/>
        <v>0</v>
      </c>
      <c r="AO156" s="54"/>
      <c r="AP156" s="54"/>
      <c r="AQ156" s="54">
        <f t="shared" si="582"/>
        <v>0</v>
      </c>
      <c r="AR156" s="54"/>
      <c r="AS156" s="54"/>
      <c r="AT156" s="54">
        <f t="shared" si="583"/>
        <v>0</v>
      </c>
      <c r="AU156" s="54"/>
      <c r="AV156" s="54"/>
      <c r="AW156" s="54">
        <f t="shared" si="584"/>
        <v>0</v>
      </c>
      <c r="AX156" s="54"/>
      <c r="AY156" s="54"/>
      <c r="AZ156" s="54">
        <f t="shared" si="585"/>
        <v>0</v>
      </c>
      <c r="BA156" s="54"/>
      <c r="BB156" s="54"/>
      <c r="BC156" s="54">
        <f t="shared" si="586"/>
        <v>0</v>
      </c>
      <c r="BD156" s="54"/>
      <c r="BE156" s="54">
        <v>1991</v>
      </c>
      <c r="BF156" s="54">
        <f t="shared" si="587"/>
        <v>9</v>
      </c>
      <c r="BG156" s="54">
        <v>2000</v>
      </c>
      <c r="BH156" s="54"/>
      <c r="BI156" s="54">
        <f t="shared" si="588"/>
        <v>0</v>
      </c>
      <c r="BJ156" s="54"/>
      <c r="BK156" s="54"/>
      <c r="BL156" s="54">
        <f t="shared" si="589"/>
        <v>0</v>
      </c>
      <c r="BM156" s="54"/>
      <c r="BN156" s="54"/>
      <c r="BO156" s="54">
        <f t="shared" si="590"/>
        <v>0</v>
      </c>
      <c r="BP156" s="54"/>
      <c r="BQ156" s="57">
        <f t="shared" si="591"/>
        <v>16616</v>
      </c>
      <c r="BR156" s="57">
        <f t="shared" si="592"/>
        <v>-3310</v>
      </c>
      <c r="BS156" s="57">
        <f t="shared" si="596"/>
        <v>13306</v>
      </c>
      <c r="BT156" s="49"/>
      <c r="BU156" s="54"/>
      <c r="BV156" s="54"/>
      <c r="BW156" s="54"/>
      <c r="BX156" s="54"/>
      <c r="BY156" s="54">
        <f t="shared" si="593"/>
        <v>16616</v>
      </c>
      <c r="BZ156" s="54">
        <f t="shared" si="594"/>
        <v>-3310</v>
      </c>
      <c r="CA156" s="54">
        <f t="shared" si="595"/>
        <v>13306</v>
      </c>
    </row>
    <row r="157" spans="1:79" ht="56.25" x14ac:dyDescent="0.2">
      <c r="A157" s="44" t="s">
        <v>88</v>
      </c>
      <c r="B157" s="45" t="s">
        <v>89</v>
      </c>
      <c r="C157" s="43">
        <f>C158</f>
        <v>0</v>
      </c>
      <c r="D157" s="43">
        <f t="shared" si="570"/>
        <v>0</v>
      </c>
      <c r="E157" s="43">
        <f t="shared" ref="E157:BM157" si="646">E158</f>
        <v>0</v>
      </c>
      <c r="F157" s="43">
        <f>F158</f>
        <v>0</v>
      </c>
      <c r="G157" s="43">
        <f t="shared" si="571"/>
        <v>0</v>
      </c>
      <c r="H157" s="43">
        <f t="shared" si="646"/>
        <v>0</v>
      </c>
      <c r="I157" s="43">
        <f>I158</f>
        <v>0</v>
      </c>
      <c r="J157" s="52">
        <f t="shared" si="572"/>
        <v>0</v>
      </c>
      <c r="K157" s="43">
        <f t="shared" si="646"/>
        <v>0</v>
      </c>
      <c r="L157" s="43">
        <f>L158</f>
        <v>0</v>
      </c>
      <c r="M157" s="43">
        <f t="shared" si="573"/>
        <v>0</v>
      </c>
      <c r="N157" s="43">
        <f t="shared" si="646"/>
        <v>0</v>
      </c>
      <c r="O157" s="43">
        <f>O158</f>
        <v>0</v>
      </c>
      <c r="P157" s="43">
        <f t="shared" si="574"/>
        <v>0</v>
      </c>
      <c r="Q157" s="43">
        <f t="shared" si="646"/>
        <v>0</v>
      </c>
      <c r="R157" s="48">
        <f t="shared" si="602"/>
        <v>0</v>
      </c>
      <c r="S157" s="48">
        <f t="shared" si="524"/>
        <v>0</v>
      </c>
      <c r="T157" s="48">
        <f t="shared" si="525"/>
        <v>0</v>
      </c>
      <c r="U157" s="43">
        <f>U158</f>
        <v>187082</v>
      </c>
      <c r="V157" s="43">
        <f t="shared" si="575"/>
        <v>-187082</v>
      </c>
      <c r="W157" s="43">
        <f t="shared" si="646"/>
        <v>0</v>
      </c>
      <c r="X157" s="43">
        <f>X158</f>
        <v>0</v>
      </c>
      <c r="Y157" s="43">
        <f t="shared" si="576"/>
        <v>0</v>
      </c>
      <c r="Z157" s="43">
        <f t="shared" si="646"/>
        <v>0</v>
      </c>
      <c r="AA157" s="43">
        <f>AA158</f>
        <v>0</v>
      </c>
      <c r="AB157" s="43">
        <f t="shared" si="577"/>
        <v>0</v>
      </c>
      <c r="AC157" s="43">
        <f t="shared" si="646"/>
        <v>0</v>
      </c>
      <c r="AD157" s="43">
        <f>AD158</f>
        <v>0</v>
      </c>
      <c r="AE157" s="43">
        <f t="shared" si="578"/>
        <v>0</v>
      </c>
      <c r="AF157" s="43">
        <f t="shared" si="646"/>
        <v>0</v>
      </c>
      <c r="AG157" s="43">
        <f>AG158</f>
        <v>0</v>
      </c>
      <c r="AH157" s="43">
        <f t="shared" si="579"/>
        <v>0</v>
      </c>
      <c r="AI157" s="43">
        <f t="shared" si="646"/>
        <v>0</v>
      </c>
      <c r="AJ157" s="43">
        <f>AJ158</f>
        <v>0</v>
      </c>
      <c r="AK157" s="43">
        <f t="shared" si="580"/>
        <v>0</v>
      </c>
      <c r="AL157" s="43">
        <f t="shared" si="646"/>
        <v>0</v>
      </c>
      <c r="AM157" s="43">
        <f>AM158</f>
        <v>0</v>
      </c>
      <c r="AN157" s="43">
        <f t="shared" si="581"/>
        <v>0</v>
      </c>
      <c r="AO157" s="43">
        <f t="shared" si="646"/>
        <v>0</v>
      </c>
      <c r="AP157" s="43">
        <f>AP158</f>
        <v>0</v>
      </c>
      <c r="AQ157" s="43">
        <f t="shared" si="582"/>
        <v>0</v>
      </c>
      <c r="AR157" s="43">
        <f t="shared" si="646"/>
        <v>0</v>
      </c>
      <c r="AS157" s="43">
        <f>AS158</f>
        <v>0</v>
      </c>
      <c r="AT157" s="43">
        <f t="shared" si="583"/>
        <v>0</v>
      </c>
      <c r="AU157" s="43">
        <f t="shared" si="646"/>
        <v>0</v>
      </c>
      <c r="AV157" s="43">
        <f>AV158</f>
        <v>0</v>
      </c>
      <c r="AW157" s="43">
        <f t="shared" si="584"/>
        <v>0</v>
      </c>
      <c r="AX157" s="43">
        <f t="shared" si="646"/>
        <v>0</v>
      </c>
      <c r="AY157" s="43">
        <f>AY158</f>
        <v>0</v>
      </c>
      <c r="AZ157" s="43">
        <f t="shared" si="585"/>
        <v>0</v>
      </c>
      <c r="BA157" s="43">
        <f t="shared" si="646"/>
        <v>0</v>
      </c>
      <c r="BB157" s="43">
        <f>BB158</f>
        <v>0</v>
      </c>
      <c r="BC157" s="43">
        <f t="shared" si="586"/>
        <v>0</v>
      </c>
      <c r="BD157" s="43">
        <f t="shared" si="646"/>
        <v>0</v>
      </c>
      <c r="BE157" s="43">
        <f>BE158</f>
        <v>1327</v>
      </c>
      <c r="BF157" s="43">
        <f t="shared" si="587"/>
        <v>-1327</v>
      </c>
      <c r="BG157" s="43">
        <f t="shared" si="646"/>
        <v>0</v>
      </c>
      <c r="BH157" s="43">
        <f>BH158</f>
        <v>0</v>
      </c>
      <c r="BI157" s="43">
        <f t="shared" si="588"/>
        <v>0</v>
      </c>
      <c r="BJ157" s="43">
        <f t="shared" si="646"/>
        <v>0</v>
      </c>
      <c r="BK157" s="43">
        <f>BK158</f>
        <v>0</v>
      </c>
      <c r="BL157" s="43">
        <f t="shared" si="589"/>
        <v>0</v>
      </c>
      <c r="BM157" s="43">
        <f t="shared" si="646"/>
        <v>0</v>
      </c>
      <c r="BN157" s="43">
        <f>BN158</f>
        <v>63089</v>
      </c>
      <c r="BO157" s="43">
        <f t="shared" si="590"/>
        <v>-37434</v>
      </c>
      <c r="BP157" s="43">
        <f t="shared" ref="BP157" si="647">BP158</f>
        <v>25655</v>
      </c>
      <c r="BQ157" s="57">
        <f t="shared" si="591"/>
        <v>251498</v>
      </c>
      <c r="BR157" s="57">
        <f t="shared" si="592"/>
        <v>-225843</v>
      </c>
      <c r="BS157" s="57">
        <f t="shared" si="596"/>
        <v>25655</v>
      </c>
      <c r="BT157" s="49"/>
      <c r="BU157" s="43"/>
      <c r="BV157" s="43">
        <f>BV158</f>
        <v>0</v>
      </c>
      <c r="BW157" s="43">
        <f>BW158</f>
        <v>0</v>
      </c>
      <c r="BX157" s="43">
        <f>BX158</f>
        <v>0</v>
      </c>
      <c r="BY157" s="43">
        <f t="shared" si="593"/>
        <v>251498</v>
      </c>
      <c r="BZ157" s="43">
        <f t="shared" si="594"/>
        <v>-225843</v>
      </c>
      <c r="CA157" s="43">
        <f t="shared" si="595"/>
        <v>25655</v>
      </c>
    </row>
    <row r="158" spans="1:79" ht="22.5" x14ac:dyDescent="0.2">
      <c r="A158" s="44" t="s">
        <v>90</v>
      </c>
      <c r="B158" s="45" t="s">
        <v>91</v>
      </c>
      <c r="C158" s="54">
        <v>0</v>
      </c>
      <c r="D158" s="54">
        <f t="shared" si="570"/>
        <v>0</v>
      </c>
      <c r="E158" s="54">
        <v>0</v>
      </c>
      <c r="F158" s="54">
        <v>0</v>
      </c>
      <c r="G158" s="54">
        <f t="shared" si="571"/>
        <v>0</v>
      </c>
      <c r="H158" s="54">
        <v>0</v>
      </c>
      <c r="I158" s="54">
        <v>0</v>
      </c>
      <c r="J158" s="55">
        <f t="shared" si="572"/>
        <v>0</v>
      </c>
      <c r="K158" s="54">
        <v>0</v>
      </c>
      <c r="L158" s="54">
        <v>0</v>
      </c>
      <c r="M158" s="54">
        <f t="shared" si="573"/>
        <v>0</v>
      </c>
      <c r="N158" s="54">
        <v>0</v>
      </c>
      <c r="O158" s="54">
        <v>0</v>
      </c>
      <c r="P158" s="54">
        <f t="shared" si="574"/>
        <v>0</v>
      </c>
      <c r="Q158" s="54">
        <v>0</v>
      </c>
      <c r="R158" s="48">
        <f t="shared" si="602"/>
        <v>0</v>
      </c>
      <c r="S158" s="48">
        <f t="shared" si="524"/>
        <v>0</v>
      </c>
      <c r="T158" s="48">
        <f t="shared" si="525"/>
        <v>0</v>
      </c>
      <c r="U158" s="54">
        <v>187082</v>
      </c>
      <c r="V158" s="54">
        <f t="shared" si="575"/>
        <v>-187082</v>
      </c>
      <c r="W158" s="54">
        <v>0</v>
      </c>
      <c r="X158" s="54"/>
      <c r="Y158" s="54">
        <f t="shared" si="576"/>
        <v>0</v>
      </c>
      <c r="Z158" s="54"/>
      <c r="AA158" s="54"/>
      <c r="AB158" s="54">
        <f t="shared" si="577"/>
        <v>0</v>
      </c>
      <c r="AC158" s="54"/>
      <c r="AD158" s="54"/>
      <c r="AE158" s="54">
        <f t="shared" si="578"/>
        <v>0</v>
      </c>
      <c r="AF158" s="54"/>
      <c r="AG158" s="54"/>
      <c r="AH158" s="54">
        <f t="shared" si="579"/>
        <v>0</v>
      </c>
      <c r="AI158" s="54"/>
      <c r="AJ158" s="54"/>
      <c r="AK158" s="54">
        <f t="shared" si="580"/>
        <v>0</v>
      </c>
      <c r="AL158" s="54"/>
      <c r="AM158" s="54"/>
      <c r="AN158" s="54">
        <f t="shared" si="581"/>
        <v>0</v>
      </c>
      <c r="AO158" s="54"/>
      <c r="AP158" s="54"/>
      <c r="AQ158" s="54">
        <f t="shared" si="582"/>
        <v>0</v>
      </c>
      <c r="AR158" s="54"/>
      <c r="AS158" s="54"/>
      <c r="AT158" s="54">
        <f t="shared" si="583"/>
        <v>0</v>
      </c>
      <c r="AU158" s="54"/>
      <c r="AV158" s="54"/>
      <c r="AW158" s="54">
        <f t="shared" si="584"/>
        <v>0</v>
      </c>
      <c r="AX158" s="54"/>
      <c r="AY158" s="54"/>
      <c r="AZ158" s="54">
        <f t="shared" si="585"/>
        <v>0</v>
      </c>
      <c r="BA158" s="54"/>
      <c r="BB158" s="54"/>
      <c r="BC158" s="54">
        <f t="shared" si="586"/>
        <v>0</v>
      </c>
      <c r="BD158" s="54"/>
      <c r="BE158" s="54">
        <v>1327</v>
      </c>
      <c r="BF158" s="54">
        <f t="shared" si="587"/>
        <v>-1327</v>
      </c>
      <c r="BG158" s="54">
        <v>0</v>
      </c>
      <c r="BH158" s="54"/>
      <c r="BI158" s="54">
        <f t="shared" si="588"/>
        <v>0</v>
      </c>
      <c r="BJ158" s="54"/>
      <c r="BK158" s="54"/>
      <c r="BL158" s="54">
        <f t="shared" si="589"/>
        <v>0</v>
      </c>
      <c r="BM158" s="54"/>
      <c r="BN158" s="54">
        <v>63089</v>
      </c>
      <c r="BO158" s="54">
        <f t="shared" si="590"/>
        <v>-37434</v>
      </c>
      <c r="BP158" s="54">
        <v>25655</v>
      </c>
      <c r="BQ158" s="57">
        <f t="shared" si="591"/>
        <v>251498</v>
      </c>
      <c r="BR158" s="57">
        <f t="shared" si="592"/>
        <v>-225843</v>
      </c>
      <c r="BS158" s="57">
        <f t="shared" si="596"/>
        <v>25655</v>
      </c>
      <c r="BT158" s="49"/>
      <c r="BU158" s="54"/>
      <c r="BV158" s="54"/>
      <c r="BW158" s="54"/>
      <c r="BX158" s="54"/>
      <c r="BY158" s="54">
        <f t="shared" si="593"/>
        <v>251498</v>
      </c>
      <c r="BZ158" s="54">
        <f t="shared" si="594"/>
        <v>-225843</v>
      </c>
      <c r="CA158" s="54">
        <f t="shared" si="595"/>
        <v>25655</v>
      </c>
    </row>
    <row r="159" spans="1:79" ht="56.25" x14ac:dyDescent="0.2">
      <c r="A159" s="44" t="s">
        <v>92</v>
      </c>
      <c r="B159" s="45" t="s">
        <v>93</v>
      </c>
      <c r="C159" s="43">
        <f>C160+C161+C162+C163</f>
        <v>0</v>
      </c>
      <c r="D159" s="43">
        <f t="shared" si="570"/>
        <v>0</v>
      </c>
      <c r="E159" s="43">
        <f t="shared" ref="E159" si="648">E160+E161+E162+E163</f>
        <v>0</v>
      </c>
      <c r="F159" s="43">
        <f>F160+F161+F162+F163</f>
        <v>0</v>
      </c>
      <c r="G159" s="43">
        <f t="shared" si="571"/>
        <v>0</v>
      </c>
      <c r="H159" s="43">
        <f t="shared" ref="H159" si="649">H160+H161+H162+H163</f>
        <v>0</v>
      </c>
      <c r="I159" s="43">
        <f>I160+I161+I162+I163</f>
        <v>0</v>
      </c>
      <c r="J159" s="52">
        <f t="shared" si="572"/>
        <v>0</v>
      </c>
      <c r="K159" s="43">
        <f t="shared" ref="K159" si="650">K160+K161+K162+K163</f>
        <v>0</v>
      </c>
      <c r="L159" s="43">
        <f>L160+L161+L162+L163</f>
        <v>8300</v>
      </c>
      <c r="M159" s="43">
        <f t="shared" si="573"/>
        <v>35700</v>
      </c>
      <c r="N159" s="43">
        <f t="shared" ref="N159" si="651">N160+N161+N162+N163</f>
        <v>44000</v>
      </c>
      <c r="O159" s="43">
        <f>O160+O161+O162+O163</f>
        <v>33884</v>
      </c>
      <c r="P159" s="43">
        <f t="shared" si="574"/>
        <v>-26984</v>
      </c>
      <c r="Q159" s="43">
        <f t="shared" ref="Q159" si="652">Q160+Q161+Q162+Q163</f>
        <v>6900</v>
      </c>
      <c r="R159" s="48">
        <f t="shared" si="602"/>
        <v>42184</v>
      </c>
      <c r="S159" s="48">
        <f t="shared" si="524"/>
        <v>8716</v>
      </c>
      <c r="T159" s="48">
        <f t="shared" si="525"/>
        <v>50900</v>
      </c>
      <c r="U159" s="43">
        <f>U160+U161+U162+U163</f>
        <v>699977</v>
      </c>
      <c r="V159" s="43">
        <f t="shared" si="575"/>
        <v>82200</v>
      </c>
      <c r="W159" s="43">
        <f t="shared" ref="W159" si="653">W160+W161+W162+W163</f>
        <v>782177</v>
      </c>
      <c r="X159" s="43">
        <f>X160+X161+X162+X163</f>
        <v>8219</v>
      </c>
      <c r="Y159" s="43">
        <f t="shared" si="576"/>
        <v>38623</v>
      </c>
      <c r="Z159" s="43">
        <f t="shared" ref="Z159" si="654">Z160+Z161+Z162+Z163</f>
        <v>46842</v>
      </c>
      <c r="AA159" s="43">
        <f>AA160+AA161+AA162+AA163</f>
        <v>11331</v>
      </c>
      <c r="AB159" s="43">
        <f t="shared" si="577"/>
        <v>-357</v>
      </c>
      <c r="AC159" s="43">
        <f t="shared" ref="AC159" si="655">AC160+AC161+AC162+AC163</f>
        <v>10974</v>
      </c>
      <c r="AD159" s="43">
        <f>AD160+AD161+AD162+AD163</f>
        <v>7036</v>
      </c>
      <c r="AE159" s="43">
        <f t="shared" si="578"/>
        <v>-6686</v>
      </c>
      <c r="AF159" s="43">
        <f t="shared" ref="AF159" si="656">AF160+AF161+AF162+AF163</f>
        <v>350</v>
      </c>
      <c r="AG159" s="43">
        <f>AG160+AG161+AG162+AG163</f>
        <v>2000</v>
      </c>
      <c r="AH159" s="43">
        <f t="shared" si="579"/>
        <v>0</v>
      </c>
      <c r="AI159" s="43">
        <f t="shared" ref="AI159" si="657">AI160+AI161+AI162+AI163</f>
        <v>2000</v>
      </c>
      <c r="AJ159" s="43">
        <f>AJ160+AJ161+AJ162+AJ163</f>
        <v>0</v>
      </c>
      <c r="AK159" s="43">
        <f t="shared" si="580"/>
        <v>573</v>
      </c>
      <c r="AL159" s="43">
        <f>AL160+AL161+AL162+AL163</f>
        <v>573</v>
      </c>
      <c r="AM159" s="43">
        <f>AM160+AM161+AM162+AM163</f>
        <v>266</v>
      </c>
      <c r="AN159" s="43">
        <f t="shared" si="581"/>
        <v>2841</v>
      </c>
      <c r="AO159" s="43">
        <f t="shared" ref="AO159" si="658">AO160+AO161+AO162+AO163</f>
        <v>3107</v>
      </c>
      <c r="AP159" s="43">
        <f>AP160+AP161+AP162+AP163</f>
        <v>0</v>
      </c>
      <c r="AQ159" s="43">
        <f t="shared" si="582"/>
        <v>600</v>
      </c>
      <c r="AR159" s="43">
        <f t="shared" ref="AR159" si="659">AR160+AR161+AR162+AR163</f>
        <v>600</v>
      </c>
      <c r="AS159" s="43">
        <f>AS160+AS161+AS162+AS163</f>
        <v>0</v>
      </c>
      <c r="AT159" s="43">
        <f t="shared" si="583"/>
        <v>0</v>
      </c>
      <c r="AU159" s="43">
        <f t="shared" ref="AU159" si="660">AU160+AU161+AU162+AU163</f>
        <v>0</v>
      </c>
      <c r="AV159" s="43">
        <f>AV160+AV161+AV162+AV163</f>
        <v>0</v>
      </c>
      <c r="AW159" s="43">
        <f t="shared" si="584"/>
        <v>0</v>
      </c>
      <c r="AX159" s="43">
        <f t="shared" ref="AX159" si="661">AX160+AX161+AX162+AX163</f>
        <v>0</v>
      </c>
      <c r="AY159" s="43">
        <f>AY160+AY161+AY162+AY163</f>
        <v>3315</v>
      </c>
      <c r="AZ159" s="43">
        <f t="shared" si="585"/>
        <v>2468</v>
      </c>
      <c r="BA159" s="43">
        <f t="shared" ref="BA159" si="662">BA160+BA161+BA162+BA163</f>
        <v>5783</v>
      </c>
      <c r="BB159" s="43">
        <f>BB160+BB161+BB162+BB163</f>
        <v>0</v>
      </c>
      <c r="BC159" s="43">
        <f t="shared" si="586"/>
        <v>0</v>
      </c>
      <c r="BD159" s="43">
        <f t="shared" ref="BD159" si="663">BD160+BD161+BD162+BD163</f>
        <v>0</v>
      </c>
      <c r="BE159" s="43">
        <f>BE160+BE161+BE162+BE163</f>
        <v>18182</v>
      </c>
      <c r="BF159" s="43">
        <f t="shared" si="587"/>
        <v>-12650</v>
      </c>
      <c r="BG159" s="43">
        <f t="shared" ref="BG159" si="664">BG160+BG161+BG162+BG163</f>
        <v>5532</v>
      </c>
      <c r="BH159" s="43">
        <f>BH160+BH161+BH162+BH163</f>
        <v>531</v>
      </c>
      <c r="BI159" s="43">
        <f t="shared" si="588"/>
        <v>-531</v>
      </c>
      <c r="BJ159" s="43">
        <f t="shared" ref="BJ159" si="665">BJ160+BJ161+BJ162+BJ163</f>
        <v>0</v>
      </c>
      <c r="BK159" s="43">
        <f>BK160+BK161+BK162+BK163</f>
        <v>3318</v>
      </c>
      <c r="BL159" s="43">
        <f t="shared" si="589"/>
        <v>4228</v>
      </c>
      <c r="BM159" s="43">
        <f t="shared" ref="BM159" si="666">BM160+BM161+BM162+BM163</f>
        <v>7546</v>
      </c>
      <c r="BN159" s="43">
        <f>BN160+BN161+BN162+BN163</f>
        <v>70008</v>
      </c>
      <c r="BO159" s="43">
        <f t="shared" si="590"/>
        <v>81683</v>
      </c>
      <c r="BP159" s="43">
        <f t="shared" ref="BP159" si="667">BP160+BP161+BP162+BP163</f>
        <v>151691</v>
      </c>
      <c r="BQ159" s="57">
        <f t="shared" si="591"/>
        <v>866367</v>
      </c>
      <c r="BR159" s="57">
        <f t="shared" si="592"/>
        <v>201708</v>
      </c>
      <c r="BS159" s="57">
        <f t="shared" si="596"/>
        <v>1068075</v>
      </c>
      <c r="BT159" s="49"/>
      <c r="BU159" s="43"/>
      <c r="BV159" s="43">
        <f>BV160+BV161+BV162+BV163</f>
        <v>0</v>
      </c>
      <c r="BW159" s="43">
        <f t="shared" ref="BW159:BX159" si="668">BW160+BW161+BW162+BW163</f>
        <v>0</v>
      </c>
      <c r="BX159" s="43">
        <f t="shared" si="668"/>
        <v>0</v>
      </c>
      <c r="BY159" s="43">
        <f t="shared" si="593"/>
        <v>866367</v>
      </c>
      <c r="BZ159" s="43">
        <f t="shared" si="594"/>
        <v>201708</v>
      </c>
      <c r="CA159" s="43">
        <f t="shared" si="595"/>
        <v>1068075</v>
      </c>
    </row>
    <row r="160" spans="1:79" ht="22.5" x14ac:dyDescent="0.2">
      <c r="A160" s="44" t="s">
        <v>96</v>
      </c>
      <c r="B160" s="45" t="s">
        <v>97</v>
      </c>
      <c r="C160" s="54">
        <v>0</v>
      </c>
      <c r="D160" s="54">
        <f t="shared" si="570"/>
        <v>0</v>
      </c>
      <c r="E160" s="54">
        <v>0</v>
      </c>
      <c r="F160" s="54">
        <v>0</v>
      </c>
      <c r="G160" s="54">
        <f t="shared" si="571"/>
        <v>0</v>
      </c>
      <c r="H160" s="54">
        <v>0</v>
      </c>
      <c r="I160" s="54">
        <v>0</v>
      </c>
      <c r="J160" s="55">
        <f t="shared" si="572"/>
        <v>0</v>
      </c>
      <c r="K160" s="54">
        <v>0</v>
      </c>
      <c r="L160" s="54">
        <v>7800</v>
      </c>
      <c r="M160" s="54">
        <f t="shared" si="573"/>
        <v>36200</v>
      </c>
      <c r="N160" s="54">
        <v>44000</v>
      </c>
      <c r="O160" s="54">
        <v>33844</v>
      </c>
      <c r="P160" s="54">
        <f t="shared" si="574"/>
        <v>-27544</v>
      </c>
      <c r="Q160" s="54">
        <v>6300</v>
      </c>
      <c r="R160" s="48">
        <f t="shared" si="602"/>
        <v>41644</v>
      </c>
      <c r="S160" s="48">
        <f t="shared" si="524"/>
        <v>8656</v>
      </c>
      <c r="T160" s="48">
        <f t="shared" si="525"/>
        <v>50300</v>
      </c>
      <c r="U160" s="54">
        <v>672677</v>
      </c>
      <c r="V160" s="54">
        <f t="shared" si="575"/>
        <v>100000</v>
      </c>
      <c r="W160" s="66">
        <f>795239-22562</f>
        <v>772677</v>
      </c>
      <c r="X160" s="54">
        <v>8219</v>
      </c>
      <c r="Y160" s="54">
        <f t="shared" si="576"/>
        <v>31781</v>
      </c>
      <c r="Z160" s="54">
        <v>40000</v>
      </c>
      <c r="AA160" s="54">
        <v>7350</v>
      </c>
      <c r="AB160" s="54">
        <f t="shared" si="577"/>
        <v>3550</v>
      </c>
      <c r="AC160" s="54">
        <v>10900</v>
      </c>
      <c r="AD160" s="54">
        <v>7036</v>
      </c>
      <c r="AE160" s="54">
        <f t="shared" si="578"/>
        <v>-7036</v>
      </c>
      <c r="AF160" s="54"/>
      <c r="AG160" s="54">
        <v>2000</v>
      </c>
      <c r="AH160" s="54">
        <f t="shared" si="579"/>
        <v>0</v>
      </c>
      <c r="AI160" s="54">
        <v>2000</v>
      </c>
      <c r="AJ160" s="54"/>
      <c r="AK160" s="54">
        <f t="shared" si="580"/>
        <v>573</v>
      </c>
      <c r="AL160" s="54">
        <v>573</v>
      </c>
      <c r="AM160" s="54">
        <v>266</v>
      </c>
      <c r="AN160" s="54">
        <f t="shared" si="581"/>
        <v>2841</v>
      </c>
      <c r="AO160" s="54">
        <v>3107</v>
      </c>
      <c r="AP160" s="54">
        <v>0</v>
      </c>
      <c r="AQ160" s="54">
        <f t="shared" si="582"/>
        <v>600</v>
      </c>
      <c r="AR160" s="54">
        <v>600</v>
      </c>
      <c r="AS160" s="54"/>
      <c r="AT160" s="54">
        <f t="shared" si="583"/>
        <v>0</v>
      </c>
      <c r="AU160" s="54"/>
      <c r="AV160" s="54"/>
      <c r="AW160" s="54">
        <f t="shared" si="584"/>
        <v>0</v>
      </c>
      <c r="AX160" s="54"/>
      <c r="AY160" s="54">
        <v>3315</v>
      </c>
      <c r="AZ160" s="54">
        <f t="shared" si="585"/>
        <v>2468</v>
      </c>
      <c r="BA160" s="54">
        <v>5783</v>
      </c>
      <c r="BB160" s="54"/>
      <c r="BC160" s="54">
        <f t="shared" si="586"/>
        <v>0</v>
      </c>
      <c r="BD160" s="54"/>
      <c r="BE160" s="54">
        <v>15967</v>
      </c>
      <c r="BF160" s="54">
        <f t="shared" si="587"/>
        <v>-11967</v>
      </c>
      <c r="BG160" s="54">
        <v>4000</v>
      </c>
      <c r="BH160" s="54"/>
      <c r="BI160" s="54">
        <f t="shared" si="588"/>
        <v>0</v>
      </c>
      <c r="BJ160" s="54"/>
      <c r="BK160" s="54">
        <v>3318</v>
      </c>
      <c r="BL160" s="54">
        <f t="shared" si="589"/>
        <v>4228</v>
      </c>
      <c r="BM160" s="54">
        <v>7546</v>
      </c>
      <c r="BN160" s="54">
        <v>70008</v>
      </c>
      <c r="BO160" s="54">
        <f t="shared" si="590"/>
        <v>-48752</v>
      </c>
      <c r="BP160" s="54">
        <v>21256</v>
      </c>
      <c r="BQ160" s="57">
        <f t="shared" si="591"/>
        <v>831800</v>
      </c>
      <c r="BR160" s="57">
        <f t="shared" si="592"/>
        <v>86942</v>
      </c>
      <c r="BS160" s="57">
        <f t="shared" si="596"/>
        <v>918742</v>
      </c>
      <c r="BT160" s="49"/>
      <c r="BU160" s="54"/>
      <c r="BV160" s="54"/>
      <c r="BW160" s="54"/>
      <c r="BX160" s="54"/>
      <c r="BY160" s="54">
        <f t="shared" si="593"/>
        <v>831800</v>
      </c>
      <c r="BZ160" s="54">
        <f t="shared" si="594"/>
        <v>86942</v>
      </c>
      <c r="CA160" s="54">
        <f t="shared" si="595"/>
        <v>918742</v>
      </c>
    </row>
    <row r="161" spans="1:79" ht="22.5" x14ac:dyDescent="0.2">
      <c r="A161" s="44" t="s">
        <v>130</v>
      </c>
      <c r="B161" s="45" t="s">
        <v>131</v>
      </c>
      <c r="C161" s="54">
        <v>0</v>
      </c>
      <c r="D161" s="54">
        <f t="shared" si="570"/>
        <v>0</v>
      </c>
      <c r="E161" s="54">
        <v>0</v>
      </c>
      <c r="F161" s="54">
        <v>0</v>
      </c>
      <c r="G161" s="54">
        <f t="shared" si="571"/>
        <v>0</v>
      </c>
      <c r="H161" s="54">
        <v>0</v>
      </c>
      <c r="I161" s="54">
        <v>0</v>
      </c>
      <c r="J161" s="55">
        <f t="shared" si="572"/>
        <v>0</v>
      </c>
      <c r="K161" s="54">
        <v>0</v>
      </c>
      <c r="L161" s="54"/>
      <c r="M161" s="54">
        <f t="shared" si="573"/>
        <v>0</v>
      </c>
      <c r="N161" s="54"/>
      <c r="O161" s="54"/>
      <c r="P161" s="54">
        <f t="shared" si="574"/>
        <v>0</v>
      </c>
      <c r="Q161" s="54"/>
      <c r="R161" s="48">
        <f t="shared" si="602"/>
        <v>0</v>
      </c>
      <c r="S161" s="48">
        <f t="shared" si="524"/>
        <v>0</v>
      </c>
      <c r="T161" s="48">
        <f t="shared" si="525"/>
        <v>0</v>
      </c>
      <c r="U161" s="54"/>
      <c r="V161" s="54">
        <f t="shared" si="575"/>
        <v>0</v>
      </c>
      <c r="W161" s="54"/>
      <c r="X161" s="54"/>
      <c r="Y161" s="54">
        <f t="shared" si="576"/>
        <v>0</v>
      </c>
      <c r="Z161" s="54"/>
      <c r="AA161" s="54"/>
      <c r="AB161" s="54">
        <f t="shared" si="577"/>
        <v>0</v>
      </c>
      <c r="AC161" s="54"/>
      <c r="AD161" s="54"/>
      <c r="AE161" s="54">
        <f t="shared" si="578"/>
        <v>0</v>
      </c>
      <c r="AF161" s="54"/>
      <c r="AG161" s="54"/>
      <c r="AH161" s="54">
        <f t="shared" si="579"/>
        <v>0</v>
      </c>
      <c r="AI161" s="54"/>
      <c r="AJ161" s="54"/>
      <c r="AK161" s="54">
        <f t="shared" si="580"/>
        <v>0</v>
      </c>
      <c r="AL161" s="54"/>
      <c r="AM161" s="54"/>
      <c r="AN161" s="54">
        <f t="shared" si="581"/>
        <v>0</v>
      </c>
      <c r="AO161" s="54"/>
      <c r="AP161" s="54"/>
      <c r="AQ161" s="54">
        <f t="shared" si="582"/>
        <v>0</v>
      </c>
      <c r="AR161" s="54"/>
      <c r="AS161" s="54"/>
      <c r="AT161" s="54">
        <f t="shared" si="583"/>
        <v>0</v>
      </c>
      <c r="AU161" s="54"/>
      <c r="AV161" s="54"/>
      <c r="AW161" s="54">
        <f t="shared" si="584"/>
        <v>0</v>
      </c>
      <c r="AX161" s="54"/>
      <c r="AY161" s="54"/>
      <c r="AZ161" s="54">
        <f t="shared" si="585"/>
        <v>0</v>
      </c>
      <c r="BA161" s="54"/>
      <c r="BB161" s="54"/>
      <c r="BC161" s="54">
        <f t="shared" si="586"/>
        <v>0</v>
      </c>
      <c r="BD161" s="54"/>
      <c r="BE161" s="54"/>
      <c r="BF161" s="54">
        <f t="shared" si="587"/>
        <v>0</v>
      </c>
      <c r="BG161" s="54"/>
      <c r="BH161" s="54"/>
      <c r="BI161" s="54">
        <f t="shared" si="588"/>
        <v>0</v>
      </c>
      <c r="BJ161" s="54"/>
      <c r="BK161" s="54"/>
      <c r="BL161" s="54">
        <f t="shared" si="589"/>
        <v>0</v>
      </c>
      <c r="BM161" s="54"/>
      <c r="BN161" s="54">
        <v>0</v>
      </c>
      <c r="BO161" s="54">
        <f t="shared" si="590"/>
        <v>130435</v>
      </c>
      <c r="BP161" s="54">
        <f>130435</f>
        <v>130435</v>
      </c>
      <c r="BQ161" s="57">
        <f t="shared" si="591"/>
        <v>0</v>
      </c>
      <c r="BR161" s="57">
        <f t="shared" si="592"/>
        <v>130435</v>
      </c>
      <c r="BS161" s="57">
        <f t="shared" si="596"/>
        <v>130435</v>
      </c>
      <c r="BT161" s="49"/>
      <c r="BU161" s="54"/>
      <c r="BV161" s="54"/>
      <c r="BW161" s="54"/>
      <c r="BX161" s="54"/>
      <c r="BY161" s="54">
        <f t="shared" si="593"/>
        <v>0</v>
      </c>
      <c r="BZ161" s="54">
        <f t="shared" si="594"/>
        <v>130435</v>
      </c>
      <c r="CA161" s="54">
        <f t="shared" si="595"/>
        <v>130435</v>
      </c>
    </row>
    <row r="162" spans="1:79" ht="45" x14ac:dyDescent="0.2">
      <c r="A162" s="44" t="s">
        <v>98</v>
      </c>
      <c r="B162" s="45" t="s">
        <v>99</v>
      </c>
      <c r="C162" s="54">
        <v>0</v>
      </c>
      <c r="D162" s="54">
        <f t="shared" si="570"/>
        <v>0</v>
      </c>
      <c r="E162" s="54">
        <v>0</v>
      </c>
      <c r="F162" s="54">
        <v>0</v>
      </c>
      <c r="G162" s="54">
        <f t="shared" si="571"/>
        <v>0</v>
      </c>
      <c r="H162" s="54">
        <v>0</v>
      </c>
      <c r="I162" s="54">
        <v>0</v>
      </c>
      <c r="J162" s="55">
        <f t="shared" si="572"/>
        <v>0</v>
      </c>
      <c r="K162" s="54">
        <v>0</v>
      </c>
      <c r="L162" s="54">
        <v>500</v>
      </c>
      <c r="M162" s="54">
        <f t="shared" si="573"/>
        <v>-500</v>
      </c>
      <c r="N162" s="54">
        <v>0</v>
      </c>
      <c r="O162" s="54">
        <v>40</v>
      </c>
      <c r="P162" s="54">
        <f t="shared" si="574"/>
        <v>560</v>
      </c>
      <c r="Q162" s="54">
        <v>600</v>
      </c>
      <c r="R162" s="48">
        <f t="shared" si="602"/>
        <v>540</v>
      </c>
      <c r="S162" s="48">
        <f t="shared" si="524"/>
        <v>60</v>
      </c>
      <c r="T162" s="48">
        <f t="shared" si="525"/>
        <v>600</v>
      </c>
      <c r="U162" s="54">
        <v>7375</v>
      </c>
      <c r="V162" s="54">
        <f t="shared" si="575"/>
        <v>2125</v>
      </c>
      <c r="W162" s="54">
        <v>9500</v>
      </c>
      <c r="X162" s="54">
        <v>0</v>
      </c>
      <c r="Y162" s="54">
        <f t="shared" si="576"/>
        <v>6842</v>
      </c>
      <c r="Z162" s="54">
        <v>6842</v>
      </c>
      <c r="AA162" s="54">
        <v>3981</v>
      </c>
      <c r="AB162" s="54">
        <f t="shared" si="577"/>
        <v>-3907</v>
      </c>
      <c r="AC162" s="54">
        <v>74</v>
      </c>
      <c r="AD162" s="54"/>
      <c r="AE162" s="54">
        <f t="shared" si="578"/>
        <v>350</v>
      </c>
      <c r="AF162" s="54">
        <v>350</v>
      </c>
      <c r="AG162" s="54"/>
      <c r="AH162" s="54">
        <f t="shared" si="579"/>
        <v>0</v>
      </c>
      <c r="AI162" s="54"/>
      <c r="AJ162" s="54"/>
      <c r="AK162" s="54">
        <f t="shared" si="580"/>
        <v>0</v>
      </c>
      <c r="AL162" s="54"/>
      <c r="AM162" s="54"/>
      <c r="AN162" s="54">
        <f t="shared" si="581"/>
        <v>0</v>
      </c>
      <c r="AO162" s="54"/>
      <c r="AP162" s="54"/>
      <c r="AQ162" s="54">
        <f t="shared" si="582"/>
        <v>0</v>
      </c>
      <c r="AR162" s="54"/>
      <c r="AS162" s="54"/>
      <c r="AT162" s="54">
        <f t="shared" si="583"/>
        <v>0</v>
      </c>
      <c r="AU162" s="54"/>
      <c r="AV162" s="54"/>
      <c r="AW162" s="54">
        <f t="shared" si="584"/>
        <v>0</v>
      </c>
      <c r="AX162" s="54"/>
      <c r="AY162" s="54"/>
      <c r="AZ162" s="54">
        <f t="shared" si="585"/>
        <v>0</v>
      </c>
      <c r="BA162" s="54"/>
      <c r="BB162" s="54"/>
      <c r="BC162" s="54">
        <f t="shared" si="586"/>
        <v>0</v>
      </c>
      <c r="BD162" s="54"/>
      <c r="BE162" s="54">
        <v>888</v>
      </c>
      <c r="BF162" s="54">
        <f t="shared" si="587"/>
        <v>644</v>
      </c>
      <c r="BG162" s="54">
        <v>1532</v>
      </c>
      <c r="BH162" s="54">
        <v>531</v>
      </c>
      <c r="BI162" s="54">
        <f t="shared" si="588"/>
        <v>-531</v>
      </c>
      <c r="BJ162" s="54"/>
      <c r="BK162" s="54"/>
      <c r="BL162" s="54">
        <f t="shared" si="589"/>
        <v>0</v>
      </c>
      <c r="BM162" s="54"/>
      <c r="BN162" s="54"/>
      <c r="BO162" s="54">
        <f t="shared" si="590"/>
        <v>0</v>
      </c>
      <c r="BP162" s="54"/>
      <c r="BQ162" s="57">
        <f t="shared" si="591"/>
        <v>13315</v>
      </c>
      <c r="BR162" s="57">
        <f t="shared" si="592"/>
        <v>5583</v>
      </c>
      <c r="BS162" s="57">
        <f t="shared" si="596"/>
        <v>18898</v>
      </c>
      <c r="BT162" s="49"/>
      <c r="BU162" s="54"/>
      <c r="BV162" s="54"/>
      <c r="BW162" s="54"/>
      <c r="BX162" s="54"/>
      <c r="BY162" s="54">
        <f t="shared" si="593"/>
        <v>13315</v>
      </c>
      <c r="BZ162" s="54">
        <f t="shared" si="594"/>
        <v>5583</v>
      </c>
      <c r="CA162" s="54">
        <f t="shared" si="595"/>
        <v>18898</v>
      </c>
    </row>
    <row r="163" spans="1:79" ht="33.75" x14ac:dyDescent="0.2">
      <c r="A163" s="44" t="s">
        <v>100</v>
      </c>
      <c r="B163" s="45" t="s">
        <v>101</v>
      </c>
      <c r="C163" s="54">
        <v>0</v>
      </c>
      <c r="D163" s="54">
        <f t="shared" si="570"/>
        <v>0</v>
      </c>
      <c r="E163" s="54">
        <v>0</v>
      </c>
      <c r="F163" s="54">
        <v>0</v>
      </c>
      <c r="G163" s="54">
        <f t="shared" si="571"/>
        <v>0</v>
      </c>
      <c r="H163" s="54">
        <v>0</v>
      </c>
      <c r="I163" s="54">
        <v>0</v>
      </c>
      <c r="J163" s="55">
        <f t="shared" si="572"/>
        <v>0</v>
      </c>
      <c r="K163" s="54">
        <v>0</v>
      </c>
      <c r="L163" s="54"/>
      <c r="M163" s="54">
        <f t="shared" si="573"/>
        <v>0</v>
      </c>
      <c r="N163" s="54"/>
      <c r="O163" s="54"/>
      <c r="P163" s="54">
        <f t="shared" si="574"/>
        <v>0</v>
      </c>
      <c r="Q163" s="54"/>
      <c r="R163" s="48">
        <f t="shared" si="602"/>
        <v>0</v>
      </c>
      <c r="S163" s="48">
        <f t="shared" si="524"/>
        <v>0</v>
      </c>
      <c r="T163" s="48">
        <f t="shared" si="525"/>
        <v>0</v>
      </c>
      <c r="U163" s="54">
        <v>19925</v>
      </c>
      <c r="V163" s="54">
        <f t="shared" si="575"/>
        <v>-19925</v>
      </c>
      <c r="W163" s="54"/>
      <c r="X163" s="54"/>
      <c r="Y163" s="54">
        <f t="shared" si="576"/>
        <v>0</v>
      </c>
      <c r="Z163" s="54"/>
      <c r="AA163" s="54"/>
      <c r="AB163" s="54">
        <f t="shared" si="577"/>
        <v>0</v>
      </c>
      <c r="AC163" s="54"/>
      <c r="AD163" s="54"/>
      <c r="AE163" s="54">
        <f t="shared" si="578"/>
        <v>0</v>
      </c>
      <c r="AF163" s="54"/>
      <c r="AG163" s="54"/>
      <c r="AH163" s="54">
        <f t="shared" si="579"/>
        <v>0</v>
      </c>
      <c r="AI163" s="54"/>
      <c r="AJ163" s="54"/>
      <c r="AK163" s="54">
        <f t="shared" si="580"/>
        <v>0</v>
      </c>
      <c r="AL163" s="54"/>
      <c r="AM163" s="54"/>
      <c r="AN163" s="54">
        <f t="shared" si="581"/>
        <v>0</v>
      </c>
      <c r="AO163" s="54"/>
      <c r="AP163" s="54"/>
      <c r="AQ163" s="54">
        <f t="shared" si="582"/>
        <v>0</v>
      </c>
      <c r="AR163" s="54"/>
      <c r="AS163" s="54"/>
      <c r="AT163" s="54">
        <f t="shared" si="583"/>
        <v>0</v>
      </c>
      <c r="AU163" s="54"/>
      <c r="AV163" s="54"/>
      <c r="AW163" s="54">
        <f t="shared" si="584"/>
        <v>0</v>
      </c>
      <c r="AX163" s="54"/>
      <c r="AY163" s="54"/>
      <c r="AZ163" s="54">
        <f t="shared" si="585"/>
        <v>0</v>
      </c>
      <c r="BA163" s="54"/>
      <c r="BB163" s="54"/>
      <c r="BC163" s="54">
        <f t="shared" si="586"/>
        <v>0</v>
      </c>
      <c r="BD163" s="54"/>
      <c r="BE163" s="54">
        <v>1327</v>
      </c>
      <c r="BF163" s="54">
        <f t="shared" si="587"/>
        <v>-1327</v>
      </c>
      <c r="BG163" s="54"/>
      <c r="BH163" s="54"/>
      <c r="BI163" s="54">
        <f t="shared" si="588"/>
        <v>0</v>
      </c>
      <c r="BJ163" s="54"/>
      <c r="BK163" s="54"/>
      <c r="BL163" s="54">
        <f t="shared" si="589"/>
        <v>0</v>
      </c>
      <c r="BM163" s="54"/>
      <c r="BN163" s="54"/>
      <c r="BO163" s="54">
        <f t="shared" si="590"/>
        <v>0</v>
      </c>
      <c r="BP163" s="54"/>
      <c r="BQ163" s="57">
        <f t="shared" si="591"/>
        <v>21252</v>
      </c>
      <c r="BR163" s="57">
        <f t="shared" si="592"/>
        <v>-21252</v>
      </c>
      <c r="BS163" s="57">
        <f t="shared" si="596"/>
        <v>0</v>
      </c>
      <c r="BT163" s="49"/>
      <c r="BU163" s="54"/>
      <c r="BV163" s="54"/>
      <c r="BW163" s="54"/>
      <c r="BX163" s="54"/>
      <c r="BY163" s="54">
        <f t="shared" si="593"/>
        <v>21252</v>
      </c>
      <c r="BZ163" s="54">
        <f t="shared" si="594"/>
        <v>-21252</v>
      </c>
      <c r="CA163" s="54">
        <f t="shared" si="595"/>
        <v>0</v>
      </c>
    </row>
    <row r="164" spans="1:79" ht="45" x14ac:dyDescent="0.2">
      <c r="A164" s="44" t="s">
        <v>104</v>
      </c>
      <c r="B164" s="45" t="s">
        <v>105</v>
      </c>
      <c r="C164" s="43">
        <f>C165</f>
        <v>0</v>
      </c>
      <c r="D164" s="43">
        <f t="shared" si="570"/>
        <v>0</v>
      </c>
      <c r="E164" s="43">
        <f t="shared" ref="E164:BM164" si="669">E165</f>
        <v>0</v>
      </c>
      <c r="F164" s="43">
        <f>F165</f>
        <v>0</v>
      </c>
      <c r="G164" s="43">
        <f t="shared" si="571"/>
        <v>0</v>
      </c>
      <c r="H164" s="43">
        <f t="shared" si="669"/>
        <v>0</v>
      </c>
      <c r="I164" s="43">
        <f>I165</f>
        <v>0</v>
      </c>
      <c r="J164" s="52">
        <f t="shared" si="572"/>
        <v>0</v>
      </c>
      <c r="K164" s="43">
        <f t="shared" si="669"/>
        <v>0</v>
      </c>
      <c r="L164" s="43">
        <f>L165</f>
        <v>0</v>
      </c>
      <c r="M164" s="43">
        <f t="shared" si="573"/>
        <v>0</v>
      </c>
      <c r="N164" s="43">
        <f t="shared" si="669"/>
        <v>0</v>
      </c>
      <c r="O164" s="43">
        <f>O165</f>
        <v>0</v>
      </c>
      <c r="P164" s="43">
        <f t="shared" si="574"/>
        <v>0</v>
      </c>
      <c r="Q164" s="43">
        <f t="shared" si="669"/>
        <v>0</v>
      </c>
      <c r="R164" s="48">
        <f t="shared" si="602"/>
        <v>0</v>
      </c>
      <c r="S164" s="48">
        <f t="shared" si="524"/>
        <v>0</v>
      </c>
      <c r="T164" s="48">
        <f t="shared" si="525"/>
        <v>0</v>
      </c>
      <c r="U164" s="43">
        <f>U165</f>
        <v>484105</v>
      </c>
      <c r="V164" s="43">
        <f t="shared" si="575"/>
        <v>-454105</v>
      </c>
      <c r="W164" s="43">
        <f t="shared" si="669"/>
        <v>30000</v>
      </c>
      <c r="X164" s="43">
        <f>X165</f>
        <v>411441</v>
      </c>
      <c r="Y164" s="43">
        <f t="shared" si="576"/>
        <v>109376</v>
      </c>
      <c r="Z164" s="43">
        <f t="shared" si="669"/>
        <v>520817</v>
      </c>
      <c r="AA164" s="43">
        <f>AA165</f>
        <v>0</v>
      </c>
      <c r="AB164" s="43">
        <f t="shared" si="577"/>
        <v>0</v>
      </c>
      <c r="AC164" s="43">
        <f t="shared" si="669"/>
        <v>0</v>
      </c>
      <c r="AD164" s="43">
        <f>AD165</f>
        <v>0</v>
      </c>
      <c r="AE164" s="43">
        <f t="shared" si="578"/>
        <v>0</v>
      </c>
      <c r="AF164" s="43">
        <f t="shared" si="669"/>
        <v>0</v>
      </c>
      <c r="AG164" s="43">
        <f>AG165</f>
        <v>0</v>
      </c>
      <c r="AH164" s="43">
        <f t="shared" si="579"/>
        <v>0</v>
      </c>
      <c r="AI164" s="43">
        <f t="shared" si="669"/>
        <v>0</v>
      </c>
      <c r="AJ164" s="43">
        <f>AJ165</f>
        <v>0</v>
      </c>
      <c r="AK164" s="43">
        <f t="shared" si="580"/>
        <v>0</v>
      </c>
      <c r="AL164" s="43">
        <f t="shared" si="669"/>
        <v>0</v>
      </c>
      <c r="AM164" s="43">
        <f>AM165</f>
        <v>0</v>
      </c>
      <c r="AN164" s="43">
        <f t="shared" si="581"/>
        <v>0</v>
      </c>
      <c r="AO164" s="43">
        <f t="shared" si="669"/>
        <v>0</v>
      </c>
      <c r="AP164" s="43">
        <f>AP165</f>
        <v>0</v>
      </c>
      <c r="AQ164" s="43">
        <f t="shared" si="582"/>
        <v>0</v>
      </c>
      <c r="AR164" s="43">
        <f t="shared" si="669"/>
        <v>0</v>
      </c>
      <c r="AS164" s="43">
        <f>AS165</f>
        <v>0</v>
      </c>
      <c r="AT164" s="43">
        <f t="shared" si="583"/>
        <v>0</v>
      </c>
      <c r="AU164" s="43">
        <f t="shared" si="669"/>
        <v>0</v>
      </c>
      <c r="AV164" s="43">
        <f>AV165</f>
        <v>0</v>
      </c>
      <c r="AW164" s="43">
        <f t="shared" si="584"/>
        <v>0</v>
      </c>
      <c r="AX164" s="43">
        <f t="shared" si="669"/>
        <v>0</v>
      </c>
      <c r="AY164" s="43">
        <f>AY165</f>
        <v>0</v>
      </c>
      <c r="AZ164" s="43">
        <f t="shared" si="585"/>
        <v>0</v>
      </c>
      <c r="BA164" s="43">
        <f t="shared" si="669"/>
        <v>0</v>
      </c>
      <c r="BB164" s="43">
        <f>BB165</f>
        <v>0</v>
      </c>
      <c r="BC164" s="43">
        <f t="shared" si="586"/>
        <v>0</v>
      </c>
      <c r="BD164" s="43">
        <f t="shared" si="669"/>
        <v>0</v>
      </c>
      <c r="BE164" s="43">
        <f>BE165</f>
        <v>0</v>
      </c>
      <c r="BF164" s="43">
        <f t="shared" si="587"/>
        <v>0</v>
      </c>
      <c r="BG164" s="43">
        <f t="shared" si="669"/>
        <v>0</v>
      </c>
      <c r="BH164" s="43">
        <f>BH165</f>
        <v>0</v>
      </c>
      <c r="BI164" s="43">
        <f t="shared" si="588"/>
        <v>0</v>
      </c>
      <c r="BJ164" s="43">
        <f t="shared" si="669"/>
        <v>0</v>
      </c>
      <c r="BK164" s="43">
        <f>BK165</f>
        <v>0</v>
      </c>
      <c r="BL164" s="43">
        <f t="shared" si="589"/>
        <v>0</v>
      </c>
      <c r="BM164" s="43">
        <f t="shared" si="669"/>
        <v>0</v>
      </c>
      <c r="BN164" s="43">
        <f>BN165</f>
        <v>0</v>
      </c>
      <c r="BO164" s="43">
        <f t="shared" si="590"/>
        <v>0</v>
      </c>
      <c r="BP164" s="43">
        <f t="shared" ref="BP164" si="670">BP165</f>
        <v>0</v>
      </c>
      <c r="BQ164" s="57">
        <f t="shared" si="591"/>
        <v>895546</v>
      </c>
      <c r="BR164" s="57">
        <f t="shared" si="592"/>
        <v>-344729</v>
      </c>
      <c r="BS164" s="57">
        <f t="shared" si="596"/>
        <v>550817</v>
      </c>
      <c r="BT164" s="49"/>
      <c r="BU164" s="43"/>
      <c r="BV164" s="43">
        <f>BV165</f>
        <v>0</v>
      </c>
      <c r="BW164" s="43">
        <f>BW165</f>
        <v>0</v>
      </c>
      <c r="BX164" s="43">
        <f>BX165</f>
        <v>0</v>
      </c>
      <c r="BY164" s="43">
        <f t="shared" si="593"/>
        <v>895546</v>
      </c>
      <c r="BZ164" s="43">
        <f t="shared" si="594"/>
        <v>-344729</v>
      </c>
      <c r="CA164" s="43">
        <f t="shared" si="595"/>
        <v>550817</v>
      </c>
    </row>
    <row r="165" spans="1:79" ht="33.75" x14ac:dyDescent="0.2">
      <c r="A165" s="44" t="s">
        <v>106</v>
      </c>
      <c r="B165" s="45" t="s">
        <v>107</v>
      </c>
      <c r="C165" s="54">
        <v>0</v>
      </c>
      <c r="D165" s="54">
        <f t="shared" si="570"/>
        <v>0</v>
      </c>
      <c r="E165" s="54">
        <v>0</v>
      </c>
      <c r="F165" s="54">
        <v>0</v>
      </c>
      <c r="G165" s="54">
        <f t="shared" si="571"/>
        <v>0</v>
      </c>
      <c r="H165" s="54">
        <v>0</v>
      </c>
      <c r="I165" s="54">
        <v>0</v>
      </c>
      <c r="J165" s="55">
        <f t="shared" si="572"/>
        <v>0</v>
      </c>
      <c r="K165" s="54">
        <v>0</v>
      </c>
      <c r="L165" s="54">
        <v>0</v>
      </c>
      <c r="M165" s="54">
        <f t="shared" si="573"/>
        <v>0</v>
      </c>
      <c r="N165" s="54">
        <v>0</v>
      </c>
      <c r="O165" s="54">
        <v>0</v>
      </c>
      <c r="P165" s="54">
        <f t="shared" si="574"/>
        <v>0</v>
      </c>
      <c r="Q165" s="54">
        <v>0</v>
      </c>
      <c r="R165" s="48">
        <f t="shared" si="602"/>
        <v>0</v>
      </c>
      <c r="S165" s="48">
        <f t="shared" si="524"/>
        <v>0</v>
      </c>
      <c r="T165" s="48">
        <f t="shared" si="525"/>
        <v>0</v>
      </c>
      <c r="U165" s="54">
        <v>484105</v>
      </c>
      <c r="V165" s="54">
        <f t="shared" si="575"/>
        <v>-454105</v>
      </c>
      <c r="W165" s="54">
        <v>30000</v>
      </c>
      <c r="X165" s="54">
        <v>411441</v>
      </c>
      <c r="Y165" s="54">
        <f t="shared" si="576"/>
        <v>109376</v>
      </c>
      <c r="Z165" s="66">
        <f>620817-100000</f>
        <v>520817</v>
      </c>
      <c r="AA165" s="54">
        <v>0</v>
      </c>
      <c r="AB165" s="54">
        <f t="shared" si="577"/>
        <v>0</v>
      </c>
      <c r="AC165" s="54">
        <v>0</v>
      </c>
      <c r="AD165" s="54">
        <v>0</v>
      </c>
      <c r="AE165" s="54">
        <f t="shared" si="578"/>
        <v>0</v>
      </c>
      <c r="AF165" s="54">
        <v>0</v>
      </c>
      <c r="AG165" s="54">
        <v>0</v>
      </c>
      <c r="AH165" s="54">
        <f t="shared" si="579"/>
        <v>0</v>
      </c>
      <c r="AI165" s="54">
        <v>0</v>
      </c>
      <c r="AJ165" s="54">
        <v>0</v>
      </c>
      <c r="AK165" s="54">
        <f t="shared" si="580"/>
        <v>0</v>
      </c>
      <c r="AL165" s="54">
        <v>0</v>
      </c>
      <c r="AM165" s="54">
        <v>0</v>
      </c>
      <c r="AN165" s="54">
        <f t="shared" si="581"/>
        <v>0</v>
      </c>
      <c r="AO165" s="54">
        <v>0</v>
      </c>
      <c r="AP165" s="54">
        <v>0</v>
      </c>
      <c r="AQ165" s="54">
        <f t="shared" si="582"/>
        <v>0</v>
      </c>
      <c r="AR165" s="54">
        <v>0</v>
      </c>
      <c r="AS165" s="54">
        <v>0</v>
      </c>
      <c r="AT165" s="54">
        <f t="shared" si="583"/>
        <v>0</v>
      </c>
      <c r="AU165" s="54">
        <v>0</v>
      </c>
      <c r="AV165" s="54">
        <v>0</v>
      </c>
      <c r="AW165" s="54">
        <f t="shared" si="584"/>
        <v>0</v>
      </c>
      <c r="AX165" s="54">
        <v>0</v>
      </c>
      <c r="AY165" s="54">
        <v>0</v>
      </c>
      <c r="AZ165" s="54">
        <f t="shared" si="585"/>
        <v>0</v>
      </c>
      <c r="BA165" s="54">
        <v>0</v>
      </c>
      <c r="BB165" s="54">
        <v>0</v>
      </c>
      <c r="BC165" s="54">
        <f t="shared" si="586"/>
        <v>0</v>
      </c>
      <c r="BD165" s="54">
        <v>0</v>
      </c>
      <c r="BE165" s="54">
        <v>0</v>
      </c>
      <c r="BF165" s="54">
        <f t="shared" si="587"/>
        <v>0</v>
      </c>
      <c r="BG165" s="54">
        <v>0</v>
      </c>
      <c r="BH165" s="54">
        <v>0</v>
      </c>
      <c r="BI165" s="54">
        <f t="shared" si="588"/>
        <v>0</v>
      </c>
      <c r="BJ165" s="54">
        <v>0</v>
      </c>
      <c r="BK165" s="54">
        <v>0</v>
      </c>
      <c r="BL165" s="54">
        <f t="shared" si="589"/>
        <v>0</v>
      </c>
      <c r="BM165" s="54">
        <v>0</v>
      </c>
      <c r="BN165" s="54">
        <v>0</v>
      </c>
      <c r="BO165" s="54">
        <f t="shared" si="590"/>
        <v>0</v>
      </c>
      <c r="BP165" s="54">
        <v>0</v>
      </c>
      <c r="BQ165" s="57">
        <f t="shared" si="591"/>
        <v>895546</v>
      </c>
      <c r="BR165" s="57">
        <f t="shared" si="592"/>
        <v>-344729</v>
      </c>
      <c r="BS165" s="57">
        <f t="shared" si="596"/>
        <v>550817</v>
      </c>
      <c r="BT165" s="49"/>
      <c r="BU165" s="54"/>
      <c r="BV165" s="54">
        <v>0</v>
      </c>
      <c r="BW165" s="54">
        <v>0</v>
      </c>
      <c r="BX165" s="54">
        <v>0</v>
      </c>
      <c r="BY165" s="54">
        <f t="shared" si="593"/>
        <v>895546</v>
      </c>
      <c r="BZ165" s="54">
        <f t="shared" si="594"/>
        <v>-344729</v>
      </c>
      <c r="CA165" s="54">
        <f t="shared" si="595"/>
        <v>550817</v>
      </c>
    </row>
    <row r="166" spans="1:79" ht="45" x14ac:dyDescent="0.2">
      <c r="A166" s="44" t="s">
        <v>132</v>
      </c>
      <c r="B166" s="45" t="s">
        <v>133</v>
      </c>
      <c r="C166" s="43">
        <f>C167</f>
        <v>0</v>
      </c>
      <c r="D166" s="43">
        <f t="shared" si="570"/>
        <v>0</v>
      </c>
      <c r="E166" s="43">
        <f t="shared" ref="E166:BM166" si="671">E167</f>
        <v>0</v>
      </c>
      <c r="F166" s="43">
        <f>F167</f>
        <v>0</v>
      </c>
      <c r="G166" s="43">
        <f t="shared" si="571"/>
        <v>0</v>
      </c>
      <c r="H166" s="43">
        <f t="shared" si="671"/>
        <v>0</v>
      </c>
      <c r="I166" s="43">
        <f>I167</f>
        <v>0</v>
      </c>
      <c r="J166" s="52">
        <f t="shared" si="572"/>
        <v>0</v>
      </c>
      <c r="K166" s="43">
        <f t="shared" si="671"/>
        <v>0</v>
      </c>
      <c r="L166" s="43">
        <f>L167</f>
        <v>0</v>
      </c>
      <c r="M166" s="43">
        <f t="shared" si="573"/>
        <v>0</v>
      </c>
      <c r="N166" s="43">
        <f t="shared" si="671"/>
        <v>0</v>
      </c>
      <c r="O166" s="43">
        <f>O167</f>
        <v>0</v>
      </c>
      <c r="P166" s="43">
        <f t="shared" si="574"/>
        <v>0</v>
      </c>
      <c r="Q166" s="43">
        <f t="shared" si="671"/>
        <v>0</v>
      </c>
      <c r="R166" s="48">
        <f t="shared" si="602"/>
        <v>0</v>
      </c>
      <c r="S166" s="48">
        <f t="shared" si="524"/>
        <v>0</v>
      </c>
      <c r="T166" s="48">
        <f t="shared" si="525"/>
        <v>0</v>
      </c>
      <c r="U166" s="43">
        <f>U167</f>
        <v>0</v>
      </c>
      <c r="V166" s="43">
        <f t="shared" si="575"/>
        <v>0</v>
      </c>
      <c r="W166" s="43">
        <f t="shared" si="671"/>
        <v>0</v>
      </c>
      <c r="X166" s="43">
        <f>X167</f>
        <v>0</v>
      </c>
      <c r="Y166" s="43">
        <f t="shared" si="576"/>
        <v>0</v>
      </c>
      <c r="Z166" s="43">
        <f t="shared" si="671"/>
        <v>0</v>
      </c>
      <c r="AA166" s="43">
        <f>AA167</f>
        <v>0</v>
      </c>
      <c r="AB166" s="43">
        <f t="shared" si="577"/>
        <v>0</v>
      </c>
      <c r="AC166" s="43">
        <f t="shared" si="671"/>
        <v>0</v>
      </c>
      <c r="AD166" s="43">
        <f>AD167</f>
        <v>0</v>
      </c>
      <c r="AE166" s="43">
        <f t="shared" si="578"/>
        <v>0</v>
      </c>
      <c r="AF166" s="43">
        <f t="shared" si="671"/>
        <v>0</v>
      </c>
      <c r="AG166" s="43">
        <f>AG167</f>
        <v>0</v>
      </c>
      <c r="AH166" s="43">
        <f t="shared" si="579"/>
        <v>0</v>
      </c>
      <c r="AI166" s="43">
        <f t="shared" si="671"/>
        <v>0</v>
      </c>
      <c r="AJ166" s="43">
        <f>AJ167</f>
        <v>16325</v>
      </c>
      <c r="AK166" s="43">
        <f t="shared" si="580"/>
        <v>0</v>
      </c>
      <c r="AL166" s="43">
        <f t="shared" si="671"/>
        <v>16325</v>
      </c>
      <c r="AM166" s="43">
        <f>AM167</f>
        <v>0</v>
      </c>
      <c r="AN166" s="43">
        <f t="shared" si="581"/>
        <v>0</v>
      </c>
      <c r="AO166" s="43">
        <f t="shared" si="671"/>
        <v>0</v>
      </c>
      <c r="AP166" s="43">
        <f>AP167</f>
        <v>0</v>
      </c>
      <c r="AQ166" s="43">
        <f t="shared" si="582"/>
        <v>0</v>
      </c>
      <c r="AR166" s="43">
        <f t="shared" si="671"/>
        <v>0</v>
      </c>
      <c r="AS166" s="43">
        <f>AS167</f>
        <v>0</v>
      </c>
      <c r="AT166" s="43">
        <f t="shared" si="583"/>
        <v>0</v>
      </c>
      <c r="AU166" s="43">
        <f t="shared" si="671"/>
        <v>0</v>
      </c>
      <c r="AV166" s="43">
        <f>AV167</f>
        <v>0</v>
      </c>
      <c r="AW166" s="43">
        <f t="shared" si="584"/>
        <v>0</v>
      </c>
      <c r="AX166" s="43">
        <f t="shared" si="671"/>
        <v>0</v>
      </c>
      <c r="AY166" s="43">
        <f>AY167</f>
        <v>0</v>
      </c>
      <c r="AZ166" s="43">
        <f t="shared" si="585"/>
        <v>0</v>
      </c>
      <c r="BA166" s="43">
        <f t="shared" si="671"/>
        <v>0</v>
      </c>
      <c r="BB166" s="43">
        <f>BB167</f>
        <v>0</v>
      </c>
      <c r="BC166" s="43">
        <f t="shared" si="586"/>
        <v>0</v>
      </c>
      <c r="BD166" s="43">
        <f t="shared" si="671"/>
        <v>0</v>
      </c>
      <c r="BE166" s="43">
        <f>BE167</f>
        <v>0</v>
      </c>
      <c r="BF166" s="43">
        <f t="shared" si="587"/>
        <v>0</v>
      </c>
      <c r="BG166" s="43">
        <f t="shared" si="671"/>
        <v>0</v>
      </c>
      <c r="BH166" s="43">
        <f>BH167</f>
        <v>0</v>
      </c>
      <c r="BI166" s="43">
        <f t="shared" si="588"/>
        <v>0</v>
      </c>
      <c r="BJ166" s="43">
        <f t="shared" si="671"/>
        <v>0</v>
      </c>
      <c r="BK166" s="43">
        <f>BK167</f>
        <v>0</v>
      </c>
      <c r="BL166" s="43">
        <f t="shared" si="589"/>
        <v>0</v>
      </c>
      <c r="BM166" s="43">
        <f t="shared" si="671"/>
        <v>0</v>
      </c>
      <c r="BN166" s="43">
        <f>BN167</f>
        <v>0</v>
      </c>
      <c r="BO166" s="43">
        <f t="shared" si="590"/>
        <v>0</v>
      </c>
      <c r="BP166" s="43">
        <f t="shared" ref="BP166" si="672">BP167</f>
        <v>0</v>
      </c>
      <c r="BQ166" s="57">
        <f t="shared" si="591"/>
        <v>16325</v>
      </c>
      <c r="BR166" s="57">
        <f t="shared" si="592"/>
        <v>0</v>
      </c>
      <c r="BS166" s="57">
        <f t="shared" si="596"/>
        <v>16325</v>
      </c>
      <c r="BT166" s="49"/>
      <c r="BU166" s="43"/>
      <c r="BV166" s="43">
        <f>BV167</f>
        <v>0</v>
      </c>
      <c r="BW166" s="43">
        <f>BW167</f>
        <v>0</v>
      </c>
      <c r="BX166" s="43">
        <f>BX167</f>
        <v>0</v>
      </c>
      <c r="BY166" s="43">
        <f t="shared" si="593"/>
        <v>16325</v>
      </c>
      <c r="BZ166" s="43">
        <f t="shared" si="594"/>
        <v>0</v>
      </c>
      <c r="CA166" s="43">
        <f t="shared" si="595"/>
        <v>16325</v>
      </c>
    </row>
    <row r="167" spans="1:79" ht="78.75" x14ac:dyDescent="0.2">
      <c r="A167" s="44" t="s">
        <v>134</v>
      </c>
      <c r="B167" s="45" t="s">
        <v>135</v>
      </c>
      <c r="C167" s="54">
        <v>0</v>
      </c>
      <c r="D167" s="54">
        <f t="shared" si="570"/>
        <v>0</v>
      </c>
      <c r="E167" s="54">
        <v>0</v>
      </c>
      <c r="F167" s="54">
        <v>0</v>
      </c>
      <c r="G167" s="54">
        <f t="shared" si="571"/>
        <v>0</v>
      </c>
      <c r="H167" s="54">
        <v>0</v>
      </c>
      <c r="I167" s="54">
        <v>0</v>
      </c>
      <c r="J167" s="55">
        <f t="shared" si="572"/>
        <v>0</v>
      </c>
      <c r="K167" s="54">
        <v>0</v>
      </c>
      <c r="L167" s="54">
        <v>0</v>
      </c>
      <c r="M167" s="54">
        <f t="shared" si="573"/>
        <v>0</v>
      </c>
      <c r="N167" s="54">
        <v>0</v>
      </c>
      <c r="O167" s="54">
        <v>0</v>
      </c>
      <c r="P167" s="54">
        <f t="shared" si="574"/>
        <v>0</v>
      </c>
      <c r="Q167" s="54">
        <v>0</v>
      </c>
      <c r="R167" s="48">
        <f t="shared" si="602"/>
        <v>0</v>
      </c>
      <c r="S167" s="48">
        <f t="shared" si="524"/>
        <v>0</v>
      </c>
      <c r="T167" s="48">
        <f t="shared" si="525"/>
        <v>0</v>
      </c>
      <c r="U167" s="54">
        <v>0</v>
      </c>
      <c r="V167" s="54">
        <f t="shared" si="575"/>
        <v>0</v>
      </c>
      <c r="W167" s="54">
        <v>0</v>
      </c>
      <c r="X167" s="54">
        <v>0</v>
      </c>
      <c r="Y167" s="54">
        <f t="shared" si="576"/>
        <v>0</v>
      </c>
      <c r="Z167" s="54">
        <v>0</v>
      </c>
      <c r="AA167" s="54">
        <v>0</v>
      </c>
      <c r="AB167" s="54">
        <f t="shared" si="577"/>
        <v>0</v>
      </c>
      <c r="AC167" s="54">
        <v>0</v>
      </c>
      <c r="AD167" s="54">
        <v>0</v>
      </c>
      <c r="AE167" s="54">
        <f t="shared" si="578"/>
        <v>0</v>
      </c>
      <c r="AF167" s="54">
        <v>0</v>
      </c>
      <c r="AG167" s="54">
        <v>0</v>
      </c>
      <c r="AH167" s="54">
        <f t="shared" si="579"/>
        <v>0</v>
      </c>
      <c r="AI167" s="54">
        <v>0</v>
      </c>
      <c r="AJ167" s="54">
        <v>16325</v>
      </c>
      <c r="AK167" s="54">
        <f t="shared" si="580"/>
        <v>0</v>
      </c>
      <c r="AL167" s="54">
        <v>16325</v>
      </c>
      <c r="AM167" s="54">
        <v>0</v>
      </c>
      <c r="AN167" s="54">
        <f t="shared" si="581"/>
        <v>0</v>
      </c>
      <c r="AO167" s="54">
        <v>0</v>
      </c>
      <c r="AP167" s="54">
        <v>0</v>
      </c>
      <c r="AQ167" s="54">
        <f t="shared" si="582"/>
        <v>0</v>
      </c>
      <c r="AR167" s="54">
        <v>0</v>
      </c>
      <c r="AS167" s="54">
        <v>0</v>
      </c>
      <c r="AT167" s="54">
        <f t="shared" si="583"/>
        <v>0</v>
      </c>
      <c r="AU167" s="54">
        <v>0</v>
      </c>
      <c r="AV167" s="54">
        <v>0</v>
      </c>
      <c r="AW167" s="54">
        <f t="shared" si="584"/>
        <v>0</v>
      </c>
      <c r="AX167" s="54">
        <v>0</v>
      </c>
      <c r="AY167" s="54">
        <v>0</v>
      </c>
      <c r="AZ167" s="54">
        <f t="shared" si="585"/>
        <v>0</v>
      </c>
      <c r="BA167" s="54">
        <v>0</v>
      </c>
      <c r="BB167" s="54">
        <v>0</v>
      </c>
      <c r="BC167" s="54">
        <f t="shared" si="586"/>
        <v>0</v>
      </c>
      <c r="BD167" s="54">
        <v>0</v>
      </c>
      <c r="BE167" s="54">
        <v>0</v>
      </c>
      <c r="BF167" s="54">
        <f t="shared" si="587"/>
        <v>0</v>
      </c>
      <c r="BG167" s="54">
        <v>0</v>
      </c>
      <c r="BH167" s="54">
        <v>0</v>
      </c>
      <c r="BI167" s="54">
        <f t="shared" si="588"/>
        <v>0</v>
      </c>
      <c r="BJ167" s="54">
        <v>0</v>
      </c>
      <c r="BK167" s="54">
        <v>0</v>
      </c>
      <c r="BL167" s="54">
        <f t="shared" si="589"/>
        <v>0</v>
      </c>
      <c r="BM167" s="54">
        <v>0</v>
      </c>
      <c r="BN167" s="54">
        <v>0</v>
      </c>
      <c r="BO167" s="54">
        <f t="shared" si="590"/>
        <v>0</v>
      </c>
      <c r="BP167" s="54">
        <v>0</v>
      </c>
      <c r="BQ167" s="57">
        <f t="shared" si="591"/>
        <v>16325</v>
      </c>
      <c r="BR167" s="57">
        <f t="shared" si="592"/>
        <v>0</v>
      </c>
      <c r="BS167" s="57">
        <f t="shared" si="596"/>
        <v>16325</v>
      </c>
      <c r="BT167" s="49"/>
      <c r="BU167" s="54"/>
      <c r="BV167" s="54">
        <v>0</v>
      </c>
      <c r="BW167" s="54">
        <v>0</v>
      </c>
      <c r="BX167" s="54">
        <v>0</v>
      </c>
      <c r="BY167" s="54">
        <f t="shared" si="593"/>
        <v>16325</v>
      </c>
      <c r="BZ167" s="54">
        <f t="shared" si="594"/>
        <v>0</v>
      </c>
      <c r="CA167" s="54">
        <f t="shared" si="595"/>
        <v>16325</v>
      </c>
    </row>
    <row r="168" spans="1:79" ht="22.5" x14ac:dyDescent="0.2">
      <c r="A168" s="65" t="s">
        <v>110</v>
      </c>
      <c r="B168" s="45" t="s">
        <v>111</v>
      </c>
      <c r="C168" s="33">
        <f>C169+C173+C179+C181+C183+C185+C188+C191+C196</f>
        <v>724808</v>
      </c>
      <c r="D168" s="33">
        <f t="shared" si="570"/>
        <v>19702</v>
      </c>
      <c r="E168" s="33">
        <f t="shared" ref="E168" si="673">E169+E173+E179+E181+E183+E185+E188+E191+E196</f>
        <v>744510</v>
      </c>
      <c r="F168" s="33">
        <f>F169+F173+F179+F181+F183+F185+F188+F191+F196</f>
        <v>52193</v>
      </c>
      <c r="G168" s="33">
        <f t="shared" si="571"/>
        <v>-662</v>
      </c>
      <c r="H168" s="33">
        <f t="shared" ref="H168" si="674">H169+H173+H179+H181+H183+H185+H188+H191+H196</f>
        <v>51531</v>
      </c>
      <c r="I168" s="33">
        <f>I169+I173+I179+I181+I183+I185+I188+I191+I196</f>
        <v>54958</v>
      </c>
      <c r="J168" s="50">
        <f t="shared" si="572"/>
        <v>10665</v>
      </c>
      <c r="K168" s="33">
        <f t="shared" ref="K168" si="675">K169+K173+K179+K181+K183+K185+K188+K191+K196</f>
        <v>65623</v>
      </c>
      <c r="L168" s="33">
        <f>L169+L173+L179+L181+L183+L185+L188+L191+L196</f>
        <v>0</v>
      </c>
      <c r="M168" s="33">
        <f t="shared" si="573"/>
        <v>0</v>
      </c>
      <c r="N168" s="33">
        <f t="shared" ref="N168" si="676">N169+N173+N179+N181+N183+N185+N188+N191+N196</f>
        <v>0</v>
      </c>
      <c r="O168" s="33">
        <f>O169+O173+O179+O181+O183+O185+O188+O191+O196</f>
        <v>117274</v>
      </c>
      <c r="P168" s="33">
        <f t="shared" si="574"/>
        <v>121717</v>
      </c>
      <c r="Q168" s="33">
        <f t="shared" ref="Q168" si="677">Q169+Q173+Q179+Q181+Q183+Q185+Q188+Q191+Q196</f>
        <v>238991</v>
      </c>
      <c r="R168" s="48">
        <f t="shared" si="602"/>
        <v>949233</v>
      </c>
      <c r="S168" s="48">
        <f t="shared" si="524"/>
        <v>151422</v>
      </c>
      <c r="T168" s="48">
        <f t="shared" si="525"/>
        <v>1100655</v>
      </c>
      <c r="U168" s="33">
        <f>U169+U173+U179+U181+U183+U185+U188+U191+U196</f>
        <v>0</v>
      </c>
      <c r="V168" s="33">
        <f t="shared" si="575"/>
        <v>0</v>
      </c>
      <c r="W168" s="33">
        <f t="shared" ref="W168" si="678">W169+W173+W179+W181+W183+W185+W188+W191+W196</f>
        <v>0</v>
      </c>
      <c r="X168" s="33">
        <f>X169+X173+X179+X181+X183+X185+X188+X191+X196</f>
        <v>355145</v>
      </c>
      <c r="Y168" s="33">
        <f t="shared" si="576"/>
        <v>6769</v>
      </c>
      <c r="Z168" s="33">
        <f t="shared" ref="Z168" si="679">Z169+Z173+Z179+Z181+Z183+Z185+Z188+Z191+Z196</f>
        <v>361914</v>
      </c>
      <c r="AA168" s="33">
        <f>AA169+AA173+AA179+AA181+AA183+AA185+AA188+AA191+AA196</f>
        <v>92715</v>
      </c>
      <c r="AB168" s="33">
        <f t="shared" si="577"/>
        <v>49774</v>
      </c>
      <c r="AC168" s="33">
        <f t="shared" ref="AC168" si="680">AC169+AC173+AC179+AC181+AC183+AC185+AC188+AC191+AC196</f>
        <v>142489</v>
      </c>
      <c r="AD168" s="33">
        <f>AD169+AD173+AD179+AD181+AD183+AD185+AD188+AD191+AD196</f>
        <v>76753</v>
      </c>
      <c r="AE168" s="33">
        <f t="shared" si="578"/>
        <v>-8378</v>
      </c>
      <c r="AF168" s="33">
        <f t="shared" ref="AF168" si="681">AF169+AF173+AF179+AF181+AF183+AF185+AF188+AF191+AF196</f>
        <v>68375</v>
      </c>
      <c r="AG168" s="33">
        <f>AG169+AG173+AG179+AG181+AG183+AG185+AG188+AG191+AG196</f>
        <v>1260218</v>
      </c>
      <c r="AH168" s="33">
        <f t="shared" si="579"/>
        <v>-96474</v>
      </c>
      <c r="AI168" s="33">
        <f t="shared" ref="AI168" si="682">AI169+AI173+AI179+AI181+AI183+AI185+AI188+AI191+AI196</f>
        <v>1163744</v>
      </c>
      <c r="AJ168" s="33">
        <f>AJ169+AJ173+AJ179+AJ181+AJ183+AJ185+AJ188+AJ191+AJ196</f>
        <v>318535</v>
      </c>
      <c r="AK168" s="33">
        <f t="shared" si="580"/>
        <v>187138</v>
      </c>
      <c r="AL168" s="33">
        <f t="shared" ref="AL168" si="683">AL169+AL173+AL179+AL181+AL183+AL185+AL188+AL191+AL196</f>
        <v>505673</v>
      </c>
      <c r="AM168" s="33">
        <f>AM169+AM173+AM179+AM181+AM183+AM185+AM188+AM191+AM196</f>
        <v>865808</v>
      </c>
      <c r="AN168" s="33">
        <f t="shared" si="581"/>
        <v>-212893</v>
      </c>
      <c r="AO168" s="33">
        <f t="shared" ref="AO168" si="684">AO169+AO173+AO179+AO181+AO183+AO185+AO188+AO191+AO196</f>
        <v>652915</v>
      </c>
      <c r="AP168" s="33">
        <f>AP169+AP173+AP179+AP181+AP183+AP185+AP188+AP191+AP196</f>
        <v>350904</v>
      </c>
      <c r="AQ168" s="33">
        <f t="shared" si="582"/>
        <v>132534</v>
      </c>
      <c r="AR168" s="33">
        <f t="shared" ref="AR168" si="685">AR169+AR173+AR179+AR181+AR183+AR185+AR188+AR191+AR196</f>
        <v>483438</v>
      </c>
      <c r="AS168" s="33">
        <f>AS169+AS173+AS179+AS181+AS183+AS185+AS188+AS191+AS196</f>
        <v>17886</v>
      </c>
      <c r="AT168" s="33">
        <f t="shared" si="583"/>
        <v>68396</v>
      </c>
      <c r="AU168" s="33">
        <f t="shared" ref="AU168" si="686">AU169+AU173+AU179+AU181+AU183+AU185+AU188+AU191+AU196</f>
        <v>86282</v>
      </c>
      <c r="AV168" s="33">
        <f>AV169+AV173+AV179+AV181+AV183+AV185+AV188+AV191+AV196</f>
        <v>2127546</v>
      </c>
      <c r="AW168" s="33">
        <f t="shared" si="584"/>
        <v>-476782</v>
      </c>
      <c r="AX168" s="33">
        <f t="shared" ref="AX168" si="687">AX169+AX173+AX179+AX181+AX183+AX185+AX188+AX191+AX196</f>
        <v>1650764</v>
      </c>
      <c r="AY168" s="33">
        <f>AY169+AY173+AY179+AY181+AY183+AY185+AY188+AY191+AY196</f>
        <v>781579</v>
      </c>
      <c r="AZ168" s="33">
        <f t="shared" si="585"/>
        <v>152875</v>
      </c>
      <c r="BA168" s="33">
        <f t="shared" ref="BA168" si="688">BA169+BA173+BA179+BA181+BA183+BA185+BA188+BA191+BA196</f>
        <v>934454</v>
      </c>
      <c r="BB168" s="33">
        <f>BB169+BB173+BB179+BB181+BB183+BB185+BB188+BB191+BB196</f>
        <v>88858</v>
      </c>
      <c r="BC168" s="33">
        <f t="shared" si="586"/>
        <v>95084</v>
      </c>
      <c r="BD168" s="33">
        <f t="shared" ref="BD168" si="689">BD169+BD173+BD179+BD181+BD183+BD185+BD188+BD191+BD196</f>
        <v>183942</v>
      </c>
      <c r="BE168" s="33">
        <f>BE169+BE173+BE179+BE181+BE183+BE185+BE188+BE191+BE196</f>
        <v>1174690</v>
      </c>
      <c r="BF168" s="33">
        <f t="shared" si="587"/>
        <v>-36407</v>
      </c>
      <c r="BG168" s="33">
        <f t="shared" ref="BG168" si="690">BG169+BG173+BG179+BG181+BG183+BG185+BG188+BG191+BG196</f>
        <v>1138283</v>
      </c>
      <c r="BH168" s="33">
        <f>BH169+BH173+BH179+BH181+BH183+BH185+BH188+BH191+BH196</f>
        <v>1584464</v>
      </c>
      <c r="BI168" s="33">
        <f t="shared" si="588"/>
        <v>90036</v>
      </c>
      <c r="BJ168" s="33">
        <f t="shared" ref="BJ168" si="691">BJ169+BJ173+BJ179+BJ181+BJ183+BJ185+BJ188+BJ191+BJ196</f>
        <v>1674500</v>
      </c>
      <c r="BK168" s="33">
        <f>BK169+BK173+BK179+BK181+BK183+BK185+BK188+BK191+BK196</f>
        <v>554189</v>
      </c>
      <c r="BL168" s="33">
        <f t="shared" si="589"/>
        <v>-173319</v>
      </c>
      <c r="BM168" s="33">
        <f t="shared" ref="BM168" si="692">BM169+BM173+BM179+BM181+BM183+BM185+BM188+BM191+BM196</f>
        <v>380870</v>
      </c>
      <c r="BN168" s="33">
        <f>BN169+BN173+BN179+BN181+BN183+BN185+BN188+BN191+BN196</f>
        <v>387551</v>
      </c>
      <c r="BO168" s="33">
        <f t="shared" si="590"/>
        <v>180774</v>
      </c>
      <c r="BP168" s="33">
        <f t="shared" ref="BP168" si="693">BP169+BP173+BP179+BP181+BP183+BP185+BP188+BP191+BP196</f>
        <v>568325</v>
      </c>
      <c r="BQ168" s="57">
        <f t="shared" si="591"/>
        <v>10986074</v>
      </c>
      <c r="BR168" s="57">
        <f t="shared" si="592"/>
        <v>110549</v>
      </c>
      <c r="BS168" s="57">
        <f t="shared" si="596"/>
        <v>11096623</v>
      </c>
      <c r="BT168" s="119" t="s">
        <v>202</v>
      </c>
      <c r="BU168" s="43">
        <v>13458630</v>
      </c>
      <c r="BV168" s="33">
        <f>BV169+BV173+BV179+BV181+BV183+BV185+BV188+BV191+BV196</f>
        <v>0</v>
      </c>
      <c r="BW168" s="33">
        <f t="shared" ref="BW168:BX168" si="694">BW169+BW173+BW179+BW181+BW183+BW185+BW188+BW191+BW196</f>
        <v>0</v>
      </c>
      <c r="BX168" s="33">
        <f t="shared" si="694"/>
        <v>0</v>
      </c>
      <c r="BY168" s="33">
        <f t="shared" si="593"/>
        <v>10986074</v>
      </c>
      <c r="BZ168" s="33">
        <f t="shared" si="594"/>
        <v>110549</v>
      </c>
      <c r="CA168" s="33">
        <f t="shared" si="595"/>
        <v>11096623</v>
      </c>
    </row>
    <row r="169" spans="1:79" ht="22.5" x14ac:dyDescent="0.2">
      <c r="A169" s="44" t="s">
        <v>47</v>
      </c>
      <c r="B169" s="45" t="s">
        <v>48</v>
      </c>
      <c r="C169" s="43">
        <f>C170+C171+C172</f>
        <v>1327</v>
      </c>
      <c r="D169" s="43">
        <f t="shared" si="570"/>
        <v>-1127</v>
      </c>
      <c r="E169" s="43">
        <f t="shared" ref="E169" si="695">E170+E171+E172</f>
        <v>200</v>
      </c>
      <c r="F169" s="43">
        <f>F170+F171+F172</f>
        <v>5906</v>
      </c>
      <c r="G169" s="43">
        <f t="shared" si="571"/>
        <v>34</v>
      </c>
      <c r="H169" s="43">
        <f t="shared" ref="H169" si="696">H170+H171+H172</f>
        <v>5940</v>
      </c>
      <c r="I169" s="43">
        <f>I170+I171+I172</f>
        <v>25365</v>
      </c>
      <c r="J169" s="52">
        <f t="shared" si="572"/>
        <v>-13190</v>
      </c>
      <c r="K169" s="43">
        <f t="shared" ref="K169" si="697">K170+K171+K172</f>
        <v>12175</v>
      </c>
      <c r="L169" s="43">
        <f>L170+L171+L172</f>
        <v>0</v>
      </c>
      <c r="M169" s="43">
        <f t="shared" si="573"/>
        <v>0</v>
      </c>
      <c r="N169" s="43">
        <f t="shared" ref="N169" si="698">N170+N171+N172</f>
        <v>0</v>
      </c>
      <c r="O169" s="43">
        <f>O170+O171+O172</f>
        <v>2654</v>
      </c>
      <c r="P169" s="43">
        <f t="shared" si="574"/>
        <v>3116</v>
      </c>
      <c r="Q169" s="43">
        <f t="shared" ref="Q169" si="699">Q170+Q171+Q172</f>
        <v>5770</v>
      </c>
      <c r="R169" s="48">
        <f t="shared" si="602"/>
        <v>35252</v>
      </c>
      <c r="S169" s="48">
        <f t="shared" si="524"/>
        <v>-11167</v>
      </c>
      <c r="T169" s="48">
        <f t="shared" si="525"/>
        <v>24085</v>
      </c>
      <c r="U169" s="43">
        <f>U170+U171+U172</f>
        <v>0</v>
      </c>
      <c r="V169" s="43">
        <f t="shared" si="575"/>
        <v>0</v>
      </c>
      <c r="W169" s="43">
        <f t="shared" ref="W169" si="700">W170+W171+W172</f>
        <v>0</v>
      </c>
      <c r="X169" s="43">
        <f>X170+X171+X172</f>
        <v>98849</v>
      </c>
      <c r="Y169" s="43">
        <f t="shared" si="576"/>
        <v>57151</v>
      </c>
      <c r="Z169" s="43">
        <f t="shared" ref="Z169" si="701">Z170+Z171+Z172</f>
        <v>156000</v>
      </c>
      <c r="AA169" s="43">
        <f>AA170+AA171+AA172</f>
        <v>19378</v>
      </c>
      <c r="AB169" s="43">
        <f t="shared" si="577"/>
        <v>13608</v>
      </c>
      <c r="AC169" s="43">
        <f t="shared" ref="AC169" si="702">AC170+AC171+AC172</f>
        <v>32986</v>
      </c>
      <c r="AD169" s="43">
        <f>AD170+AD171+AD172</f>
        <v>3092</v>
      </c>
      <c r="AE169" s="43">
        <f t="shared" si="578"/>
        <v>-3092</v>
      </c>
      <c r="AF169" s="43">
        <f t="shared" ref="AF169" si="703">AF170+AF171+AF172</f>
        <v>0</v>
      </c>
      <c r="AG169" s="43">
        <f>AG170+AG171+AG172</f>
        <v>487976</v>
      </c>
      <c r="AH169" s="43">
        <f t="shared" si="579"/>
        <v>9414</v>
      </c>
      <c r="AI169" s="43">
        <f t="shared" ref="AI169" si="704">AI170+AI171+AI172</f>
        <v>497390</v>
      </c>
      <c r="AJ169" s="43">
        <f>AJ170+AJ171+AJ172</f>
        <v>0</v>
      </c>
      <c r="AK169" s="43">
        <f t="shared" si="580"/>
        <v>80092</v>
      </c>
      <c r="AL169" s="43">
        <f t="shared" ref="AL169" si="705">AL170+AL171+AL172</f>
        <v>80092</v>
      </c>
      <c r="AM169" s="43">
        <f>AM170+AM171+AM172</f>
        <v>278140</v>
      </c>
      <c r="AN169" s="43">
        <f t="shared" si="581"/>
        <v>164160</v>
      </c>
      <c r="AO169" s="43">
        <f t="shared" ref="AO169" si="706">AO170+AO171+AO172</f>
        <v>442300</v>
      </c>
      <c r="AP169" s="43">
        <f>AP170+AP171+AP172</f>
        <v>150774</v>
      </c>
      <c r="AQ169" s="43">
        <f t="shared" si="582"/>
        <v>84190</v>
      </c>
      <c r="AR169" s="43">
        <f t="shared" ref="AR169" si="707">AR170+AR171+AR172</f>
        <v>234964</v>
      </c>
      <c r="AS169" s="43">
        <f>AS170+AS171+AS172</f>
        <v>13190</v>
      </c>
      <c r="AT169" s="43">
        <f t="shared" si="583"/>
        <v>-1143</v>
      </c>
      <c r="AU169" s="43">
        <f t="shared" ref="AU169" si="708">AU170+AU171+AU172</f>
        <v>12047</v>
      </c>
      <c r="AV169" s="43">
        <f>AV170+AV171+AV172</f>
        <v>65433</v>
      </c>
      <c r="AW169" s="43">
        <f t="shared" si="584"/>
        <v>8455</v>
      </c>
      <c r="AX169" s="43">
        <f t="shared" ref="AX169" si="709">AX170+AX171+AX172</f>
        <v>73888</v>
      </c>
      <c r="AY169" s="43">
        <f>AY170+AY171+AY172</f>
        <v>220983</v>
      </c>
      <c r="AZ169" s="43">
        <f t="shared" si="585"/>
        <v>42218</v>
      </c>
      <c r="BA169" s="43">
        <f t="shared" ref="BA169" si="710">BA170+BA171+BA172</f>
        <v>263201</v>
      </c>
      <c r="BB169" s="43">
        <f>BB170+BB171+BB172</f>
        <v>20638</v>
      </c>
      <c r="BC169" s="43">
        <f t="shared" si="586"/>
        <v>31053</v>
      </c>
      <c r="BD169" s="43">
        <f t="shared" ref="BD169" si="711">BD170+BD171+BD172</f>
        <v>51691</v>
      </c>
      <c r="BE169" s="43">
        <f>BE170+BE171+BE172</f>
        <v>127282</v>
      </c>
      <c r="BF169" s="43">
        <f t="shared" si="587"/>
        <v>59838</v>
      </c>
      <c r="BG169" s="43">
        <f t="shared" ref="BG169" si="712">BG170+BG171+BG172</f>
        <v>187120</v>
      </c>
      <c r="BH169" s="43">
        <f>BH170+BH171+BH172</f>
        <v>1080833</v>
      </c>
      <c r="BI169" s="43">
        <f t="shared" si="588"/>
        <v>32247</v>
      </c>
      <c r="BJ169" s="43">
        <f t="shared" ref="BJ169" si="713">BJ170+BJ171+BJ172</f>
        <v>1113080</v>
      </c>
      <c r="BK169" s="43">
        <f>BK170+BK171+BK172</f>
        <v>6636</v>
      </c>
      <c r="BL169" s="43">
        <f t="shared" si="589"/>
        <v>-4042</v>
      </c>
      <c r="BM169" s="43">
        <f t="shared" ref="BM169" si="714">BM170+BM171+BM172</f>
        <v>2594</v>
      </c>
      <c r="BN169" s="43">
        <f>BN170+BN171+BN172</f>
        <v>71100</v>
      </c>
      <c r="BO169" s="43">
        <f t="shared" si="590"/>
        <v>26325</v>
      </c>
      <c r="BP169" s="43">
        <f t="shared" ref="BP169" si="715">BP170+BP171+BP172</f>
        <v>97425</v>
      </c>
      <c r="BQ169" s="57">
        <f t="shared" si="591"/>
        <v>2679556</v>
      </c>
      <c r="BR169" s="57">
        <f t="shared" si="592"/>
        <v>589307</v>
      </c>
      <c r="BS169" s="57">
        <f t="shared" si="596"/>
        <v>3268863</v>
      </c>
      <c r="BT169" s="119" t="s">
        <v>201</v>
      </c>
      <c r="BU169" s="43">
        <f>BU168-BS168</f>
        <v>2362007</v>
      </c>
      <c r="BV169" s="43">
        <f>BV170+BV171+BV172</f>
        <v>0</v>
      </c>
      <c r="BW169" s="43">
        <f>BX169-BV169</f>
        <v>0</v>
      </c>
      <c r="BX169" s="43">
        <f t="shared" ref="BX169" si="716">BX170+BX171+BX172</f>
        <v>0</v>
      </c>
      <c r="BY169" s="43">
        <f t="shared" si="593"/>
        <v>2679556</v>
      </c>
      <c r="BZ169" s="43">
        <f t="shared" si="594"/>
        <v>589307</v>
      </c>
      <c r="CA169" s="43">
        <f t="shared" si="595"/>
        <v>3268863</v>
      </c>
    </row>
    <row r="170" spans="1:79" x14ac:dyDescent="0.2">
      <c r="A170" s="44" t="s">
        <v>49</v>
      </c>
      <c r="B170" s="45" t="s">
        <v>50</v>
      </c>
      <c r="C170" s="54">
        <v>0</v>
      </c>
      <c r="D170" s="30">
        <f t="shared" si="570"/>
        <v>0</v>
      </c>
      <c r="E170" s="54">
        <v>0</v>
      </c>
      <c r="F170" s="54"/>
      <c r="G170" s="30">
        <f t="shared" si="571"/>
        <v>0</v>
      </c>
      <c r="H170" s="54"/>
      <c r="I170" s="54"/>
      <c r="J170" s="32">
        <f t="shared" si="572"/>
        <v>0</v>
      </c>
      <c r="K170" s="54"/>
      <c r="L170" s="54"/>
      <c r="M170" s="30">
        <f t="shared" si="573"/>
        <v>0</v>
      </c>
      <c r="N170" s="54"/>
      <c r="O170" s="54"/>
      <c r="P170" s="30">
        <f t="shared" si="574"/>
        <v>0</v>
      </c>
      <c r="Q170" s="54"/>
      <c r="R170" s="48">
        <f t="shared" si="602"/>
        <v>0</v>
      </c>
      <c r="S170" s="48">
        <f t="shared" si="524"/>
        <v>0</v>
      </c>
      <c r="T170" s="48">
        <f t="shared" si="525"/>
        <v>0</v>
      </c>
      <c r="U170" s="54"/>
      <c r="V170" s="30">
        <f t="shared" si="575"/>
        <v>0</v>
      </c>
      <c r="W170" s="54"/>
      <c r="X170" s="54">
        <v>78000</v>
      </c>
      <c r="Y170" s="30">
        <f t="shared" si="576"/>
        <v>22000</v>
      </c>
      <c r="Z170" s="54">
        <v>100000</v>
      </c>
      <c r="AA170" s="54"/>
      <c r="AB170" s="30">
        <f t="shared" si="577"/>
        <v>0</v>
      </c>
      <c r="AC170" s="54"/>
      <c r="AD170" s="54">
        <v>2654</v>
      </c>
      <c r="AE170" s="30">
        <f t="shared" si="578"/>
        <v>-2654</v>
      </c>
      <c r="AF170" s="54"/>
      <c r="AG170" s="54">
        <v>79908</v>
      </c>
      <c r="AH170" s="30">
        <f t="shared" si="579"/>
        <v>5261</v>
      </c>
      <c r="AI170" s="54">
        <v>85169</v>
      </c>
      <c r="AJ170" s="54"/>
      <c r="AK170" s="30">
        <f t="shared" si="580"/>
        <v>37694</v>
      </c>
      <c r="AL170" s="54">
        <v>37694</v>
      </c>
      <c r="AM170" s="54">
        <v>212500</v>
      </c>
      <c r="AN170" s="30">
        <f t="shared" si="581"/>
        <v>-47500</v>
      </c>
      <c r="AO170" s="54">
        <v>165000</v>
      </c>
      <c r="AP170" s="54">
        <v>96224</v>
      </c>
      <c r="AQ170" s="30">
        <f t="shared" si="582"/>
        <v>80000</v>
      </c>
      <c r="AR170" s="66">
        <f>198940-22716</f>
        <v>176224</v>
      </c>
      <c r="AS170" s="54">
        <v>13190</v>
      </c>
      <c r="AT170" s="30">
        <f t="shared" si="583"/>
        <v>-13190</v>
      </c>
      <c r="AU170" s="54"/>
      <c r="AV170" s="54">
        <v>26545</v>
      </c>
      <c r="AW170" s="30">
        <f t="shared" si="584"/>
        <v>8455</v>
      </c>
      <c r="AX170" s="54">
        <v>35000</v>
      </c>
      <c r="AY170" s="54">
        <v>132723</v>
      </c>
      <c r="AZ170" s="30">
        <f t="shared" si="585"/>
        <v>-29723</v>
      </c>
      <c r="BA170" s="54">
        <v>103000</v>
      </c>
      <c r="BB170" s="54">
        <v>3982</v>
      </c>
      <c r="BC170" s="30">
        <f t="shared" si="586"/>
        <v>18465</v>
      </c>
      <c r="BD170" s="54">
        <v>22447</v>
      </c>
      <c r="BE170" s="54">
        <v>78589</v>
      </c>
      <c r="BF170" s="30">
        <f t="shared" si="587"/>
        <v>21611</v>
      </c>
      <c r="BG170" s="54">
        <v>100200</v>
      </c>
      <c r="BH170" s="54">
        <v>861400</v>
      </c>
      <c r="BI170" s="30">
        <f t="shared" si="588"/>
        <v>-50</v>
      </c>
      <c r="BJ170" s="54">
        <v>861350</v>
      </c>
      <c r="BK170" s="54"/>
      <c r="BL170" s="30">
        <f t="shared" si="589"/>
        <v>2098</v>
      </c>
      <c r="BM170" s="54">
        <v>2098</v>
      </c>
      <c r="BN170" s="54">
        <v>50435</v>
      </c>
      <c r="BO170" s="30">
        <f t="shared" si="590"/>
        <v>-5435</v>
      </c>
      <c r="BP170" s="54">
        <v>45000</v>
      </c>
      <c r="BQ170" s="57">
        <f t="shared" si="591"/>
        <v>1636150</v>
      </c>
      <c r="BR170" s="57">
        <f t="shared" si="592"/>
        <v>97032</v>
      </c>
      <c r="BS170" s="57">
        <f t="shared" si="596"/>
        <v>1733182</v>
      </c>
      <c r="BT170" s="49"/>
      <c r="BU170" s="54"/>
      <c r="BV170" s="54"/>
      <c r="BW170" s="30"/>
      <c r="BX170" s="54"/>
      <c r="BY170" s="54">
        <f t="shared" si="593"/>
        <v>1636150</v>
      </c>
      <c r="BZ170" s="30">
        <f t="shared" si="594"/>
        <v>97032</v>
      </c>
      <c r="CA170" s="54">
        <f t="shared" si="595"/>
        <v>1733182</v>
      </c>
    </row>
    <row r="171" spans="1:79" ht="22.5" x14ac:dyDescent="0.2">
      <c r="A171" s="44" t="s">
        <v>51</v>
      </c>
      <c r="B171" s="45" t="s">
        <v>52</v>
      </c>
      <c r="C171" s="54">
        <v>1327</v>
      </c>
      <c r="D171" s="30">
        <f t="shared" si="570"/>
        <v>-1127</v>
      </c>
      <c r="E171" s="54">
        <v>200</v>
      </c>
      <c r="F171" s="54">
        <v>5906</v>
      </c>
      <c r="G171" s="30">
        <f t="shared" si="571"/>
        <v>34</v>
      </c>
      <c r="H171" s="54">
        <v>5940</v>
      </c>
      <c r="I171" s="54">
        <v>25365</v>
      </c>
      <c r="J171" s="32">
        <f t="shared" si="572"/>
        <v>-13190</v>
      </c>
      <c r="K171" s="54">
        <v>12175</v>
      </c>
      <c r="L171" s="54"/>
      <c r="M171" s="30">
        <f t="shared" si="573"/>
        <v>0</v>
      </c>
      <c r="N171" s="54"/>
      <c r="O171" s="54">
        <v>2654</v>
      </c>
      <c r="P171" s="30">
        <f t="shared" si="574"/>
        <v>3116</v>
      </c>
      <c r="Q171" s="54">
        <v>5770</v>
      </c>
      <c r="R171" s="48">
        <f t="shared" si="602"/>
        <v>35252</v>
      </c>
      <c r="S171" s="48">
        <f t="shared" si="524"/>
        <v>-11167</v>
      </c>
      <c r="T171" s="48">
        <f t="shared" si="525"/>
        <v>24085</v>
      </c>
      <c r="U171" s="54"/>
      <c r="V171" s="30">
        <f t="shared" si="575"/>
        <v>0</v>
      </c>
      <c r="W171" s="54"/>
      <c r="X171" s="54">
        <v>7979</v>
      </c>
      <c r="Y171" s="30">
        <f t="shared" si="576"/>
        <v>31521</v>
      </c>
      <c r="Z171" s="54">
        <v>39500</v>
      </c>
      <c r="AA171" s="54">
        <v>19378</v>
      </c>
      <c r="AB171" s="30">
        <f t="shared" si="577"/>
        <v>13608</v>
      </c>
      <c r="AC171" s="54">
        <v>32986</v>
      </c>
      <c r="AD171" s="54"/>
      <c r="AE171" s="30">
        <f t="shared" si="578"/>
        <v>0</v>
      </c>
      <c r="AF171" s="54"/>
      <c r="AG171" s="54">
        <v>398168</v>
      </c>
      <c r="AH171" s="30">
        <f t="shared" si="579"/>
        <v>0</v>
      </c>
      <c r="AI171" s="54">
        <v>398168</v>
      </c>
      <c r="AJ171" s="54"/>
      <c r="AK171" s="30">
        <f t="shared" si="580"/>
        <v>35000</v>
      </c>
      <c r="AL171" s="54">
        <v>35000</v>
      </c>
      <c r="AM171" s="54">
        <v>30600</v>
      </c>
      <c r="AN171" s="30">
        <f t="shared" si="581"/>
        <v>219400</v>
      </c>
      <c r="AO171" s="54">
        <v>250000</v>
      </c>
      <c r="AP171" s="54">
        <v>39817</v>
      </c>
      <c r="AQ171" s="30">
        <f t="shared" si="582"/>
        <v>-14005</v>
      </c>
      <c r="AR171" s="54">
        <v>25812</v>
      </c>
      <c r="AS171" s="54"/>
      <c r="AT171" s="30">
        <f t="shared" si="583"/>
        <v>12047</v>
      </c>
      <c r="AU171" s="54">
        <v>12047</v>
      </c>
      <c r="AV171" s="54">
        <v>33181</v>
      </c>
      <c r="AW171" s="30">
        <f t="shared" si="584"/>
        <v>0</v>
      </c>
      <c r="AX171" s="54">
        <v>33181</v>
      </c>
      <c r="AY171" s="54">
        <v>66361</v>
      </c>
      <c r="AZ171" s="30">
        <f t="shared" si="585"/>
        <v>76845</v>
      </c>
      <c r="BA171" s="54">
        <v>143206</v>
      </c>
      <c r="BB171" s="54">
        <v>15926</v>
      </c>
      <c r="BC171" s="30">
        <f t="shared" si="586"/>
        <v>9614</v>
      </c>
      <c r="BD171" s="54">
        <v>25540</v>
      </c>
      <c r="BE171" s="54">
        <v>35172</v>
      </c>
      <c r="BF171" s="30">
        <f t="shared" si="587"/>
        <v>31748</v>
      </c>
      <c r="BG171" s="54">
        <v>66920</v>
      </c>
      <c r="BH171" s="54">
        <v>77127</v>
      </c>
      <c r="BI171" s="30">
        <f t="shared" si="588"/>
        <v>33123</v>
      </c>
      <c r="BJ171" s="54">
        <v>110250</v>
      </c>
      <c r="BK171" s="54">
        <v>6636</v>
      </c>
      <c r="BL171" s="30">
        <f t="shared" si="589"/>
        <v>-6486</v>
      </c>
      <c r="BM171" s="54">
        <v>150</v>
      </c>
      <c r="BN171" s="54">
        <v>7963</v>
      </c>
      <c r="BO171" s="30">
        <f t="shared" si="590"/>
        <v>37037</v>
      </c>
      <c r="BP171" s="54">
        <v>45000</v>
      </c>
      <c r="BQ171" s="57">
        <f t="shared" si="591"/>
        <v>773560</v>
      </c>
      <c r="BR171" s="57">
        <f t="shared" si="592"/>
        <v>468285</v>
      </c>
      <c r="BS171" s="57">
        <f t="shared" si="596"/>
        <v>1241845</v>
      </c>
      <c r="BT171" s="49"/>
      <c r="BU171" s="54"/>
      <c r="BV171" s="54"/>
      <c r="BW171" s="30"/>
      <c r="BX171" s="54"/>
      <c r="BY171" s="54">
        <f t="shared" si="593"/>
        <v>773560</v>
      </c>
      <c r="BZ171" s="30">
        <f t="shared" si="594"/>
        <v>468285</v>
      </c>
      <c r="CA171" s="54">
        <f t="shared" si="595"/>
        <v>1241845</v>
      </c>
    </row>
    <row r="172" spans="1:79" ht="22.5" x14ac:dyDescent="0.2">
      <c r="A172" s="44" t="s">
        <v>53</v>
      </c>
      <c r="B172" s="45" t="s">
        <v>54</v>
      </c>
      <c r="C172" s="54">
        <v>0</v>
      </c>
      <c r="D172" s="30">
        <f t="shared" si="570"/>
        <v>0</v>
      </c>
      <c r="E172" s="54">
        <v>0</v>
      </c>
      <c r="F172" s="54"/>
      <c r="G172" s="30">
        <f t="shared" si="571"/>
        <v>0</v>
      </c>
      <c r="H172" s="54"/>
      <c r="I172" s="54"/>
      <c r="J172" s="32">
        <f t="shared" si="572"/>
        <v>0</v>
      </c>
      <c r="K172" s="54"/>
      <c r="L172" s="54"/>
      <c r="M172" s="30">
        <f t="shared" si="573"/>
        <v>0</v>
      </c>
      <c r="N172" s="54"/>
      <c r="O172" s="54"/>
      <c r="P172" s="30">
        <f t="shared" si="574"/>
        <v>0</v>
      </c>
      <c r="Q172" s="54"/>
      <c r="R172" s="48">
        <f t="shared" si="602"/>
        <v>0</v>
      </c>
      <c r="S172" s="48">
        <f t="shared" si="524"/>
        <v>0</v>
      </c>
      <c r="T172" s="48">
        <f t="shared" si="525"/>
        <v>0</v>
      </c>
      <c r="U172" s="54"/>
      <c r="V172" s="30">
        <f t="shared" si="575"/>
        <v>0</v>
      </c>
      <c r="W172" s="54"/>
      <c r="X172" s="54">
        <v>12870</v>
      </c>
      <c r="Y172" s="30">
        <f t="shared" si="576"/>
        <v>3630</v>
      </c>
      <c r="Z172" s="54">
        <v>16500</v>
      </c>
      <c r="AA172" s="54"/>
      <c r="AB172" s="30">
        <f t="shared" si="577"/>
        <v>0</v>
      </c>
      <c r="AC172" s="54"/>
      <c r="AD172" s="54">
        <v>438</v>
      </c>
      <c r="AE172" s="30">
        <f t="shared" si="578"/>
        <v>-438</v>
      </c>
      <c r="AF172" s="54"/>
      <c r="AG172" s="54">
        <v>9900</v>
      </c>
      <c r="AH172" s="30">
        <f t="shared" si="579"/>
        <v>4153</v>
      </c>
      <c r="AI172" s="54">
        <v>14053</v>
      </c>
      <c r="AJ172" s="54"/>
      <c r="AK172" s="30">
        <f t="shared" si="580"/>
        <v>7398</v>
      </c>
      <c r="AL172" s="54">
        <v>7398</v>
      </c>
      <c r="AM172" s="54">
        <v>35040</v>
      </c>
      <c r="AN172" s="30">
        <f t="shared" si="581"/>
        <v>-7740</v>
      </c>
      <c r="AO172" s="54">
        <v>27300</v>
      </c>
      <c r="AP172" s="54">
        <v>14733</v>
      </c>
      <c r="AQ172" s="30">
        <f t="shared" si="582"/>
        <v>18195</v>
      </c>
      <c r="AR172" s="54">
        <v>32928</v>
      </c>
      <c r="AS172" s="54"/>
      <c r="AT172" s="30">
        <f t="shared" si="583"/>
        <v>0</v>
      </c>
      <c r="AU172" s="54"/>
      <c r="AV172" s="54">
        <v>5707</v>
      </c>
      <c r="AW172" s="30">
        <f t="shared" si="584"/>
        <v>0</v>
      </c>
      <c r="AX172" s="54">
        <v>5707</v>
      </c>
      <c r="AY172" s="54">
        <v>21899</v>
      </c>
      <c r="AZ172" s="30">
        <f t="shared" si="585"/>
        <v>-4904</v>
      </c>
      <c r="BA172" s="54">
        <v>16995</v>
      </c>
      <c r="BB172" s="54">
        <v>730</v>
      </c>
      <c r="BC172" s="30">
        <f t="shared" si="586"/>
        <v>2974</v>
      </c>
      <c r="BD172" s="54">
        <v>3704</v>
      </c>
      <c r="BE172" s="54">
        <v>13521</v>
      </c>
      <c r="BF172" s="30">
        <f t="shared" si="587"/>
        <v>6479</v>
      </c>
      <c r="BG172" s="54">
        <v>20000</v>
      </c>
      <c r="BH172" s="54">
        <v>142306</v>
      </c>
      <c r="BI172" s="30">
        <f t="shared" si="588"/>
        <v>-826</v>
      </c>
      <c r="BJ172" s="54">
        <v>141480</v>
      </c>
      <c r="BK172" s="54"/>
      <c r="BL172" s="30">
        <f t="shared" si="589"/>
        <v>346</v>
      </c>
      <c r="BM172" s="54">
        <v>346</v>
      </c>
      <c r="BN172" s="54">
        <v>12702</v>
      </c>
      <c r="BO172" s="30">
        <f t="shared" si="590"/>
        <v>-5277</v>
      </c>
      <c r="BP172" s="54">
        <v>7425</v>
      </c>
      <c r="BQ172" s="57">
        <f t="shared" si="591"/>
        <v>269846</v>
      </c>
      <c r="BR172" s="57">
        <f t="shared" si="592"/>
        <v>23990</v>
      </c>
      <c r="BS172" s="57">
        <f t="shared" si="596"/>
        <v>293836</v>
      </c>
      <c r="BT172" s="49"/>
      <c r="BU172" s="54"/>
      <c r="BV172" s="54"/>
      <c r="BW172" s="30"/>
      <c r="BX172" s="54"/>
      <c r="BY172" s="54">
        <f t="shared" si="593"/>
        <v>269846</v>
      </c>
      <c r="BZ172" s="30">
        <f t="shared" si="594"/>
        <v>23990</v>
      </c>
      <c r="CA172" s="54">
        <f t="shared" si="595"/>
        <v>293836</v>
      </c>
    </row>
    <row r="173" spans="1:79" ht="22.5" x14ac:dyDescent="0.2">
      <c r="A173" s="44" t="s">
        <v>55</v>
      </c>
      <c r="B173" s="45" t="s">
        <v>56</v>
      </c>
      <c r="C173" s="43">
        <f>C174+C175+C176+C177+C178</f>
        <v>609478</v>
      </c>
      <c r="D173" s="43">
        <f t="shared" si="570"/>
        <v>66672</v>
      </c>
      <c r="E173" s="43">
        <f t="shared" ref="E173" si="717">E174+E175+E176+E177+E178</f>
        <v>676150</v>
      </c>
      <c r="F173" s="43">
        <f>F174+F175+F176+F177+F178</f>
        <v>36332</v>
      </c>
      <c r="G173" s="43">
        <f t="shared" si="571"/>
        <v>2696</v>
      </c>
      <c r="H173" s="43">
        <f t="shared" ref="H173" si="718">H174+H175+H176+H177+H178</f>
        <v>39028</v>
      </c>
      <c r="I173" s="43">
        <f>I174+I175+I176+I177+I178</f>
        <v>29593</v>
      </c>
      <c r="J173" s="52">
        <f t="shared" si="572"/>
        <v>21009</v>
      </c>
      <c r="K173" s="43">
        <f t="shared" ref="K173" si="719">K174+K175+K176+K177+K178</f>
        <v>50602</v>
      </c>
      <c r="L173" s="43">
        <f>L174+L175+L176+L177+L178</f>
        <v>0</v>
      </c>
      <c r="M173" s="43">
        <f t="shared" si="573"/>
        <v>0</v>
      </c>
      <c r="N173" s="43">
        <f t="shared" ref="N173" si="720">N174+N175+N176+N177+N178</f>
        <v>0</v>
      </c>
      <c r="O173" s="43">
        <f>O174+O175+O176+O177+O178</f>
        <v>96689</v>
      </c>
      <c r="P173" s="43">
        <f t="shared" si="574"/>
        <v>78231</v>
      </c>
      <c r="Q173" s="43">
        <f t="shared" ref="Q173" si="721">Q174+Q175+Q176+Q177+Q178</f>
        <v>174920</v>
      </c>
      <c r="R173" s="48">
        <f t="shared" si="602"/>
        <v>772092</v>
      </c>
      <c r="S173" s="48">
        <f t="shared" si="524"/>
        <v>168608</v>
      </c>
      <c r="T173" s="48">
        <f t="shared" si="525"/>
        <v>940700</v>
      </c>
      <c r="U173" s="43">
        <f>U174+U175+U176+U177+U178</f>
        <v>0</v>
      </c>
      <c r="V173" s="43">
        <f t="shared" si="575"/>
        <v>0</v>
      </c>
      <c r="W173" s="43">
        <f t="shared" ref="W173" si="722">W174+W175+W176+W177+W178</f>
        <v>0</v>
      </c>
      <c r="X173" s="43">
        <f>X174+X175+X176+X177+X178</f>
        <v>52512</v>
      </c>
      <c r="Y173" s="43">
        <f t="shared" si="576"/>
        <v>70444</v>
      </c>
      <c r="Z173" s="43">
        <f t="shared" ref="Z173" si="723">Z174+Z175+Z176+Z177+Z178</f>
        <v>122956</v>
      </c>
      <c r="AA173" s="43">
        <f>AA174+AA175+AA176+AA177+AA178</f>
        <v>54875</v>
      </c>
      <c r="AB173" s="43">
        <f t="shared" si="577"/>
        <v>34466</v>
      </c>
      <c r="AC173" s="43">
        <f t="shared" ref="AC173" si="724">AC174+AC175+AC176+AC177+AC178</f>
        <v>89341</v>
      </c>
      <c r="AD173" s="43">
        <f>AD174+AD175+AD176+AD177+AD178</f>
        <v>68883</v>
      </c>
      <c r="AE173" s="43">
        <f t="shared" si="578"/>
        <v>-10133</v>
      </c>
      <c r="AF173" s="43">
        <f t="shared" ref="AF173" si="725">AF174+AF175+AF176+AF177+AF178</f>
        <v>58750</v>
      </c>
      <c r="AG173" s="43">
        <f>AG174+AG175+AG176+AG177+AG178</f>
        <v>598505</v>
      </c>
      <c r="AH173" s="43">
        <f t="shared" si="579"/>
        <v>7072</v>
      </c>
      <c r="AI173" s="43">
        <f t="shared" ref="AI173" si="726">AI174+AI175+AI176+AI177+AI178</f>
        <v>605577</v>
      </c>
      <c r="AJ173" s="43">
        <f>AJ174+AJ175+AJ176+AJ177+AJ178</f>
        <v>229611</v>
      </c>
      <c r="AK173" s="43">
        <f t="shared" si="580"/>
        <v>43583</v>
      </c>
      <c r="AL173" s="43">
        <f t="shared" ref="AL173" si="727">AL174+AL175+AL176+AL177+AL178</f>
        <v>273194</v>
      </c>
      <c r="AM173" s="43">
        <f>AM174+AM175+AM176+AM177+AM178</f>
        <v>196138</v>
      </c>
      <c r="AN173" s="43">
        <f t="shared" si="581"/>
        <v>-74406</v>
      </c>
      <c r="AO173" s="43">
        <f t="shared" ref="AO173" si="728">AO174+AO175+AO176+AO177+AO178</f>
        <v>121732</v>
      </c>
      <c r="AP173" s="43">
        <f>AP174+AP175+AP176+AP177+AP178</f>
        <v>161785</v>
      </c>
      <c r="AQ173" s="43">
        <f t="shared" si="582"/>
        <v>39998</v>
      </c>
      <c r="AR173" s="43">
        <f t="shared" ref="AR173" si="729">AR174+AR175+AR176+AR177+AR178</f>
        <v>201783</v>
      </c>
      <c r="AS173" s="43">
        <f>AS174+AS175+AS176+AS177+AS178</f>
        <v>4696</v>
      </c>
      <c r="AT173" s="43">
        <f t="shared" si="583"/>
        <v>45101</v>
      </c>
      <c r="AU173" s="43">
        <f t="shared" ref="AU173" si="730">AU174+AU175+AU176+AU177+AU178</f>
        <v>49797</v>
      </c>
      <c r="AV173" s="43">
        <f>AV174+AV175+AV176+AV177+AV178</f>
        <v>645699</v>
      </c>
      <c r="AW173" s="43">
        <f t="shared" si="584"/>
        <v>-61578</v>
      </c>
      <c r="AX173" s="43">
        <f t="shared" ref="AX173" si="731">AX174+AX175+AX176+AX177+AX178</f>
        <v>584121</v>
      </c>
      <c r="AY173" s="43">
        <f>AY174+AY175+AY176+AY177+AY178</f>
        <v>491490</v>
      </c>
      <c r="AZ173" s="43">
        <f t="shared" si="585"/>
        <v>154105</v>
      </c>
      <c r="BA173" s="43">
        <f t="shared" ref="BA173" si="732">BA174+BA175+BA176+BA177+BA178</f>
        <v>645595</v>
      </c>
      <c r="BB173" s="43">
        <f>BB174+BB175+BB176+BB177+BB178</f>
        <v>61213</v>
      </c>
      <c r="BC173" s="43">
        <f t="shared" si="586"/>
        <v>28303</v>
      </c>
      <c r="BD173" s="43">
        <f t="shared" ref="BD173" si="733">BD174+BD175+BD176+BD177+BD178</f>
        <v>89516</v>
      </c>
      <c r="BE173" s="43">
        <f>BE174+BE175+BE176+BE177+BE178</f>
        <v>594495</v>
      </c>
      <c r="BF173" s="43">
        <f t="shared" si="587"/>
        <v>197825</v>
      </c>
      <c r="BG173" s="43">
        <f t="shared" ref="BG173" si="734">BG174+BG175+BG176+BG177+BG178</f>
        <v>792320</v>
      </c>
      <c r="BH173" s="43">
        <f>BH174+BH175+BH176+BH177+BH178</f>
        <v>368054</v>
      </c>
      <c r="BI173" s="43">
        <f t="shared" si="588"/>
        <v>122346</v>
      </c>
      <c r="BJ173" s="43">
        <f t="shared" ref="BJ173" si="735">BJ174+BJ175+BJ176+BJ177+BJ178</f>
        <v>490400</v>
      </c>
      <c r="BK173" s="43">
        <f>BK174+BK175+BK176+BK177+BK178</f>
        <v>472229</v>
      </c>
      <c r="BL173" s="43">
        <f t="shared" si="589"/>
        <v>-187576</v>
      </c>
      <c r="BM173" s="43">
        <f t="shared" ref="BM173" si="736">BM174+BM175+BM176+BM177+BM178</f>
        <v>284653</v>
      </c>
      <c r="BN173" s="43">
        <f>BN174+BN175+BN176+BN177+BN178</f>
        <v>243467</v>
      </c>
      <c r="BO173" s="43">
        <f t="shared" si="590"/>
        <v>160192</v>
      </c>
      <c r="BP173" s="43">
        <f t="shared" ref="BP173" si="737">BP174+BP175+BP176+BP177+BP178</f>
        <v>403659</v>
      </c>
      <c r="BQ173" s="57">
        <f t="shared" si="591"/>
        <v>5015744</v>
      </c>
      <c r="BR173" s="57">
        <f t="shared" si="592"/>
        <v>738350</v>
      </c>
      <c r="BS173" s="57">
        <f t="shared" si="596"/>
        <v>5754094</v>
      </c>
      <c r="BT173" s="49"/>
      <c r="BU173" s="43"/>
      <c r="BV173" s="43">
        <f>BV174+BV175+BV176+BV177+BV178</f>
        <v>0</v>
      </c>
      <c r="BW173" s="43">
        <f t="shared" ref="BW173" si="738">BX173-BV173</f>
        <v>0</v>
      </c>
      <c r="BX173" s="43">
        <f t="shared" ref="BX173" si="739">BX174+BX175+BX176+BX177+BX178</f>
        <v>0</v>
      </c>
      <c r="BY173" s="43">
        <f t="shared" si="593"/>
        <v>5015744</v>
      </c>
      <c r="BZ173" s="43">
        <f t="shared" si="594"/>
        <v>738350</v>
      </c>
      <c r="CA173" s="43">
        <f t="shared" si="595"/>
        <v>5754094</v>
      </c>
    </row>
    <row r="174" spans="1:79" ht="33.75" x14ac:dyDescent="0.2">
      <c r="A174" s="44" t="s">
        <v>57</v>
      </c>
      <c r="B174" s="45" t="s">
        <v>58</v>
      </c>
      <c r="C174" s="54">
        <v>9556</v>
      </c>
      <c r="D174" s="30">
        <f t="shared" si="570"/>
        <v>-2456</v>
      </c>
      <c r="E174" s="54">
        <v>7100</v>
      </c>
      <c r="F174" s="54">
        <v>1459</v>
      </c>
      <c r="G174" s="30">
        <f t="shared" si="571"/>
        <v>-229</v>
      </c>
      <c r="H174" s="54">
        <v>1230</v>
      </c>
      <c r="I174" s="54">
        <v>100</v>
      </c>
      <c r="J174" s="32">
        <f t="shared" si="572"/>
        <v>1487</v>
      </c>
      <c r="K174" s="54">
        <v>1587</v>
      </c>
      <c r="L174" s="54"/>
      <c r="M174" s="30">
        <f t="shared" si="573"/>
        <v>0</v>
      </c>
      <c r="N174" s="54"/>
      <c r="O174" s="54">
        <v>1991</v>
      </c>
      <c r="P174" s="30">
        <f t="shared" si="574"/>
        <v>6009</v>
      </c>
      <c r="Q174" s="54">
        <v>8000</v>
      </c>
      <c r="R174" s="48">
        <f t="shared" si="602"/>
        <v>13106</v>
      </c>
      <c r="S174" s="48">
        <f t="shared" si="524"/>
        <v>4811</v>
      </c>
      <c r="T174" s="48">
        <f t="shared" si="525"/>
        <v>17917</v>
      </c>
      <c r="U174" s="54"/>
      <c r="V174" s="30">
        <f t="shared" si="575"/>
        <v>0</v>
      </c>
      <c r="W174" s="54"/>
      <c r="X174" s="54">
        <v>0</v>
      </c>
      <c r="Y174" s="30">
        <f t="shared" si="576"/>
        <v>2152</v>
      </c>
      <c r="Z174" s="54">
        <v>2152</v>
      </c>
      <c r="AA174" s="54">
        <v>3862</v>
      </c>
      <c r="AB174" s="30">
        <f t="shared" si="577"/>
        <v>-1102</v>
      </c>
      <c r="AC174" s="54">
        <v>2760</v>
      </c>
      <c r="AD174" s="54">
        <v>7963</v>
      </c>
      <c r="AE174" s="30">
        <f t="shared" si="578"/>
        <v>-4863</v>
      </c>
      <c r="AF174" s="66">
        <v>3100</v>
      </c>
      <c r="AG174" s="54">
        <v>15528</v>
      </c>
      <c r="AH174" s="30">
        <f t="shared" si="579"/>
        <v>35547</v>
      </c>
      <c r="AI174" s="54">
        <v>51075</v>
      </c>
      <c r="AJ174" s="54">
        <v>23890</v>
      </c>
      <c r="AK174" s="30">
        <f t="shared" si="580"/>
        <v>11455</v>
      </c>
      <c r="AL174" s="54">
        <v>35345</v>
      </c>
      <c r="AM174" s="54">
        <v>12608</v>
      </c>
      <c r="AN174" s="30">
        <f t="shared" si="581"/>
        <v>26537</v>
      </c>
      <c r="AO174" s="54">
        <v>39145</v>
      </c>
      <c r="AP174" s="54">
        <v>26544</v>
      </c>
      <c r="AQ174" s="30">
        <f t="shared" si="582"/>
        <v>-8489</v>
      </c>
      <c r="AR174" s="54">
        <v>18055</v>
      </c>
      <c r="AS174" s="54"/>
      <c r="AT174" s="30">
        <f t="shared" si="583"/>
        <v>1423</v>
      </c>
      <c r="AU174" s="54">
        <v>1423</v>
      </c>
      <c r="AV174" s="54">
        <v>23891</v>
      </c>
      <c r="AW174" s="30">
        <f t="shared" si="584"/>
        <v>5709</v>
      </c>
      <c r="AX174" s="54">
        <v>29600</v>
      </c>
      <c r="AY174" s="54">
        <v>9557</v>
      </c>
      <c r="AZ174" s="30">
        <f t="shared" si="585"/>
        <v>8543</v>
      </c>
      <c r="BA174" s="54">
        <v>18100</v>
      </c>
      <c r="BB174" s="54">
        <v>14467</v>
      </c>
      <c r="BC174" s="30">
        <f t="shared" si="586"/>
        <v>-2671</v>
      </c>
      <c r="BD174" s="54">
        <v>11796</v>
      </c>
      <c r="BE174" s="54">
        <v>50448</v>
      </c>
      <c r="BF174" s="30">
        <f t="shared" si="587"/>
        <v>710</v>
      </c>
      <c r="BG174" s="54">
        <v>51158</v>
      </c>
      <c r="BH174" s="54">
        <v>31185</v>
      </c>
      <c r="BI174" s="30">
        <f t="shared" si="588"/>
        <v>39065</v>
      </c>
      <c r="BJ174" s="54">
        <v>70250</v>
      </c>
      <c r="BK174" s="54">
        <v>47781</v>
      </c>
      <c r="BL174" s="30">
        <f t="shared" si="589"/>
        <v>9365</v>
      </c>
      <c r="BM174" s="54">
        <v>57146</v>
      </c>
      <c r="BN174" s="54">
        <v>21501</v>
      </c>
      <c r="BO174" s="30">
        <f t="shared" si="590"/>
        <v>36684</v>
      </c>
      <c r="BP174" s="54">
        <v>58185</v>
      </c>
      <c r="BQ174" s="57">
        <f t="shared" si="591"/>
        <v>302331</v>
      </c>
      <c r="BR174" s="57">
        <f t="shared" si="592"/>
        <v>164876</v>
      </c>
      <c r="BS174" s="57">
        <f t="shared" si="596"/>
        <v>467207</v>
      </c>
      <c r="BT174" s="49"/>
      <c r="BU174" s="54"/>
      <c r="BV174" s="54"/>
      <c r="BW174" s="30"/>
      <c r="BX174" s="54"/>
      <c r="BY174" s="54">
        <f t="shared" si="593"/>
        <v>302331</v>
      </c>
      <c r="BZ174" s="30">
        <f t="shared" si="594"/>
        <v>164876</v>
      </c>
      <c r="CA174" s="54">
        <f t="shared" si="595"/>
        <v>467207</v>
      </c>
    </row>
    <row r="175" spans="1:79" ht="22.5" x14ac:dyDescent="0.2">
      <c r="A175" s="44" t="s">
        <v>75</v>
      </c>
      <c r="B175" s="45" t="s">
        <v>76</v>
      </c>
      <c r="C175" s="54">
        <v>5575</v>
      </c>
      <c r="D175" s="30">
        <f t="shared" si="570"/>
        <v>12475</v>
      </c>
      <c r="E175" s="54">
        <v>18050</v>
      </c>
      <c r="F175" s="54">
        <v>8236</v>
      </c>
      <c r="G175" s="30">
        <f t="shared" si="571"/>
        <v>4881</v>
      </c>
      <c r="H175" s="54">
        <v>13117</v>
      </c>
      <c r="I175" s="54">
        <v>935</v>
      </c>
      <c r="J175" s="32">
        <f t="shared" si="572"/>
        <v>3084</v>
      </c>
      <c r="K175" s="54">
        <v>4019</v>
      </c>
      <c r="L175" s="54"/>
      <c r="M175" s="30">
        <f t="shared" si="573"/>
        <v>0</v>
      </c>
      <c r="N175" s="54"/>
      <c r="O175" s="54">
        <v>54816</v>
      </c>
      <c r="P175" s="30">
        <f t="shared" si="574"/>
        <v>34434</v>
      </c>
      <c r="Q175" s="54">
        <f>89250</f>
        <v>89250</v>
      </c>
      <c r="R175" s="48">
        <f t="shared" si="602"/>
        <v>69562</v>
      </c>
      <c r="S175" s="48">
        <f t="shared" si="524"/>
        <v>54874</v>
      </c>
      <c r="T175" s="48">
        <f t="shared" si="525"/>
        <v>124436</v>
      </c>
      <c r="U175" s="54"/>
      <c r="V175" s="30">
        <f t="shared" si="575"/>
        <v>0</v>
      </c>
      <c r="W175" s="54"/>
      <c r="X175" s="54">
        <v>5516</v>
      </c>
      <c r="Y175" s="30">
        <f t="shared" si="576"/>
        <v>19410</v>
      </c>
      <c r="Z175" s="54">
        <v>24926</v>
      </c>
      <c r="AA175" s="54">
        <v>26671</v>
      </c>
      <c r="AB175" s="30">
        <f t="shared" si="577"/>
        <v>2059</v>
      </c>
      <c r="AC175" s="54">
        <v>28730</v>
      </c>
      <c r="AD175" s="54">
        <v>21899</v>
      </c>
      <c r="AE175" s="30">
        <f t="shared" si="578"/>
        <v>-7979</v>
      </c>
      <c r="AF175" s="54">
        <v>13920</v>
      </c>
      <c r="AG175" s="54">
        <v>46452</v>
      </c>
      <c r="AH175" s="30">
        <f t="shared" si="579"/>
        <v>18548</v>
      </c>
      <c r="AI175" s="54">
        <v>65000</v>
      </c>
      <c r="AJ175" s="54">
        <v>74165</v>
      </c>
      <c r="AK175" s="30">
        <f t="shared" si="580"/>
        <v>-5513</v>
      </c>
      <c r="AL175" s="54">
        <v>68652</v>
      </c>
      <c r="AM175" s="54">
        <v>24195</v>
      </c>
      <c r="AN175" s="30">
        <f t="shared" si="581"/>
        <v>-10760</v>
      </c>
      <c r="AO175" s="54">
        <v>13435</v>
      </c>
      <c r="AP175" s="54">
        <v>36498</v>
      </c>
      <c r="AQ175" s="30">
        <f t="shared" si="582"/>
        <v>19113</v>
      </c>
      <c r="AR175" s="54">
        <v>55611</v>
      </c>
      <c r="AS175" s="54">
        <v>143</v>
      </c>
      <c r="AT175" s="30">
        <f t="shared" si="583"/>
        <v>10963</v>
      </c>
      <c r="AU175" s="54">
        <v>11106</v>
      </c>
      <c r="AV175" s="54">
        <v>162055</v>
      </c>
      <c r="AW175" s="30">
        <f t="shared" si="584"/>
        <v>-31000</v>
      </c>
      <c r="AX175" s="54">
        <v>131055</v>
      </c>
      <c r="AY175" s="54">
        <v>38021</v>
      </c>
      <c r="AZ175" s="30">
        <f t="shared" si="585"/>
        <v>12151</v>
      </c>
      <c r="BA175" s="54">
        <v>50172</v>
      </c>
      <c r="BB175" s="54">
        <v>10431</v>
      </c>
      <c r="BC175" s="30">
        <f t="shared" si="586"/>
        <v>6118</v>
      </c>
      <c r="BD175" s="54">
        <v>16549</v>
      </c>
      <c r="BE175" s="54">
        <v>119916</v>
      </c>
      <c r="BF175" s="30">
        <f t="shared" si="587"/>
        <v>-36536</v>
      </c>
      <c r="BG175" s="54">
        <v>83380</v>
      </c>
      <c r="BH175" s="54">
        <v>53887</v>
      </c>
      <c r="BI175" s="30">
        <f t="shared" si="588"/>
        <v>18863</v>
      </c>
      <c r="BJ175" s="54">
        <v>72750</v>
      </c>
      <c r="BK175" s="54">
        <v>153427</v>
      </c>
      <c r="BL175" s="30">
        <f t="shared" si="589"/>
        <v>-93022</v>
      </c>
      <c r="BM175" s="54">
        <v>60405</v>
      </c>
      <c r="BN175" s="54">
        <v>119164</v>
      </c>
      <c r="BO175" s="30">
        <f t="shared" si="590"/>
        <v>18246</v>
      </c>
      <c r="BP175" s="54">
        <v>137410</v>
      </c>
      <c r="BQ175" s="57">
        <f t="shared" si="591"/>
        <v>962002</v>
      </c>
      <c r="BR175" s="57">
        <f t="shared" si="592"/>
        <v>-4465</v>
      </c>
      <c r="BS175" s="57">
        <f t="shared" si="596"/>
        <v>957537</v>
      </c>
      <c r="BT175" s="49"/>
      <c r="BU175" s="54"/>
      <c r="BV175" s="54"/>
      <c r="BW175" s="30"/>
      <c r="BX175" s="54"/>
      <c r="BY175" s="54">
        <f t="shared" si="593"/>
        <v>962002</v>
      </c>
      <c r="BZ175" s="30">
        <f t="shared" si="594"/>
        <v>-4465</v>
      </c>
      <c r="CA175" s="54">
        <f t="shared" si="595"/>
        <v>957537</v>
      </c>
    </row>
    <row r="176" spans="1:79" ht="22.5" x14ac:dyDescent="0.2">
      <c r="A176" s="44" t="s">
        <v>59</v>
      </c>
      <c r="B176" s="45" t="s">
        <v>60</v>
      </c>
      <c r="C176" s="54">
        <v>157678</v>
      </c>
      <c r="D176" s="30">
        <f t="shared" si="570"/>
        <v>12322</v>
      </c>
      <c r="E176" s="66">
        <f>264600-94600</f>
        <v>170000</v>
      </c>
      <c r="F176" s="54">
        <v>20107</v>
      </c>
      <c r="G176" s="30">
        <f t="shared" si="571"/>
        <v>-3706</v>
      </c>
      <c r="H176" s="54">
        <v>16401</v>
      </c>
      <c r="I176" s="54">
        <v>3958</v>
      </c>
      <c r="J176" s="32">
        <f t="shared" si="572"/>
        <v>17160</v>
      </c>
      <c r="K176" s="54">
        <v>21118</v>
      </c>
      <c r="L176" s="54"/>
      <c r="M176" s="30">
        <f t="shared" si="573"/>
        <v>0</v>
      </c>
      <c r="N176" s="54"/>
      <c r="O176" s="54">
        <v>28934</v>
      </c>
      <c r="P176" s="30">
        <f t="shared" si="574"/>
        <v>21926</v>
      </c>
      <c r="Q176" s="54">
        <f>50860</f>
        <v>50860</v>
      </c>
      <c r="R176" s="48">
        <f t="shared" si="602"/>
        <v>210677</v>
      </c>
      <c r="S176" s="48">
        <f t="shared" si="524"/>
        <v>47702</v>
      </c>
      <c r="T176" s="48">
        <f t="shared" si="525"/>
        <v>258379</v>
      </c>
      <c r="U176" s="54"/>
      <c r="V176" s="30">
        <f t="shared" si="575"/>
        <v>0</v>
      </c>
      <c r="W176" s="54"/>
      <c r="X176" s="54">
        <v>33538</v>
      </c>
      <c r="Y176" s="30">
        <f t="shared" si="576"/>
        <v>40472</v>
      </c>
      <c r="Z176" s="54">
        <v>74010</v>
      </c>
      <c r="AA176" s="54">
        <v>19765</v>
      </c>
      <c r="AB176" s="30">
        <f t="shared" si="577"/>
        <v>34142</v>
      </c>
      <c r="AC176" s="54">
        <v>53907</v>
      </c>
      <c r="AD176" s="54">
        <v>38755</v>
      </c>
      <c r="AE176" s="30">
        <f t="shared" si="578"/>
        <v>-9525</v>
      </c>
      <c r="AF176" s="54">
        <v>29230</v>
      </c>
      <c r="AG176" s="54">
        <v>381585</v>
      </c>
      <c r="AH176" s="30">
        <f t="shared" si="579"/>
        <v>-14303</v>
      </c>
      <c r="AI176" s="54">
        <v>367282</v>
      </c>
      <c r="AJ176" s="54">
        <v>85766</v>
      </c>
      <c r="AK176" s="30">
        <f t="shared" si="580"/>
        <v>31441</v>
      </c>
      <c r="AL176" s="54">
        <v>117207</v>
      </c>
      <c r="AM176" s="54">
        <v>129035</v>
      </c>
      <c r="AN176" s="30">
        <f t="shared" si="581"/>
        <v>-83670</v>
      </c>
      <c r="AO176" s="54">
        <v>45365</v>
      </c>
      <c r="AP176" s="54">
        <v>82220</v>
      </c>
      <c r="AQ176" s="30">
        <f t="shared" si="582"/>
        <v>4565</v>
      </c>
      <c r="AR176" s="54">
        <v>86785</v>
      </c>
      <c r="AS176" s="54">
        <v>835</v>
      </c>
      <c r="AT176" s="30">
        <f t="shared" si="583"/>
        <v>20293</v>
      </c>
      <c r="AU176" s="54">
        <v>21128</v>
      </c>
      <c r="AV176" s="54">
        <v>362202</v>
      </c>
      <c r="AW176" s="30">
        <f t="shared" si="584"/>
        <v>-29379</v>
      </c>
      <c r="AX176" s="54">
        <v>332823</v>
      </c>
      <c r="AY176" s="54">
        <v>408343</v>
      </c>
      <c r="AZ176" s="30">
        <f t="shared" si="585"/>
        <v>84980</v>
      </c>
      <c r="BA176" s="66">
        <v>493323</v>
      </c>
      <c r="BB176" s="54">
        <v>28550</v>
      </c>
      <c r="BC176" s="30">
        <f t="shared" si="586"/>
        <v>13731</v>
      </c>
      <c r="BD176" s="54">
        <v>42281</v>
      </c>
      <c r="BE176" s="54">
        <v>306591</v>
      </c>
      <c r="BF176" s="30">
        <f t="shared" si="587"/>
        <v>163691</v>
      </c>
      <c r="BG176" s="66">
        <f>570282-100000</f>
        <v>470282</v>
      </c>
      <c r="BH176" s="54">
        <v>216355</v>
      </c>
      <c r="BI176" s="30">
        <f t="shared" si="588"/>
        <v>37555</v>
      </c>
      <c r="BJ176" s="54">
        <v>253910</v>
      </c>
      <c r="BK176" s="54">
        <v>197891</v>
      </c>
      <c r="BL176" s="30">
        <f t="shared" si="589"/>
        <v>-79902</v>
      </c>
      <c r="BM176" s="54">
        <v>117989</v>
      </c>
      <c r="BN176" s="54">
        <v>80647</v>
      </c>
      <c r="BO176" s="30">
        <f t="shared" si="590"/>
        <v>68208</v>
      </c>
      <c r="BP176" s="54">
        <f>148855</f>
        <v>148855</v>
      </c>
      <c r="BQ176" s="57">
        <f t="shared" si="591"/>
        <v>2582755</v>
      </c>
      <c r="BR176" s="57">
        <f t="shared" si="592"/>
        <v>330001</v>
      </c>
      <c r="BS176" s="57">
        <f t="shared" si="596"/>
        <v>2912756</v>
      </c>
      <c r="BT176" s="49"/>
      <c r="BU176" s="54"/>
      <c r="BV176" s="54"/>
      <c r="BW176" s="30"/>
      <c r="BX176" s="54"/>
      <c r="BY176" s="54">
        <f t="shared" si="593"/>
        <v>2582755</v>
      </c>
      <c r="BZ176" s="30">
        <f t="shared" si="594"/>
        <v>330001</v>
      </c>
      <c r="CA176" s="54">
        <f t="shared" si="595"/>
        <v>2912756</v>
      </c>
    </row>
    <row r="177" spans="1:79" ht="45" x14ac:dyDescent="0.2">
      <c r="A177" s="44" t="s">
        <v>77</v>
      </c>
      <c r="B177" s="45" t="s">
        <v>78</v>
      </c>
      <c r="C177" s="54">
        <v>50000</v>
      </c>
      <c r="D177" s="30">
        <f t="shared" si="570"/>
        <v>7000</v>
      </c>
      <c r="E177" s="54">
        <v>57000</v>
      </c>
      <c r="F177" s="54">
        <v>663</v>
      </c>
      <c r="G177" s="30">
        <f t="shared" si="571"/>
        <v>837</v>
      </c>
      <c r="H177" s="54">
        <v>1500</v>
      </c>
      <c r="I177" s="54">
        <v>450</v>
      </c>
      <c r="J177" s="32">
        <f t="shared" si="572"/>
        <v>-250</v>
      </c>
      <c r="K177" s="54">
        <v>200</v>
      </c>
      <c r="L177" s="54"/>
      <c r="M177" s="30">
        <f t="shared" si="573"/>
        <v>0</v>
      </c>
      <c r="N177" s="54"/>
      <c r="O177" s="54">
        <v>2654</v>
      </c>
      <c r="P177" s="30">
        <f t="shared" si="574"/>
        <v>8346</v>
      </c>
      <c r="Q177" s="54">
        <v>11000</v>
      </c>
      <c r="R177" s="48">
        <f t="shared" si="602"/>
        <v>53767</v>
      </c>
      <c r="S177" s="48">
        <f t="shared" si="524"/>
        <v>15933</v>
      </c>
      <c r="T177" s="48">
        <f t="shared" si="525"/>
        <v>69700</v>
      </c>
      <c r="U177" s="54"/>
      <c r="V177" s="30">
        <f t="shared" si="575"/>
        <v>0</v>
      </c>
      <c r="W177" s="54"/>
      <c r="X177" s="54">
        <v>769</v>
      </c>
      <c r="Y177" s="30">
        <f t="shared" si="576"/>
        <v>7731</v>
      </c>
      <c r="Z177" s="54">
        <v>8500</v>
      </c>
      <c r="AA177" s="54">
        <v>265</v>
      </c>
      <c r="AB177" s="30">
        <f t="shared" si="577"/>
        <v>253</v>
      </c>
      <c r="AC177" s="54">
        <v>518</v>
      </c>
      <c r="AD177" s="54">
        <v>133</v>
      </c>
      <c r="AE177" s="30">
        <f t="shared" si="578"/>
        <v>5867</v>
      </c>
      <c r="AF177" s="54">
        <v>6000</v>
      </c>
      <c r="AG177" s="54">
        <v>7963</v>
      </c>
      <c r="AH177" s="30">
        <f t="shared" si="579"/>
        <v>2648</v>
      </c>
      <c r="AI177" s="54">
        <v>10611</v>
      </c>
      <c r="AJ177" s="54">
        <v>9291</v>
      </c>
      <c r="AK177" s="30">
        <f t="shared" si="580"/>
        <v>0</v>
      </c>
      <c r="AL177" s="54">
        <v>9291</v>
      </c>
      <c r="AM177" s="54">
        <v>4000</v>
      </c>
      <c r="AN177" s="30">
        <f t="shared" si="581"/>
        <v>-1000</v>
      </c>
      <c r="AO177" s="54">
        <v>3000</v>
      </c>
      <c r="AP177" s="54">
        <v>1659</v>
      </c>
      <c r="AQ177" s="30">
        <f t="shared" si="582"/>
        <v>6741</v>
      </c>
      <c r="AR177" s="54">
        <v>8400</v>
      </c>
      <c r="AS177" s="54">
        <v>250</v>
      </c>
      <c r="AT177" s="30">
        <f t="shared" si="583"/>
        <v>17</v>
      </c>
      <c r="AU177" s="54">
        <v>267</v>
      </c>
      <c r="AV177" s="54">
        <v>19908</v>
      </c>
      <c r="AW177" s="30">
        <f t="shared" si="584"/>
        <v>8092</v>
      </c>
      <c r="AX177" s="54">
        <v>28000</v>
      </c>
      <c r="AY177" s="54">
        <v>13272</v>
      </c>
      <c r="AZ177" s="30">
        <f t="shared" si="585"/>
        <v>26728</v>
      </c>
      <c r="BA177" s="54">
        <v>40000</v>
      </c>
      <c r="BB177" s="54">
        <v>730</v>
      </c>
      <c r="BC177" s="30">
        <f t="shared" si="586"/>
        <v>-567</v>
      </c>
      <c r="BD177" s="54">
        <v>163</v>
      </c>
      <c r="BE177" s="54">
        <v>50435</v>
      </c>
      <c r="BF177" s="30">
        <f t="shared" si="587"/>
        <v>-15435</v>
      </c>
      <c r="BG177" s="54">
        <v>35000</v>
      </c>
      <c r="BH177" s="54">
        <v>21634</v>
      </c>
      <c r="BI177" s="30">
        <f t="shared" si="588"/>
        <v>20486</v>
      </c>
      <c r="BJ177" s="54">
        <v>42120</v>
      </c>
      <c r="BK177" s="54">
        <v>19908</v>
      </c>
      <c r="BL177" s="30">
        <f t="shared" si="589"/>
        <v>-2310</v>
      </c>
      <c r="BM177" s="54">
        <v>17598</v>
      </c>
      <c r="BN177" s="54">
        <v>2654</v>
      </c>
      <c r="BO177" s="30">
        <f t="shared" si="590"/>
        <v>-322</v>
      </c>
      <c r="BP177" s="54">
        <v>2332</v>
      </c>
      <c r="BQ177" s="57">
        <f t="shared" si="591"/>
        <v>206638</v>
      </c>
      <c r="BR177" s="57">
        <f t="shared" si="592"/>
        <v>74862</v>
      </c>
      <c r="BS177" s="57">
        <f t="shared" si="596"/>
        <v>281500</v>
      </c>
      <c r="BT177" s="49"/>
      <c r="BU177" s="54"/>
      <c r="BV177" s="54"/>
      <c r="BW177" s="30"/>
      <c r="BX177" s="54"/>
      <c r="BY177" s="54">
        <f t="shared" si="593"/>
        <v>206638</v>
      </c>
      <c r="BZ177" s="30">
        <f t="shared" si="594"/>
        <v>74862</v>
      </c>
      <c r="CA177" s="54">
        <f t="shared" si="595"/>
        <v>281500</v>
      </c>
    </row>
    <row r="178" spans="1:79" ht="45" x14ac:dyDescent="0.2">
      <c r="A178" s="44" t="s">
        <v>61</v>
      </c>
      <c r="B178" s="45" t="s">
        <v>62</v>
      </c>
      <c r="C178" s="54">
        <v>386669</v>
      </c>
      <c r="D178" s="30">
        <f t="shared" si="570"/>
        <v>37331</v>
      </c>
      <c r="E178" s="66">
        <f>504000-80000</f>
        <v>424000</v>
      </c>
      <c r="F178" s="54">
        <v>5867</v>
      </c>
      <c r="G178" s="30">
        <f t="shared" si="571"/>
        <v>913</v>
      </c>
      <c r="H178" s="54">
        <v>6780</v>
      </c>
      <c r="I178" s="54">
        <v>24150</v>
      </c>
      <c r="J178" s="32">
        <f t="shared" si="572"/>
        <v>-472</v>
      </c>
      <c r="K178" s="54">
        <v>23678</v>
      </c>
      <c r="L178" s="54"/>
      <c r="M178" s="30">
        <f t="shared" si="573"/>
        <v>0</v>
      </c>
      <c r="N178" s="54"/>
      <c r="O178" s="54">
        <v>8294</v>
      </c>
      <c r="P178" s="30">
        <f t="shared" si="574"/>
        <v>7516</v>
      </c>
      <c r="Q178" s="54">
        <v>15810</v>
      </c>
      <c r="R178" s="48">
        <f t="shared" si="602"/>
        <v>424980</v>
      </c>
      <c r="S178" s="48">
        <f t="shared" si="524"/>
        <v>45288</v>
      </c>
      <c r="T178" s="48">
        <f t="shared" si="525"/>
        <v>470268</v>
      </c>
      <c r="U178" s="54"/>
      <c r="V178" s="30">
        <f t="shared" si="575"/>
        <v>0</v>
      </c>
      <c r="W178" s="54"/>
      <c r="X178" s="54">
        <v>12689</v>
      </c>
      <c r="Y178" s="30">
        <f t="shared" si="576"/>
        <v>679</v>
      </c>
      <c r="Z178" s="54">
        <v>13368</v>
      </c>
      <c r="AA178" s="54">
        <v>4312</v>
      </c>
      <c r="AB178" s="30">
        <f t="shared" si="577"/>
        <v>-886</v>
      </c>
      <c r="AC178" s="54">
        <v>3426</v>
      </c>
      <c r="AD178" s="54">
        <v>133</v>
      </c>
      <c r="AE178" s="30">
        <f t="shared" si="578"/>
        <v>6367</v>
      </c>
      <c r="AF178" s="54">
        <v>6500</v>
      </c>
      <c r="AG178" s="54">
        <v>146977</v>
      </c>
      <c r="AH178" s="30">
        <f t="shared" si="579"/>
        <v>-35368</v>
      </c>
      <c r="AI178" s="54">
        <v>111609</v>
      </c>
      <c r="AJ178" s="54">
        <v>36499</v>
      </c>
      <c r="AK178" s="30">
        <f t="shared" si="580"/>
        <v>6200</v>
      </c>
      <c r="AL178" s="54">
        <v>42699</v>
      </c>
      <c r="AM178" s="54">
        <v>26300</v>
      </c>
      <c r="AN178" s="30">
        <f t="shared" si="581"/>
        <v>-5513</v>
      </c>
      <c r="AO178" s="54">
        <v>20787</v>
      </c>
      <c r="AP178" s="54">
        <v>14864</v>
      </c>
      <c r="AQ178" s="30">
        <f t="shared" si="582"/>
        <v>18068</v>
      </c>
      <c r="AR178" s="54">
        <v>32932</v>
      </c>
      <c r="AS178" s="54">
        <v>3468</v>
      </c>
      <c r="AT178" s="30">
        <f t="shared" si="583"/>
        <v>12405</v>
      </c>
      <c r="AU178" s="54">
        <v>15873</v>
      </c>
      <c r="AV178" s="54">
        <v>77643</v>
      </c>
      <c r="AW178" s="30">
        <f t="shared" si="584"/>
        <v>-15000</v>
      </c>
      <c r="AX178" s="54">
        <v>62643</v>
      </c>
      <c r="AY178" s="54">
        <v>22297</v>
      </c>
      <c r="AZ178" s="30">
        <f t="shared" si="585"/>
        <v>21703</v>
      </c>
      <c r="BA178" s="54">
        <v>44000</v>
      </c>
      <c r="BB178" s="54">
        <v>7035</v>
      </c>
      <c r="BC178" s="30">
        <f t="shared" si="586"/>
        <v>11692</v>
      </c>
      <c r="BD178" s="54">
        <v>18727</v>
      </c>
      <c r="BE178" s="54">
        <v>67105</v>
      </c>
      <c r="BF178" s="30">
        <f t="shared" si="587"/>
        <v>85395</v>
      </c>
      <c r="BG178" s="54">
        <v>152500</v>
      </c>
      <c r="BH178" s="54">
        <v>44993</v>
      </c>
      <c r="BI178" s="30">
        <f t="shared" si="588"/>
        <v>6377</v>
      </c>
      <c r="BJ178" s="54">
        <v>51370</v>
      </c>
      <c r="BK178" s="54">
        <v>53222</v>
      </c>
      <c r="BL178" s="30">
        <f t="shared" si="589"/>
        <v>-21707</v>
      </c>
      <c r="BM178" s="54">
        <v>31515</v>
      </c>
      <c r="BN178" s="54">
        <v>19501</v>
      </c>
      <c r="BO178" s="30">
        <f t="shared" si="590"/>
        <v>37376</v>
      </c>
      <c r="BP178" s="54">
        <v>56877</v>
      </c>
      <c r="BQ178" s="57">
        <f t="shared" si="591"/>
        <v>962018</v>
      </c>
      <c r="BR178" s="57">
        <f t="shared" si="592"/>
        <v>173076</v>
      </c>
      <c r="BS178" s="57">
        <f t="shared" si="596"/>
        <v>1135094</v>
      </c>
      <c r="BT178" s="49"/>
      <c r="BU178" s="54"/>
      <c r="BV178" s="54"/>
      <c r="BW178" s="30"/>
      <c r="BX178" s="54"/>
      <c r="BY178" s="54">
        <f t="shared" si="593"/>
        <v>962018</v>
      </c>
      <c r="BZ178" s="30">
        <f t="shared" si="594"/>
        <v>173076</v>
      </c>
      <c r="CA178" s="54">
        <f t="shared" si="595"/>
        <v>1135094</v>
      </c>
    </row>
    <row r="179" spans="1:79" ht="22.5" x14ac:dyDescent="0.2">
      <c r="A179" s="44" t="s">
        <v>79</v>
      </c>
      <c r="B179" s="45" t="s">
        <v>80</v>
      </c>
      <c r="C179" s="43">
        <f>C180</f>
        <v>15772</v>
      </c>
      <c r="D179" s="43">
        <f t="shared" si="570"/>
        <v>-15672</v>
      </c>
      <c r="E179" s="43">
        <f t="shared" ref="E179" si="740">E180</f>
        <v>100</v>
      </c>
      <c r="F179" s="43">
        <f>F180</f>
        <v>1062</v>
      </c>
      <c r="G179" s="43">
        <f t="shared" si="571"/>
        <v>-407</v>
      </c>
      <c r="H179" s="43">
        <f t="shared" ref="H179" si="741">H180</f>
        <v>655</v>
      </c>
      <c r="I179" s="43">
        <f>I180</f>
        <v>0</v>
      </c>
      <c r="J179" s="52">
        <f t="shared" si="572"/>
        <v>91</v>
      </c>
      <c r="K179" s="43">
        <f t="shared" ref="K179" si="742">K180</f>
        <v>91</v>
      </c>
      <c r="L179" s="43">
        <f>L180</f>
        <v>0</v>
      </c>
      <c r="M179" s="43">
        <f t="shared" si="573"/>
        <v>0</v>
      </c>
      <c r="N179" s="43">
        <f t="shared" ref="N179" si="743">N180</f>
        <v>0</v>
      </c>
      <c r="O179" s="43">
        <f>O180</f>
        <v>1725</v>
      </c>
      <c r="P179" s="43">
        <f t="shared" si="574"/>
        <v>581</v>
      </c>
      <c r="Q179" s="43">
        <f t="shared" ref="Q179" si="744">Q180</f>
        <v>2306</v>
      </c>
      <c r="R179" s="48">
        <f t="shared" si="602"/>
        <v>18559</v>
      </c>
      <c r="S179" s="48">
        <f t="shared" si="524"/>
        <v>-15407</v>
      </c>
      <c r="T179" s="48">
        <f t="shared" si="525"/>
        <v>3152</v>
      </c>
      <c r="U179" s="43">
        <f>U180</f>
        <v>0</v>
      </c>
      <c r="V179" s="43">
        <f t="shared" si="575"/>
        <v>0</v>
      </c>
      <c r="W179" s="43">
        <f t="shared" ref="W179" si="745">W180</f>
        <v>0</v>
      </c>
      <c r="X179" s="43">
        <f>X180</f>
        <v>223</v>
      </c>
      <c r="Y179" s="43">
        <f t="shared" si="576"/>
        <v>1280</v>
      </c>
      <c r="Z179" s="43">
        <f t="shared" ref="Z179" si="746">Z180</f>
        <v>1503</v>
      </c>
      <c r="AA179" s="43">
        <f>AA180</f>
        <v>2933</v>
      </c>
      <c r="AB179" s="43">
        <f t="shared" si="577"/>
        <v>-233</v>
      </c>
      <c r="AC179" s="43">
        <f t="shared" ref="AC179" si="747">AC180</f>
        <v>2700</v>
      </c>
      <c r="AD179" s="43">
        <f>AD180</f>
        <v>531</v>
      </c>
      <c r="AE179" s="43">
        <f t="shared" si="578"/>
        <v>-381</v>
      </c>
      <c r="AF179" s="43">
        <f t="shared" ref="AF179" si="748">AF180</f>
        <v>150</v>
      </c>
      <c r="AG179" s="43">
        <f>AG180</f>
        <v>14069</v>
      </c>
      <c r="AH179" s="43">
        <f t="shared" si="579"/>
        <v>-1397</v>
      </c>
      <c r="AI179" s="43">
        <f t="shared" ref="AI179" si="749">AI180</f>
        <v>12672</v>
      </c>
      <c r="AJ179" s="43">
        <f>AJ180</f>
        <v>0</v>
      </c>
      <c r="AK179" s="43">
        <f t="shared" si="580"/>
        <v>2200</v>
      </c>
      <c r="AL179" s="43">
        <f t="shared" ref="AL179" si="750">AL180</f>
        <v>2200</v>
      </c>
      <c r="AM179" s="43">
        <f>AM180</f>
        <v>3130</v>
      </c>
      <c r="AN179" s="43">
        <f t="shared" si="581"/>
        <v>3060</v>
      </c>
      <c r="AO179" s="43">
        <f t="shared" ref="AO179" si="751">AO180</f>
        <v>6190</v>
      </c>
      <c r="AP179" s="43">
        <f>AP180</f>
        <v>7300</v>
      </c>
      <c r="AQ179" s="43">
        <f t="shared" si="582"/>
        <v>-285</v>
      </c>
      <c r="AR179" s="43">
        <f t="shared" ref="AR179" si="752">AR180</f>
        <v>7015</v>
      </c>
      <c r="AS179" s="43">
        <f>AS180</f>
        <v>0</v>
      </c>
      <c r="AT179" s="43">
        <f t="shared" si="583"/>
        <v>500</v>
      </c>
      <c r="AU179" s="43">
        <f t="shared" ref="AU179" si="753">AU180</f>
        <v>500</v>
      </c>
      <c r="AV179" s="43">
        <f>AV180</f>
        <v>2655</v>
      </c>
      <c r="AW179" s="43">
        <f t="shared" si="584"/>
        <v>1602</v>
      </c>
      <c r="AX179" s="43">
        <f t="shared" ref="AX179" si="754">AX180</f>
        <v>4257</v>
      </c>
      <c r="AY179" s="43">
        <f>AY180</f>
        <v>0</v>
      </c>
      <c r="AZ179" s="43">
        <f t="shared" si="585"/>
        <v>5208</v>
      </c>
      <c r="BA179" s="43">
        <f t="shared" ref="BA179" si="755">BA180</f>
        <v>5208</v>
      </c>
      <c r="BB179" s="43">
        <f>BB180</f>
        <v>637</v>
      </c>
      <c r="BC179" s="43">
        <f t="shared" si="586"/>
        <v>95</v>
      </c>
      <c r="BD179" s="43">
        <f t="shared" ref="BD179" si="756">BD180</f>
        <v>732</v>
      </c>
      <c r="BE179" s="43">
        <f>BE180</f>
        <v>2256</v>
      </c>
      <c r="BF179" s="43">
        <f t="shared" si="587"/>
        <v>1624</v>
      </c>
      <c r="BG179" s="43">
        <f t="shared" ref="BG179" si="757">BG180</f>
        <v>3880</v>
      </c>
      <c r="BH179" s="43">
        <f>BH180</f>
        <v>15793</v>
      </c>
      <c r="BI179" s="43">
        <f t="shared" si="588"/>
        <v>-4123</v>
      </c>
      <c r="BJ179" s="43">
        <f t="shared" ref="BJ179" si="758">BJ180</f>
        <v>11670</v>
      </c>
      <c r="BK179" s="43">
        <f>BK180</f>
        <v>4645</v>
      </c>
      <c r="BL179" s="43">
        <f t="shared" si="589"/>
        <v>-2701</v>
      </c>
      <c r="BM179" s="43">
        <f t="shared" ref="BM179" si="759">BM180</f>
        <v>1944</v>
      </c>
      <c r="BN179" s="43">
        <f>BN180</f>
        <v>8494</v>
      </c>
      <c r="BO179" s="43">
        <f t="shared" si="590"/>
        <v>7506</v>
      </c>
      <c r="BP179" s="43">
        <f t="shared" ref="BP179" si="760">BP180</f>
        <v>16000</v>
      </c>
      <c r="BQ179" s="57">
        <f t="shared" si="591"/>
        <v>81225</v>
      </c>
      <c r="BR179" s="57">
        <f t="shared" si="592"/>
        <v>-1452</v>
      </c>
      <c r="BS179" s="57">
        <f t="shared" si="596"/>
        <v>79773</v>
      </c>
      <c r="BT179" s="49"/>
      <c r="BU179" s="43"/>
      <c r="BV179" s="43">
        <f>BV180</f>
        <v>0</v>
      </c>
      <c r="BW179" s="43">
        <f t="shared" ref="BW179" si="761">BX179-BV179</f>
        <v>0</v>
      </c>
      <c r="BX179" s="43">
        <f t="shared" ref="BX179" si="762">BX180</f>
        <v>0</v>
      </c>
      <c r="BY179" s="43">
        <f t="shared" si="593"/>
        <v>81225</v>
      </c>
      <c r="BZ179" s="43">
        <f t="shared" si="594"/>
        <v>-1452</v>
      </c>
      <c r="CA179" s="43">
        <f t="shared" si="595"/>
        <v>79773</v>
      </c>
    </row>
    <row r="180" spans="1:79" ht="22.5" x14ac:dyDescent="0.2">
      <c r="A180" s="44" t="s">
        <v>82</v>
      </c>
      <c r="B180" s="45" t="s">
        <v>83</v>
      </c>
      <c r="C180" s="54">
        <v>15772</v>
      </c>
      <c r="D180" s="30">
        <f t="shared" si="570"/>
        <v>-15672</v>
      </c>
      <c r="E180" s="54">
        <v>100</v>
      </c>
      <c r="F180" s="54">
        <v>1062</v>
      </c>
      <c r="G180" s="30">
        <f t="shared" si="571"/>
        <v>-407</v>
      </c>
      <c r="H180" s="54">
        <v>655</v>
      </c>
      <c r="I180" s="54"/>
      <c r="J180" s="32">
        <f t="shared" si="572"/>
        <v>91</v>
      </c>
      <c r="K180" s="54">
        <v>91</v>
      </c>
      <c r="L180" s="54"/>
      <c r="M180" s="30">
        <f t="shared" si="573"/>
        <v>0</v>
      </c>
      <c r="N180" s="54"/>
      <c r="O180" s="54">
        <v>1725</v>
      </c>
      <c r="P180" s="30">
        <f t="shared" si="574"/>
        <v>581</v>
      </c>
      <c r="Q180" s="54">
        <v>2306</v>
      </c>
      <c r="R180" s="48">
        <f t="shared" si="602"/>
        <v>18559</v>
      </c>
      <c r="S180" s="48">
        <f t="shared" si="524"/>
        <v>-15407</v>
      </c>
      <c r="T180" s="48">
        <f t="shared" si="525"/>
        <v>3152</v>
      </c>
      <c r="U180" s="54"/>
      <c r="V180" s="30">
        <f t="shared" si="575"/>
        <v>0</v>
      </c>
      <c r="W180" s="54"/>
      <c r="X180" s="54">
        <v>223</v>
      </c>
      <c r="Y180" s="30">
        <f t="shared" si="576"/>
        <v>1280</v>
      </c>
      <c r="Z180" s="54">
        <v>1503</v>
      </c>
      <c r="AA180" s="54">
        <v>2933</v>
      </c>
      <c r="AB180" s="30">
        <f t="shared" si="577"/>
        <v>-233</v>
      </c>
      <c r="AC180" s="54">
        <v>2700</v>
      </c>
      <c r="AD180" s="54">
        <v>531</v>
      </c>
      <c r="AE180" s="30">
        <f t="shared" si="578"/>
        <v>-381</v>
      </c>
      <c r="AF180" s="54">
        <v>150</v>
      </c>
      <c r="AG180" s="54">
        <v>14069</v>
      </c>
      <c r="AH180" s="30">
        <f t="shared" si="579"/>
        <v>-1397</v>
      </c>
      <c r="AI180" s="54">
        <v>12672</v>
      </c>
      <c r="AJ180" s="54"/>
      <c r="AK180" s="30">
        <f t="shared" si="580"/>
        <v>2200</v>
      </c>
      <c r="AL180" s="54">
        <v>2200</v>
      </c>
      <c r="AM180" s="54">
        <v>3130</v>
      </c>
      <c r="AN180" s="30">
        <f t="shared" si="581"/>
        <v>3060</v>
      </c>
      <c r="AO180" s="54">
        <v>6190</v>
      </c>
      <c r="AP180" s="54">
        <v>7300</v>
      </c>
      <c r="AQ180" s="30">
        <f t="shared" si="582"/>
        <v>-285</v>
      </c>
      <c r="AR180" s="54">
        <v>7015</v>
      </c>
      <c r="AS180" s="54"/>
      <c r="AT180" s="30">
        <f t="shared" si="583"/>
        <v>500</v>
      </c>
      <c r="AU180" s="54">
        <v>500</v>
      </c>
      <c r="AV180" s="54">
        <v>2655</v>
      </c>
      <c r="AW180" s="30">
        <f t="shared" si="584"/>
        <v>1602</v>
      </c>
      <c r="AX180" s="54">
        <v>4257</v>
      </c>
      <c r="AY180" s="54">
        <v>0</v>
      </c>
      <c r="AZ180" s="30">
        <f t="shared" si="585"/>
        <v>5208</v>
      </c>
      <c r="BA180" s="54">
        <v>5208</v>
      </c>
      <c r="BB180" s="54">
        <v>637</v>
      </c>
      <c r="BC180" s="30">
        <f t="shared" si="586"/>
        <v>95</v>
      </c>
      <c r="BD180" s="54">
        <v>732</v>
      </c>
      <c r="BE180" s="54">
        <v>2256</v>
      </c>
      <c r="BF180" s="30">
        <f t="shared" si="587"/>
        <v>1624</v>
      </c>
      <c r="BG180" s="54">
        <v>3880</v>
      </c>
      <c r="BH180" s="54">
        <v>15793</v>
      </c>
      <c r="BI180" s="30">
        <f t="shared" si="588"/>
        <v>-4123</v>
      </c>
      <c r="BJ180" s="54">
        <v>11670</v>
      </c>
      <c r="BK180" s="54">
        <v>4645</v>
      </c>
      <c r="BL180" s="30">
        <f t="shared" si="589"/>
        <v>-2701</v>
      </c>
      <c r="BM180" s="54">
        <v>1944</v>
      </c>
      <c r="BN180" s="54">
        <v>8494</v>
      </c>
      <c r="BO180" s="30">
        <f t="shared" si="590"/>
        <v>7506</v>
      </c>
      <c r="BP180" s="54">
        <v>16000</v>
      </c>
      <c r="BQ180" s="57">
        <f t="shared" si="591"/>
        <v>81225</v>
      </c>
      <c r="BR180" s="57">
        <f t="shared" si="592"/>
        <v>-1452</v>
      </c>
      <c r="BS180" s="57">
        <f t="shared" si="596"/>
        <v>79773</v>
      </c>
      <c r="BT180" s="49"/>
      <c r="BU180" s="54"/>
      <c r="BV180" s="54"/>
      <c r="BW180" s="30"/>
      <c r="BX180" s="54"/>
      <c r="BY180" s="54">
        <f t="shared" si="593"/>
        <v>81225</v>
      </c>
      <c r="BZ180" s="30">
        <f t="shared" si="594"/>
        <v>-1452</v>
      </c>
      <c r="CA180" s="54">
        <f t="shared" si="595"/>
        <v>79773</v>
      </c>
    </row>
    <row r="181" spans="1:79" ht="45" x14ac:dyDescent="0.2">
      <c r="A181" s="44" t="s">
        <v>118</v>
      </c>
      <c r="B181" s="45" t="s">
        <v>119</v>
      </c>
      <c r="C181" s="43">
        <f>C182</f>
        <v>0</v>
      </c>
      <c r="D181" s="43">
        <f t="shared" si="570"/>
        <v>0</v>
      </c>
      <c r="E181" s="43">
        <f t="shared" ref="E181" si="763">E182</f>
        <v>0</v>
      </c>
      <c r="F181" s="43">
        <f>F182</f>
        <v>0</v>
      </c>
      <c r="G181" s="43">
        <f t="shared" si="571"/>
        <v>0</v>
      </c>
      <c r="H181" s="43">
        <f t="shared" ref="H181" si="764">H182</f>
        <v>0</v>
      </c>
      <c r="I181" s="43">
        <f>I182</f>
        <v>0</v>
      </c>
      <c r="J181" s="52">
        <f t="shared" si="572"/>
        <v>0</v>
      </c>
      <c r="K181" s="43">
        <f t="shared" ref="K181" si="765">K182</f>
        <v>0</v>
      </c>
      <c r="L181" s="43">
        <f>L182</f>
        <v>0</v>
      </c>
      <c r="M181" s="43">
        <f t="shared" si="573"/>
        <v>0</v>
      </c>
      <c r="N181" s="43">
        <f t="shared" ref="N181" si="766">N182</f>
        <v>0</v>
      </c>
      <c r="O181" s="43">
        <f>O182</f>
        <v>0</v>
      </c>
      <c r="P181" s="43">
        <f t="shared" si="574"/>
        <v>0</v>
      </c>
      <c r="Q181" s="43">
        <f t="shared" ref="Q181" si="767">Q182</f>
        <v>0</v>
      </c>
      <c r="R181" s="48">
        <f t="shared" si="602"/>
        <v>0</v>
      </c>
      <c r="S181" s="48">
        <f t="shared" si="524"/>
        <v>0</v>
      </c>
      <c r="T181" s="48">
        <f t="shared" si="525"/>
        <v>0</v>
      </c>
      <c r="U181" s="43">
        <f>U182</f>
        <v>0</v>
      </c>
      <c r="V181" s="43">
        <f t="shared" si="575"/>
        <v>0</v>
      </c>
      <c r="W181" s="43">
        <f t="shared" ref="W181" si="768">W182</f>
        <v>0</v>
      </c>
      <c r="X181" s="43">
        <f>X182</f>
        <v>0</v>
      </c>
      <c r="Y181" s="43">
        <f t="shared" si="576"/>
        <v>0</v>
      </c>
      <c r="Z181" s="43">
        <f t="shared" ref="Z181" si="769">Z182</f>
        <v>0</v>
      </c>
      <c r="AA181" s="43">
        <f>AA182</f>
        <v>0</v>
      </c>
      <c r="AB181" s="43">
        <f t="shared" si="577"/>
        <v>0</v>
      </c>
      <c r="AC181" s="43">
        <f t="shared" ref="AC181" si="770">AC182</f>
        <v>0</v>
      </c>
      <c r="AD181" s="43">
        <f>AD182</f>
        <v>0</v>
      </c>
      <c r="AE181" s="43">
        <f t="shared" si="578"/>
        <v>0</v>
      </c>
      <c r="AF181" s="43">
        <f t="shared" ref="AF181" si="771">AF182</f>
        <v>0</v>
      </c>
      <c r="AG181" s="43">
        <f>AG182</f>
        <v>0</v>
      </c>
      <c r="AH181" s="43">
        <f t="shared" si="579"/>
        <v>0</v>
      </c>
      <c r="AI181" s="43">
        <f t="shared" ref="AI181" si="772">AI182</f>
        <v>0</v>
      </c>
      <c r="AJ181" s="43">
        <f>AJ182</f>
        <v>0</v>
      </c>
      <c r="AK181" s="43">
        <f t="shared" si="580"/>
        <v>0</v>
      </c>
      <c r="AL181" s="43">
        <f t="shared" ref="AL181" si="773">AL182</f>
        <v>0</v>
      </c>
      <c r="AM181" s="43">
        <f>AM182</f>
        <v>0</v>
      </c>
      <c r="AN181" s="43">
        <f t="shared" si="581"/>
        <v>0</v>
      </c>
      <c r="AO181" s="43">
        <f t="shared" ref="AO181" si="774">AO182</f>
        <v>0</v>
      </c>
      <c r="AP181" s="43">
        <f>AP182</f>
        <v>0</v>
      </c>
      <c r="AQ181" s="43">
        <f t="shared" si="582"/>
        <v>0</v>
      </c>
      <c r="AR181" s="43">
        <f t="shared" ref="AR181" si="775">AR182</f>
        <v>0</v>
      </c>
      <c r="AS181" s="43">
        <f>AS182</f>
        <v>0</v>
      </c>
      <c r="AT181" s="43">
        <f t="shared" si="583"/>
        <v>0</v>
      </c>
      <c r="AU181" s="43">
        <f t="shared" ref="AU181" si="776">AU182</f>
        <v>0</v>
      </c>
      <c r="AV181" s="43">
        <f>AV182</f>
        <v>0</v>
      </c>
      <c r="AW181" s="43">
        <f t="shared" si="584"/>
        <v>0</v>
      </c>
      <c r="AX181" s="43">
        <f t="shared" ref="AX181" si="777">AX182</f>
        <v>0</v>
      </c>
      <c r="AY181" s="43">
        <f>AY182</f>
        <v>0</v>
      </c>
      <c r="AZ181" s="43">
        <f t="shared" si="585"/>
        <v>0</v>
      </c>
      <c r="BA181" s="43">
        <f t="shared" ref="BA181" si="778">BA182</f>
        <v>0</v>
      </c>
      <c r="BB181" s="43">
        <f>BB182</f>
        <v>0</v>
      </c>
      <c r="BC181" s="43">
        <f t="shared" si="586"/>
        <v>0</v>
      </c>
      <c r="BD181" s="43">
        <f t="shared" ref="BD181" si="779">BD182</f>
        <v>0</v>
      </c>
      <c r="BE181" s="43">
        <f>BE182</f>
        <v>0</v>
      </c>
      <c r="BF181" s="43">
        <f t="shared" si="587"/>
        <v>0</v>
      </c>
      <c r="BG181" s="43">
        <f t="shared" ref="BG181" si="780">BG182</f>
        <v>0</v>
      </c>
      <c r="BH181" s="43">
        <f>BH182</f>
        <v>0</v>
      </c>
      <c r="BI181" s="43">
        <f t="shared" si="588"/>
        <v>0</v>
      </c>
      <c r="BJ181" s="43">
        <f t="shared" ref="BJ181" si="781">BJ182</f>
        <v>0</v>
      </c>
      <c r="BK181" s="43">
        <f>BK182</f>
        <v>0</v>
      </c>
      <c r="BL181" s="43">
        <f t="shared" si="589"/>
        <v>0</v>
      </c>
      <c r="BM181" s="43">
        <f t="shared" ref="BM181" si="782">BM182</f>
        <v>0</v>
      </c>
      <c r="BN181" s="43">
        <f>BN182</f>
        <v>0</v>
      </c>
      <c r="BO181" s="43">
        <f t="shared" si="590"/>
        <v>0</v>
      </c>
      <c r="BP181" s="43">
        <f t="shared" ref="BP181" si="783">BP182</f>
        <v>0</v>
      </c>
      <c r="BQ181" s="57">
        <f t="shared" si="591"/>
        <v>0</v>
      </c>
      <c r="BR181" s="57">
        <f t="shared" si="592"/>
        <v>0</v>
      </c>
      <c r="BS181" s="57">
        <f t="shared" si="596"/>
        <v>0</v>
      </c>
      <c r="BT181" s="49"/>
      <c r="BU181" s="43"/>
      <c r="BV181" s="43">
        <f>BV182</f>
        <v>0</v>
      </c>
      <c r="BW181" s="43">
        <f t="shared" ref="BW181" si="784">BX181-BV181</f>
        <v>0</v>
      </c>
      <c r="BX181" s="43">
        <f t="shared" ref="BX181" si="785">BX182</f>
        <v>0</v>
      </c>
      <c r="BY181" s="43">
        <f t="shared" si="593"/>
        <v>0</v>
      </c>
      <c r="BZ181" s="43">
        <f t="shared" si="594"/>
        <v>0</v>
      </c>
      <c r="CA181" s="43">
        <f t="shared" si="595"/>
        <v>0</v>
      </c>
    </row>
    <row r="182" spans="1:79" ht="45" x14ac:dyDescent="0.2">
      <c r="A182" s="44" t="s">
        <v>122</v>
      </c>
      <c r="B182" s="45" t="s">
        <v>123</v>
      </c>
      <c r="C182" s="54">
        <v>0</v>
      </c>
      <c r="D182" s="30">
        <f t="shared" si="570"/>
        <v>0</v>
      </c>
      <c r="E182" s="54">
        <v>0</v>
      </c>
      <c r="F182" s="54"/>
      <c r="G182" s="30">
        <f t="shared" si="571"/>
        <v>0</v>
      </c>
      <c r="H182" s="54"/>
      <c r="I182" s="54"/>
      <c r="J182" s="32">
        <f t="shared" si="572"/>
        <v>0</v>
      </c>
      <c r="K182" s="54"/>
      <c r="L182" s="54"/>
      <c r="M182" s="30">
        <f t="shared" si="573"/>
        <v>0</v>
      </c>
      <c r="N182" s="54"/>
      <c r="O182" s="54"/>
      <c r="P182" s="30">
        <f t="shared" si="574"/>
        <v>0</v>
      </c>
      <c r="Q182" s="54"/>
      <c r="R182" s="48">
        <f t="shared" si="602"/>
        <v>0</v>
      </c>
      <c r="S182" s="48">
        <f t="shared" si="524"/>
        <v>0</v>
      </c>
      <c r="T182" s="48">
        <f t="shared" si="525"/>
        <v>0</v>
      </c>
      <c r="U182" s="54"/>
      <c r="V182" s="30">
        <f t="shared" si="575"/>
        <v>0</v>
      </c>
      <c r="W182" s="54"/>
      <c r="X182" s="54"/>
      <c r="Y182" s="30">
        <f t="shared" si="576"/>
        <v>0</v>
      </c>
      <c r="Z182" s="54"/>
      <c r="AA182" s="54"/>
      <c r="AB182" s="30">
        <f t="shared" si="577"/>
        <v>0</v>
      </c>
      <c r="AC182" s="54"/>
      <c r="AD182" s="54"/>
      <c r="AE182" s="30">
        <f t="shared" si="578"/>
        <v>0</v>
      </c>
      <c r="AF182" s="54"/>
      <c r="AG182" s="54"/>
      <c r="AH182" s="30">
        <f t="shared" si="579"/>
        <v>0</v>
      </c>
      <c r="AI182" s="54"/>
      <c r="AJ182" s="54"/>
      <c r="AK182" s="30">
        <f t="shared" si="580"/>
        <v>0</v>
      </c>
      <c r="AL182" s="54"/>
      <c r="AM182" s="54"/>
      <c r="AN182" s="30">
        <f t="shared" si="581"/>
        <v>0</v>
      </c>
      <c r="AO182" s="54"/>
      <c r="AP182" s="54"/>
      <c r="AQ182" s="30">
        <f t="shared" si="582"/>
        <v>0</v>
      </c>
      <c r="AR182" s="54"/>
      <c r="AS182" s="54"/>
      <c r="AT182" s="30">
        <f t="shared" si="583"/>
        <v>0</v>
      </c>
      <c r="AU182" s="54"/>
      <c r="AV182" s="54"/>
      <c r="AW182" s="30">
        <f t="shared" si="584"/>
        <v>0</v>
      </c>
      <c r="AX182" s="54"/>
      <c r="AY182" s="54"/>
      <c r="AZ182" s="30">
        <f t="shared" si="585"/>
        <v>0</v>
      </c>
      <c r="BA182" s="54"/>
      <c r="BB182" s="54"/>
      <c r="BC182" s="30">
        <f t="shared" si="586"/>
        <v>0</v>
      </c>
      <c r="BD182" s="54"/>
      <c r="BE182" s="54"/>
      <c r="BF182" s="30">
        <f t="shared" si="587"/>
        <v>0</v>
      </c>
      <c r="BG182" s="54"/>
      <c r="BH182" s="54"/>
      <c r="BI182" s="30">
        <f t="shared" si="588"/>
        <v>0</v>
      </c>
      <c r="BJ182" s="54"/>
      <c r="BK182" s="54"/>
      <c r="BL182" s="30">
        <f t="shared" si="589"/>
        <v>0</v>
      </c>
      <c r="BM182" s="54"/>
      <c r="BN182" s="54"/>
      <c r="BO182" s="30">
        <f t="shared" si="590"/>
        <v>0</v>
      </c>
      <c r="BP182" s="54"/>
      <c r="BQ182" s="57">
        <f t="shared" si="591"/>
        <v>0</v>
      </c>
      <c r="BR182" s="57">
        <f t="shared" si="592"/>
        <v>0</v>
      </c>
      <c r="BS182" s="57">
        <f t="shared" si="596"/>
        <v>0</v>
      </c>
      <c r="BT182" s="49"/>
      <c r="BU182" s="54"/>
      <c r="BV182" s="54"/>
      <c r="BW182" s="30"/>
      <c r="BX182" s="54"/>
      <c r="BY182" s="54">
        <f t="shared" si="593"/>
        <v>0</v>
      </c>
      <c r="BZ182" s="30">
        <f t="shared" si="594"/>
        <v>0</v>
      </c>
      <c r="CA182" s="54">
        <f t="shared" si="595"/>
        <v>0</v>
      </c>
    </row>
    <row r="183" spans="1:79" ht="67.5" x14ac:dyDescent="0.2">
      <c r="A183" s="44" t="s">
        <v>84</v>
      </c>
      <c r="B183" s="45" t="s">
        <v>85</v>
      </c>
      <c r="C183" s="43">
        <f>C184</f>
        <v>66361</v>
      </c>
      <c r="D183" s="43">
        <f t="shared" si="570"/>
        <v>-50601</v>
      </c>
      <c r="E183" s="43">
        <f t="shared" ref="E183" si="786">E184</f>
        <v>15760</v>
      </c>
      <c r="F183" s="43">
        <f>F184</f>
        <v>4380</v>
      </c>
      <c r="G183" s="43">
        <f t="shared" si="571"/>
        <v>-2688</v>
      </c>
      <c r="H183" s="43">
        <f t="shared" ref="H183" si="787">H184</f>
        <v>1692</v>
      </c>
      <c r="I183" s="43">
        <f>I184</f>
        <v>0</v>
      </c>
      <c r="J183" s="52">
        <f t="shared" si="572"/>
        <v>0</v>
      </c>
      <c r="K183" s="43">
        <f t="shared" ref="K183" si="788">K184</f>
        <v>0</v>
      </c>
      <c r="L183" s="43">
        <f>L184</f>
        <v>0</v>
      </c>
      <c r="M183" s="43">
        <f t="shared" si="573"/>
        <v>0</v>
      </c>
      <c r="N183" s="43">
        <f t="shared" ref="N183" si="789">N184</f>
        <v>0</v>
      </c>
      <c r="O183" s="43">
        <f>O184</f>
        <v>2654</v>
      </c>
      <c r="P183" s="43">
        <f t="shared" si="574"/>
        <v>-154</v>
      </c>
      <c r="Q183" s="43">
        <f t="shared" ref="Q183" si="790">Q184</f>
        <v>2500</v>
      </c>
      <c r="R183" s="48">
        <f t="shared" si="602"/>
        <v>73395</v>
      </c>
      <c r="S183" s="48">
        <f t="shared" si="524"/>
        <v>-53443</v>
      </c>
      <c r="T183" s="48">
        <f t="shared" si="525"/>
        <v>19952</v>
      </c>
      <c r="U183" s="43">
        <f>U184</f>
        <v>0</v>
      </c>
      <c r="V183" s="43">
        <f t="shared" si="575"/>
        <v>0</v>
      </c>
      <c r="W183" s="43">
        <f t="shared" ref="W183" si="791">W184</f>
        <v>0</v>
      </c>
      <c r="X183" s="43">
        <f>X184</f>
        <v>13767</v>
      </c>
      <c r="Y183" s="43">
        <f t="shared" si="576"/>
        <v>-6767</v>
      </c>
      <c r="Z183" s="43">
        <f t="shared" ref="Z183" si="792">Z184</f>
        <v>7000</v>
      </c>
      <c r="AA183" s="43">
        <f>AA184</f>
        <v>0</v>
      </c>
      <c r="AB183" s="43">
        <f t="shared" si="577"/>
        <v>0</v>
      </c>
      <c r="AC183" s="43">
        <f t="shared" ref="AC183" si="793">AC184</f>
        <v>0</v>
      </c>
      <c r="AD183" s="43">
        <f>AD184</f>
        <v>1593</v>
      </c>
      <c r="AE183" s="43">
        <f t="shared" si="578"/>
        <v>1107</v>
      </c>
      <c r="AF183" s="43">
        <f t="shared" ref="AF183" si="794">AF184</f>
        <v>2700</v>
      </c>
      <c r="AG183" s="43">
        <f>AG184</f>
        <v>9291</v>
      </c>
      <c r="AH183" s="43">
        <f t="shared" si="579"/>
        <v>0</v>
      </c>
      <c r="AI183" s="43">
        <f t="shared" ref="AI183" si="795">AI184</f>
        <v>9291</v>
      </c>
      <c r="AJ183" s="43">
        <f>AJ184</f>
        <v>0</v>
      </c>
      <c r="AK183" s="43">
        <f t="shared" si="580"/>
        <v>0</v>
      </c>
      <c r="AL183" s="43">
        <f t="shared" ref="AL183" si="796">AL184</f>
        <v>0</v>
      </c>
      <c r="AM183" s="43">
        <f>AM184</f>
        <v>3400</v>
      </c>
      <c r="AN183" s="43">
        <f t="shared" si="581"/>
        <v>0</v>
      </c>
      <c r="AO183" s="43">
        <f t="shared" ref="AO183" si="797">AO184</f>
        <v>3400</v>
      </c>
      <c r="AP183" s="43">
        <f>AP184</f>
        <v>0</v>
      </c>
      <c r="AQ183" s="43">
        <f t="shared" si="582"/>
        <v>4484</v>
      </c>
      <c r="AR183" s="43">
        <f t="shared" ref="AR183" si="798">AR184</f>
        <v>4484</v>
      </c>
      <c r="AS183" s="43">
        <f>AS184</f>
        <v>0</v>
      </c>
      <c r="AT183" s="43">
        <f t="shared" si="583"/>
        <v>0</v>
      </c>
      <c r="AU183" s="43">
        <f t="shared" ref="AU183" si="799">AU184</f>
        <v>0</v>
      </c>
      <c r="AV183" s="43">
        <f>AV184</f>
        <v>7963</v>
      </c>
      <c r="AW183" s="43">
        <f t="shared" si="584"/>
        <v>0</v>
      </c>
      <c r="AX183" s="43">
        <f t="shared" ref="AX183" si="800">AX184</f>
        <v>7963</v>
      </c>
      <c r="AY183" s="43">
        <f>AY184</f>
        <v>4513</v>
      </c>
      <c r="AZ183" s="43">
        <f t="shared" si="585"/>
        <v>3487</v>
      </c>
      <c r="BA183" s="43">
        <f t="shared" ref="BA183" si="801">BA184</f>
        <v>8000</v>
      </c>
      <c r="BB183" s="43">
        <f>BB184</f>
        <v>2389</v>
      </c>
      <c r="BC183" s="43">
        <f t="shared" si="586"/>
        <v>3247</v>
      </c>
      <c r="BD183" s="43">
        <f t="shared" ref="BD183" si="802">BD184</f>
        <v>5636</v>
      </c>
      <c r="BE183" s="43">
        <f>BE184</f>
        <v>4778</v>
      </c>
      <c r="BF183" s="43">
        <f t="shared" si="587"/>
        <v>-1778</v>
      </c>
      <c r="BG183" s="43">
        <f t="shared" ref="BG183" si="803">BG184</f>
        <v>3000</v>
      </c>
      <c r="BH183" s="43">
        <f>BH184</f>
        <v>3318</v>
      </c>
      <c r="BI183" s="43">
        <f t="shared" si="588"/>
        <v>-1768</v>
      </c>
      <c r="BJ183" s="43">
        <f t="shared" ref="BJ183" si="804">BJ184</f>
        <v>1550</v>
      </c>
      <c r="BK183" s="43">
        <f>BK184</f>
        <v>1327</v>
      </c>
      <c r="BL183" s="43">
        <f t="shared" si="589"/>
        <v>-1327</v>
      </c>
      <c r="BM183" s="43">
        <f t="shared" ref="BM183" si="805">BM184</f>
        <v>0</v>
      </c>
      <c r="BN183" s="43">
        <f>BN184</f>
        <v>5973</v>
      </c>
      <c r="BO183" s="43">
        <f t="shared" si="590"/>
        <v>-517</v>
      </c>
      <c r="BP183" s="43">
        <f t="shared" ref="BP183" si="806">BP184</f>
        <v>5456</v>
      </c>
      <c r="BQ183" s="57">
        <f t="shared" si="591"/>
        <v>131707</v>
      </c>
      <c r="BR183" s="57">
        <f t="shared" si="592"/>
        <v>-53275</v>
      </c>
      <c r="BS183" s="57">
        <f t="shared" si="596"/>
        <v>78432</v>
      </c>
      <c r="BT183" s="49"/>
      <c r="BU183" s="43"/>
      <c r="BV183" s="43">
        <f>BV184</f>
        <v>0</v>
      </c>
      <c r="BW183" s="43">
        <f t="shared" ref="BW183" si="807">BX183-BV183</f>
        <v>0</v>
      </c>
      <c r="BX183" s="43">
        <f t="shared" ref="BX183" si="808">BX184</f>
        <v>0</v>
      </c>
      <c r="BY183" s="43">
        <f t="shared" si="593"/>
        <v>131707</v>
      </c>
      <c r="BZ183" s="43">
        <f t="shared" si="594"/>
        <v>-53275</v>
      </c>
      <c r="CA183" s="43">
        <f t="shared" si="595"/>
        <v>78432</v>
      </c>
    </row>
    <row r="184" spans="1:79" ht="45" x14ac:dyDescent="0.2">
      <c r="A184" s="44" t="s">
        <v>86</v>
      </c>
      <c r="B184" s="45" t="s">
        <v>87</v>
      </c>
      <c r="C184" s="54">
        <v>66361</v>
      </c>
      <c r="D184" s="30">
        <f t="shared" si="570"/>
        <v>-50601</v>
      </c>
      <c r="E184" s="54">
        <v>15760</v>
      </c>
      <c r="F184" s="54">
        <v>4380</v>
      </c>
      <c r="G184" s="30">
        <f t="shared" si="571"/>
        <v>-2688</v>
      </c>
      <c r="H184" s="54">
        <v>1692</v>
      </c>
      <c r="I184" s="54"/>
      <c r="J184" s="32">
        <f t="shared" si="572"/>
        <v>0</v>
      </c>
      <c r="K184" s="54"/>
      <c r="L184" s="54"/>
      <c r="M184" s="30">
        <f t="shared" si="573"/>
        <v>0</v>
      </c>
      <c r="N184" s="54"/>
      <c r="O184" s="54">
        <v>2654</v>
      </c>
      <c r="P184" s="30">
        <f t="shared" si="574"/>
        <v>-154</v>
      </c>
      <c r="Q184" s="54">
        <v>2500</v>
      </c>
      <c r="R184" s="48">
        <f t="shared" si="602"/>
        <v>73395</v>
      </c>
      <c r="S184" s="48">
        <f t="shared" si="524"/>
        <v>-53443</v>
      </c>
      <c r="T184" s="48">
        <f t="shared" si="525"/>
        <v>19952</v>
      </c>
      <c r="U184" s="54"/>
      <c r="V184" s="30">
        <f t="shared" si="575"/>
        <v>0</v>
      </c>
      <c r="W184" s="54"/>
      <c r="X184" s="54">
        <v>13767</v>
      </c>
      <c r="Y184" s="30">
        <f t="shared" si="576"/>
        <v>-6767</v>
      </c>
      <c r="Z184" s="54">
        <v>7000</v>
      </c>
      <c r="AA184" s="54"/>
      <c r="AB184" s="30">
        <f t="shared" si="577"/>
        <v>0</v>
      </c>
      <c r="AC184" s="54"/>
      <c r="AD184" s="54">
        <v>1593</v>
      </c>
      <c r="AE184" s="30">
        <f t="shared" si="578"/>
        <v>1107</v>
      </c>
      <c r="AF184" s="54">
        <v>2700</v>
      </c>
      <c r="AG184" s="54">
        <v>9291</v>
      </c>
      <c r="AH184" s="30">
        <f t="shared" si="579"/>
        <v>0</v>
      </c>
      <c r="AI184" s="54">
        <v>9291</v>
      </c>
      <c r="AJ184" s="54"/>
      <c r="AK184" s="30">
        <f t="shared" si="580"/>
        <v>0</v>
      </c>
      <c r="AL184" s="54"/>
      <c r="AM184" s="54">
        <v>3400</v>
      </c>
      <c r="AN184" s="30">
        <f t="shared" si="581"/>
        <v>0</v>
      </c>
      <c r="AO184" s="54">
        <v>3400</v>
      </c>
      <c r="AP184" s="54">
        <v>0</v>
      </c>
      <c r="AQ184" s="30">
        <f t="shared" si="582"/>
        <v>4484</v>
      </c>
      <c r="AR184" s="54">
        <v>4484</v>
      </c>
      <c r="AS184" s="54"/>
      <c r="AT184" s="30">
        <f t="shared" si="583"/>
        <v>0</v>
      </c>
      <c r="AU184" s="54"/>
      <c r="AV184" s="54">
        <v>7963</v>
      </c>
      <c r="AW184" s="30">
        <f t="shared" si="584"/>
        <v>0</v>
      </c>
      <c r="AX184" s="54">
        <v>7963</v>
      </c>
      <c r="AY184" s="54">
        <v>4513</v>
      </c>
      <c r="AZ184" s="30">
        <f t="shared" si="585"/>
        <v>3487</v>
      </c>
      <c r="BA184" s="54">
        <v>8000</v>
      </c>
      <c r="BB184" s="54">
        <v>2389</v>
      </c>
      <c r="BC184" s="30">
        <f t="shared" si="586"/>
        <v>3247</v>
      </c>
      <c r="BD184" s="54">
        <v>5636</v>
      </c>
      <c r="BE184" s="54">
        <v>4778</v>
      </c>
      <c r="BF184" s="30">
        <f t="shared" si="587"/>
        <v>-1778</v>
      </c>
      <c r="BG184" s="54">
        <v>3000</v>
      </c>
      <c r="BH184" s="54">
        <v>3318</v>
      </c>
      <c r="BI184" s="30">
        <f t="shared" si="588"/>
        <v>-1768</v>
      </c>
      <c r="BJ184" s="54">
        <v>1550</v>
      </c>
      <c r="BK184" s="54">
        <v>1327</v>
      </c>
      <c r="BL184" s="30">
        <f t="shared" si="589"/>
        <v>-1327</v>
      </c>
      <c r="BM184" s="54"/>
      <c r="BN184" s="54">
        <v>5973</v>
      </c>
      <c r="BO184" s="30">
        <f t="shared" si="590"/>
        <v>-517</v>
      </c>
      <c r="BP184" s="54">
        <v>5456</v>
      </c>
      <c r="BQ184" s="57">
        <f t="shared" si="591"/>
        <v>131707</v>
      </c>
      <c r="BR184" s="57">
        <f t="shared" si="592"/>
        <v>-53275</v>
      </c>
      <c r="BS184" s="57">
        <f t="shared" si="596"/>
        <v>78432</v>
      </c>
      <c r="BT184" s="49"/>
      <c r="BU184" s="54"/>
      <c r="BV184" s="54"/>
      <c r="BW184" s="30"/>
      <c r="BX184" s="54"/>
      <c r="BY184" s="54">
        <f t="shared" si="593"/>
        <v>131707</v>
      </c>
      <c r="BZ184" s="30">
        <f t="shared" si="594"/>
        <v>-53275</v>
      </c>
      <c r="CA184" s="54">
        <f t="shared" si="595"/>
        <v>78432</v>
      </c>
    </row>
    <row r="185" spans="1:79" x14ac:dyDescent="0.2">
      <c r="A185" s="44" t="s">
        <v>63</v>
      </c>
      <c r="B185" s="45" t="s">
        <v>64</v>
      </c>
      <c r="C185" s="43">
        <f>C186+C187</f>
        <v>7962</v>
      </c>
      <c r="D185" s="43">
        <f t="shared" si="570"/>
        <v>-6862</v>
      </c>
      <c r="E185" s="43">
        <f t="shared" ref="E185" si="809">E186+E187</f>
        <v>1100</v>
      </c>
      <c r="F185" s="43">
        <f>F186+F187</f>
        <v>0</v>
      </c>
      <c r="G185" s="43">
        <f t="shared" si="571"/>
        <v>0</v>
      </c>
      <c r="H185" s="43">
        <f t="shared" ref="H185" si="810">H186+H187</f>
        <v>0</v>
      </c>
      <c r="I185" s="43">
        <f>I186+I187</f>
        <v>0</v>
      </c>
      <c r="J185" s="52">
        <f t="shared" si="572"/>
        <v>0</v>
      </c>
      <c r="K185" s="43">
        <f t="shared" ref="K185" si="811">K186+K187</f>
        <v>0</v>
      </c>
      <c r="L185" s="43">
        <f>L186+L187</f>
        <v>0</v>
      </c>
      <c r="M185" s="43">
        <f t="shared" si="573"/>
        <v>0</v>
      </c>
      <c r="N185" s="43">
        <f t="shared" ref="N185" si="812">N186+N187</f>
        <v>0</v>
      </c>
      <c r="O185" s="43">
        <f>O186+O187</f>
        <v>0</v>
      </c>
      <c r="P185" s="43">
        <f t="shared" si="574"/>
        <v>0</v>
      </c>
      <c r="Q185" s="43">
        <f t="shared" ref="Q185" si="813">Q186+Q187</f>
        <v>0</v>
      </c>
      <c r="R185" s="48">
        <f t="shared" si="602"/>
        <v>7962</v>
      </c>
      <c r="S185" s="48">
        <f t="shared" si="524"/>
        <v>-6862</v>
      </c>
      <c r="T185" s="48">
        <f t="shared" si="525"/>
        <v>1100</v>
      </c>
      <c r="U185" s="43">
        <f>U186+U187</f>
        <v>0</v>
      </c>
      <c r="V185" s="43">
        <f t="shared" si="575"/>
        <v>0</v>
      </c>
      <c r="W185" s="43">
        <f t="shared" ref="W185" si="814">W186+W187</f>
        <v>0</v>
      </c>
      <c r="X185" s="43">
        <f>X186+X187</f>
        <v>0</v>
      </c>
      <c r="Y185" s="43">
        <f t="shared" si="576"/>
        <v>0</v>
      </c>
      <c r="Z185" s="43">
        <f t="shared" ref="Z185" si="815">Z186+Z187</f>
        <v>0</v>
      </c>
      <c r="AA185" s="43">
        <f>AA186+AA187</f>
        <v>0</v>
      </c>
      <c r="AB185" s="43">
        <f t="shared" si="577"/>
        <v>0</v>
      </c>
      <c r="AC185" s="43">
        <f t="shared" ref="AC185" si="816">AC186+AC187</f>
        <v>0</v>
      </c>
      <c r="AD185" s="43">
        <f>AD186+AD187</f>
        <v>0</v>
      </c>
      <c r="AE185" s="43">
        <f t="shared" si="578"/>
        <v>0</v>
      </c>
      <c r="AF185" s="43">
        <f t="shared" ref="AF185" si="817">AF186+AF187</f>
        <v>0</v>
      </c>
      <c r="AG185" s="43">
        <f>AG186+AG187</f>
        <v>0</v>
      </c>
      <c r="AH185" s="43">
        <f t="shared" si="579"/>
        <v>0</v>
      </c>
      <c r="AI185" s="43">
        <f t="shared" ref="AI185" si="818">AI186+AI187</f>
        <v>0</v>
      </c>
      <c r="AJ185" s="43">
        <f>AJ186+AJ187</f>
        <v>0</v>
      </c>
      <c r="AK185" s="43">
        <f t="shared" si="580"/>
        <v>0</v>
      </c>
      <c r="AL185" s="43">
        <f t="shared" ref="AL185" si="819">AL186+AL187</f>
        <v>0</v>
      </c>
      <c r="AM185" s="43">
        <f>AM186+AM187</f>
        <v>0</v>
      </c>
      <c r="AN185" s="43">
        <f t="shared" si="581"/>
        <v>0</v>
      </c>
      <c r="AO185" s="43">
        <f t="shared" ref="AO185" si="820">AO186+AO187</f>
        <v>0</v>
      </c>
      <c r="AP185" s="43">
        <f>AP186+AP187</f>
        <v>0</v>
      </c>
      <c r="AQ185" s="43">
        <f t="shared" si="582"/>
        <v>281</v>
      </c>
      <c r="AR185" s="43">
        <f t="shared" ref="AR185" si="821">AR186+AR187</f>
        <v>281</v>
      </c>
      <c r="AS185" s="43">
        <f>AS186+AS187</f>
        <v>0</v>
      </c>
      <c r="AT185" s="43">
        <f t="shared" si="583"/>
        <v>0</v>
      </c>
      <c r="AU185" s="43">
        <f t="shared" ref="AU185" si="822">AU186+AU187</f>
        <v>0</v>
      </c>
      <c r="AV185" s="43">
        <f>AV186+AV187</f>
        <v>31324</v>
      </c>
      <c r="AW185" s="43">
        <f t="shared" si="584"/>
        <v>-19527</v>
      </c>
      <c r="AX185" s="43">
        <f t="shared" ref="AX185" si="823">AX186+AX187</f>
        <v>11797</v>
      </c>
      <c r="AY185" s="43">
        <f>AY186+AY187</f>
        <v>0</v>
      </c>
      <c r="AZ185" s="43">
        <f t="shared" si="585"/>
        <v>1375</v>
      </c>
      <c r="BA185" s="43">
        <f t="shared" ref="BA185" si="824">BA186+BA187</f>
        <v>1375</v>
      </c>
      <c r="BB185" s="43">
        <f>BB186+BB187</f>
        <v>0</v>
      </c>
      <c r="BC185" s="43">
        <f t="shared" si="586"/>
        <v>300</v>
      </c>
      <c r="BD185" s="43">
        <f t="shared" ref="BD185" si="825">BD186+BD187</f>
        <v>300</v>
      </c>
      <c r="BE185" s="43">
        <f>BE186+BE187</f>
        <v>1725</v>
      </c>
      <c r="BF185" s="43">
        <f t="shared" si="587"/>
        <v>1275</v>
      </c>
      <c r="BG185" s="43">
        <f t="shared" ref="BG185" si="826">BG186+BG187</f>
        <v>3000</v>
      </c>
      <c r="BH185" s="43">
        <f>BH186+BH187</f>
        <v>4380</v>
      </c>
      <c r="BI185" s="43">
        <f t="shared" si="588"/>
        <v>3620</v>
      </c>
      <c r="BJ185" s="43">
        <f t="shared" ref="BJ185" si="827">BJ186+BJ187</f>
        <v>8000</v>
      </c>
      <c r="BK185" s="43">
        <f>BK186+BK187</f>
        <v>0</v>
      </c>
      <c r="BL185" s="43">
        <f t="shared" si="589"/>
        <v>0</v>
      </c>
      <c r="BM185" s="43">
        <f t="shared" ref="BM185" si="828">BM186+BM187</f>
        <v>0</v>
      </c>
      <c r="BN185" s="43">
        <f>BN186+BN187</f>
        <v>0</v>
      </c>
      <c r="BO185" s="43">
        <f t="shared" si="590"/>
        <v>0</v>
      </c>
      <c r="BP185" s="43">
        <f t="shared" ref="BP185" si="829">BP186+BP187</f>
        <v>0</v>
      </c>
      <c r="BQ185" s="57">
        <f t="shared" si="591"/>
        <v>45391</v>
      </c>
      <c r="BR185" s="57">
        <f t="shared" si="592"/>
        <v>-19538</v>
      </c>
      <c r="BS185" s="57">
        <f t="shared" si="596"/>
        <v>25853</v>
      </c>
      <c r="BT185" s="49"/>
      <c r="BU185" s="43"/>
      <c r="BV185" s="43">
        <f>BV186+BV187</f>
        <v>0</v>
      </c>
      <c r="BW185" s="43">
        <f t="shared" ref="BW185" si="830">BX185-BV185</f>
        <v>0</v>
      </c>
      <c r="BX185" s="43">
        <f t="shared" ref="BX185" si="831">BX186+BX187</f>
        <v>0</v>
      </c>
      <c r="BY185" s="43">
        <f t="shared" si="593"/>
        <v>45391</v>
      </c>
      <c r="BZ185" s="43">
        <f t="shared" si="594"/>
        <v>-19538</v>
      </c>
      <c r="CA185" s="43">
        <f t="shared" si="595"/>
        <v>25853</v>
      </c>
    </row>
    <row r="186" spans="1:79" x14ac:dyDescent="0.2">
      <c r="A186" s="44" t="s">
        <v>65</v>
      </c>
      <c r="B186" s="45" t="s">
        <v>66</v>
      </c>
      <c r="C186" s="54">
        <v>7962</v>
      </c>
      <c r="D186" s="30">
        <f t="shared" si="570"/>
        <v>-6862</v>
      </c>
      <c r="E186" s="54">
        <v>1100</v>
      </c>
      <c r="F186" s="54"/>
      <c r="G186" s="30">
        <f t="shared" si="571"/>
        <v>0</v>
      </c>
      <c r="H186" s="54"/>
      <c r="I186" s="54"/>
      <c r="J186" s="32">
        <f t="shared" si="572"/>
        <v>0</v>
      </c>
      <c r="K186" s="54"/>
      <c r="L186" s="54"/>
      <c r="M186" s="30">
        <f t="shared" si="573"/>
        <v>0</v>
      </c>
      <c r="N186" s="54"/>
      <c r="O186" s="54"/>
      <c r="P186" s="30">
        <f t="shared" si="574"/>
        <v>0</v>
      </c>
      <c r="Q186" s="54"/>
      <c r="R186" s="48">
        <f t="shared" si="602"/>
        <v>7962</v>
      </c>
      <c r="S186" s="48">
        <f t="shared" si="524"/>
        <v>-6862</v>
      </c>
      <c r="T186" s="48">
        <f t="shared" si="525"/>
        <v>1100</v>
      </c>
      <c r="U186" s="54"/>
      <c r="V186" s="30">
        <f t="shared" si="575"/>
        <v>0</v>
      </c>
      <c r="W186" s="54"/>
      <c r="X186" s="54"/>
      <c r="Y186" s="30">
        <f t="shared" si="576"/>
        <v>0</v>
      </c>
      <c r="Z186" s="54"/>
      <c r="AA186" s="54"/>
      <c r="AB186" s="30">
        <f t="shared" si="577"/>
        <v>0</v>
      </c>
      <c r="AC186" s="54"/>
      <c r="AD186" s="54"/>
      <c r="AE186" s="30">
        <f t="shared" si="578"/>
        <v>0</v>
      </c>
      <c r="AF186" s="54"/>
      <c r="AG186" s="54"/>
      <c r="AH186" s="30">
        <f t="shared" si="579"/>
        <v>0</v>
      </c>
      <c r="AI186" s="54"/>
      <c r="AJ186" s="54"/>
      <c r="AK186" s="30">
        <f t="shared" si="580"/>
        <v>0</v>
      </c>
      <c r="AL186" s="54"/>
      <c r="AM186" s="54"/>
      <c r="AN186" s="30">
        <f t="shared" si="581"/>
        <v>0</v>
      </c>
      <c r="AO186" s="54"/>
      <c r="AP186" s="54">
        <v>0</v>
      </c>
      <c r="AQ186" s="30">
        <f t="shared" si="582"/>
        <v>281</v>
      </c>
      <c r="AR186" s="54">
        <v>281</v>
      </c>
      <c r="AS186" s="54"/>
      <c r="AT186" s="30">
        <f t="shared" si="583"/>
        <v>0</v>
      </c>
      <c r="AU186" s="54"/>
      <c r="AV186" s="54">
        <v>30527</v>
      </c>
      <c r="AW186" s="30">
        <f t="shared" si="584"/>
        <v>-19527</v>
      </c>
      <c r="AX186" s="54">
        <v>11000</v>
      </c>
      <c r="AY186" s="54">
        <v>0</v>
      </c>
      <c r="AZ186" s="30">
        <f t="shared" si="585"/>
        <v>1375</v>
      </c>
      <c r="BA186" s="54">
        <v>1375</v>
      </c>
      <c r="BB186" s="54">
        <v>0</v>
      </c>
      <c r="BC186" s="30">
        <f t="shared" si="586"/>
        <v>300</v>
      </c>
      <c r="BD186" s="54">
        <v>300</v>
      </c>
      <c r="BE186" s="54">
        <v>1725</v>
      </c>
      <c r="BF186" s="30">
        <f t="shared" si="587"/>
        <v>1275</v>
      </c>
      <c r="BG186" s="54">
        <v>3000</v>
      </c>
      <c r="BH186" s="54">
        <v>4380</v>
      </c>
      <c r="BI186" s="30">
        <f t="shared" si="588"/>
        <v>3620</v>
      </c>
      <c r="BJ186" s="54">
        <v>8000</v>
      </c>
      <c r="BK186" s="54"/>
      <c r="BL186" s="30">
        <f t="shared" si="589"/>
        <v>0</v>
      </c>
      <c r="BM186" s="54"/>
      <c r="BN186" s="54"/>
      <c r="BO186" s="30">
        <f t="shared" si="590"/>
        <v>0</v>
      </c>
      <c r="BP186" s="54"/>
      <c r="BQ186" s="57">
        <f t="shared" si="591"/>
        <v>44594</v>
      </c>
      <c r="BR186" s="57">
        <f t="shared" si="592"/>
        <v>-19538</v>
      </c>
      <c r="BS186" s="57">
        <f t="shared" si="596"/>
        <v>25056</v>
      </c>
      <c r="BT186" s="49"/>
      <c r="BU186" s="54"/>
      <c r="BV186" s="54"/>
      <c r="BW186" s="30"/>
      <c r="BX186" s="54"/>
      <c r="BY186" s="54">
        <f t="shared" si="593"/>
        <v>44594</v>
      </c>
      <c r="BZ186" s="30">
        <f t="shared" si="594"/>
        <v>-19538</v>
      </c>
      <c r="CA186" s="54">
        <f t="shared" si="595"/>
        <v>25056</v>
      </c>
    </row>
    <row r="187" spans="1:79" ht="22.5" x14ac:dyDescent="0.2">
      <c r="A187" s="44" t="s">
        <v>136</v>
      </c>
      <c r="B187" s="45" t="s">
        <v>137</v>
      </c>
      <c r="C187" s="54">
        <v>0</v>
      </c>
      <c r="D187" s="54">
        <f t="shared" si="570"/>
        <v>0</v>
      </c>
      <c r="E187" s="54">
        <v>0</v>
      </c>
      <c r="F187" s="54">
        <v>0</v>
      </c>
      <c r="G187" s="54">
        <f t="shared" si="571"/>
        <v>0</v>
      </c>
      <c r="H187" s="54">
        <v>0</v>
      </c>
      <c r="I187" s="54">
        <v>0</v>
      </c>
      <c r="J187" s="55">
        <f t="shared" si="572"/>
        <v>0</v>
      </c>
      <c r="K187" s="54">
        <v>0</v>
      </c>
      <c r="L187" s="54">
        <v>0</v>
      </c>
      <c r="M187" s="54">
        <f t="shared" si="573"/>
        <v>0</v>
      </c>
      <c r="N187" s="54">
        <v>0</v>
      </c>
      <c r="O187" s="54">
        <v>0</v>
      </c>
      <c r="P187" s="54">
        <f t="shared" si="574"/>
        <v>0</v>
      </c>
      <c r="Q187" s="54">
        <v>0</v>
      </c>
      <c r="R187" s="48">
        <f t="shared" si="602"/>
        <v>0</v>
      </c>
      <c r="S187" s="48">
        <f t="shared" si="524"/>
        <v>0</v>
      </c>
      <c r="T187" s="48">
        <f t="shared" si="525"/>
        <v>0</v>
      </c>
      <c r="U187" s="54">
        <v>0</v>
      </c>
      <c r="V187" s="54">
        <f t="shared" si="575"/>
        <v>0</v>
      </c>
      <c r="W187" s="54">
        <v>0</v>
      </c>
      <c r="X187" s="54">
        <v>0</v>
      </c>
      <c r="Y187" s="54">
        <f t="shared" si="576"/>
        <v>0</v>
      </c>
      <c r="Z187" s="54">
        <v>0</v>
      </c>
      <c r="AA187" s="54">
        <v>0</v>
      </c>
      <c r="AB187" s="54">
        <f t="shared" si="577"/>
        <v>0</v>
      </c>
      <c r="AC187" s="54">
        <v>0</v>
      </c>
      <c r="AD187" s="54">
        <v>0</v>
      </c>
      <c r="AE187" s="54">
        <f t="shared" si="578"/>
        <v>0</v>
      </c>
      <c r="AF187" s="54">
        <v>0</v>
      </c>
      <c r="AG187" s="54">
        <v>0</v>
      </c>
      <c r="AH187" s="54">
        <f t="shared" si="579"/>
        <v>0</v>
      </c>
      <c r="AI187" s="54">
        <v>0</v>
      </c>
      <c r="AJ187" s="54">
        <v>0</v>
      </c>
      <c r="AK187" s="54">
        <f t="shared" si="580"/>
        <v>0</v>
      </c>
      <c r="AL187" s="54">
        <v>0</v>
      </c>
      <c r="AM187" s="54">
        <v>0</v>
      </c>
      <c r="AN187" s="54">
        <f t="shared" si="581"/>
        <v>0</v>
      </c>
      <c r="AO187" s="54">
        <v>0</v>
      </c>
      <c r="AP187" s="54">
        <v>0</v>
      </c>
      <c r="AQ187" s="54">
        <f t="shared" si="582"/>
        <v>0</v>
      </c>
      <c r="AR187" s="54">
        <v>0</v>
      </c>
      <c r="AS187" s="54">
        <v>0</v>
      </c>
      <c r="AT187" s="54">
        <f t="shared" si="583"/>
        <v>0</v>
      </c>
      <c r="AU187" s="54">
        <v>0</v>
      </c>
      <c r="AV187" s="54">
        <v>797</v>
      </c>
      <c r="AW187" s="54">
        <f t="shared" si="584"/>
        <v>0</v>
      </c>
      <c r="AX187" s="54">
        <v>797</v>
      </c>
      <c r="AY187" s="54">
        <v>0</v>
      </c>
      <c r="AZ187" s="54">
        <f t="shared" si="585"/>
        <v>0</v>
      </c>
      <c r="BA187" s="54">
        <v>0</v>
      </c>
      <c r="BB187" s="54">
        <v>0</v>
      </c>
      <c r="BC187" s="54">
        <f t="shared" si="586"/>
        <v>0</v>
      </c>
      <c r="BD187" s="54">
        <v>0</v>
      </c>
      <c r="BE187" s="54">
        <v>0</v>
      </c>
      <c r="BF187" s="54">
        <f t="shared" si="587"/>
        <v>0</v>
      </c>
      <c r="BG187" s="54">
        <v>0</v>
      </c>
      <c r="BH187" s="54">
        <v>0</v>
      </c>
      <c r="BI187" s="54">
        <f t="shared" si="588"/>
        <v>0</v>
      </c>
      <c r="BJ187" s="54">
        <v>0</v>
      </c>
      <c r="BK187" s="54">
        <v>0</v>
      </c>
      <c r="BL187" s="54">
        <f t="shared" si="589"/>
        <v>0</v>
      </c>
      <c r="BM187" s="54">
        <v>0</v>
      </c>
      <c r="BN187" s="54">
        <v>0</v>
      </c>
      <c r="BO187" s="54">
        <f t="shared" si="590"/>
        <v>0</v>
      </c>
      <c r="BP187" s="54">
        <v>0</v>
      </c>
      <c r="BQ187" s="57">
        <f t="shared" si="591"/>
        <v>797</v>
      </c>
      <c r="BR187" s="57">
        <f t="shared" si="592"/>
        <v>0</v>
      </c>
      <c r="BS187" s="57">
        <f t="shared" si="596"/>
        <v>797</v>
      </c>
      <c r="BT187" s="49"/>
      <c r="BU187" s="54"/>
      <c r="BV187" s="54">
        <v>0</v>
      </c>
      <c r="BW187" s="54">
        <v>0</v>
      </c>
      <c r="BX187" s="54">
        <v>0</v>
      </c>
      <c r="BY187" s="54">
        <f t="shared" si="593"/>
        <v>797</v>
      </c>
      <c r="BZ187" s="54">
        <f t="shared" si="594"/>
        <v>0</v>
      </c>
      <c r="CA187" s="54">
        <f t="shared" si="595"/>
        <v>797</v>
      </c>
    </row>
    <row r="188" spans="1:79" ht="56.25" x14ac:dyDescent="0.2">
      <c r="A188" s="44" t="s">
        <v>88</v>
      </c>
      <c r="B188" s="45" t="s">
        <v>89</v>
      </c>
      <c r="C188" s="43">
        <f>C189+C190</f>
        <v>0</v>
      </c>
      <c r="D188" s="43">
        <f t="shared" si="570"/>
        <v>0</v>
      </c>
      <c r="E188" s="43">
        <f t="shared" ref="E188" si="832">E189+E190</f>
        <v>0</v>
      </c>
      <c r="F188" s="43">
        <f>F189+F190</f>
        <v>0</v>
      </c>
      <c r="G188" s="43">
        <f t="shared" si="571"/>
        <v>0</v>
      </c>
      <c r="H188" s="43">
        <f t="shared" ref="H188" si="833">H189+H190</f>
        <v>0</v>
      </c>
      <c r="I188" s="43">
        <f>I189+I190</f>
        <v>0</v>
      </c>
      <c r="J188" s="52">
        <f t="shared" si="572"/>
        <v>0</v>
      </c>
      <c r="K188" s="43">
        <f t="shared" ref="K188" si="834">K189+K190</f>
        <v>0</v>
      </c>
      <c r="L188" s="43">
        <f>L189+L190</f>
        <v>0</v>
      </c>
      <c r="M188" s="43">
        <f t="shared" si="573"/>
        <v>0</v>
      </c>
      <c r="N188" s="43">
        <f t="shared" ref="N188" si="835">N189+N190</f>
        <v>0</v>
      </c>
      <c r="O188" s="43">
        <f>O189+O190</f>
        <v>0</v>
      </c>
      <c r="P188" s="43">
        <f t="shared" si="574"/>
        <v>0</v>
      </c>
      <c r="Q188" s="43">
        <f t="shared" ref="Q188" si="836">Q189+Q190</f>
        <v>0</v>
      </c>
      <c r="R188" s="48">
        <f t="shared" si="602"/>
        <v>0</v>
      </c>
      <c r="S188" s="48">
        <f t="shared" si="524"/>
        <v>0</v>
      </c>
      <c r="T188" s="48">
        <f t="shared" si="525"/>
        <v>0</v>
      </c>
      <c r="U188" s="43">
        <f>U189+U190</f>
        <v>0</v>
      </c>
      <c r="V188" s="43">
        <f t="shared" si="575"/>
        <v>0</v>
      </c>
      <c r="W188" s="43">
        <f t="shared" ref="W188" si="837">W189+W190</f>
        <v>0</v>
      </c>
      <c r="X188" s="43">
        <f>X189+X190</f>
        <v>0</v>
      </c>
      <c r="Y188" s="43">
        <f t="shared" si="576"/>
        <v>0</v>
      </c>
      <c r="Z188" s="43">
        <f t="shared" ref="Z188" si="838">Z189+Z190</f>
        <v>0</v>
      </c>
      <c r="AA188" s="43">
        <f>AA189+AA190</f>
        <v>0</v>
      </c>
      <c r="AB188" s="43">
        <f t="shared" si="577"/>
        <v>0</v>
      </c>
      <c r="AC188" s="43">
        <f t="shared" ref="AC188" si="839">AC189+AC190</f>
        <v>0</v>
      </c>
      <c r="AD188" s="43">
        <f>AD189+AD190</f>
        <v>0</v>
      </c>
      <c r="AE188" s="43">
        <f t="shared" si="578"/>
        <v>0</v>
      </c>
      <c r="AF188" s="43">
        <f t="shared" ref="AF188" si="840">AF189+AF190</f>
        <v>0</v>
      </c>
      <c r="AG188" s="43">
        <f>AG189+AG190</f>
        <v>132723</v>
      </c>
      <c r="AH188" s="43">
        <f t="shared" si="579"/>
        <v>-132723</v>
      </c>
      <c r="AI188" s="43">
        <f t="shared" ref="AI188" si="841">AI189+AI190</f>
        <v>0</v>
      </c>
      <c r="AJ188" s="43">
        <f>AJ189+AJ190</f>
        <v>0</v>
      </c>
      <c r="AK188" s="43">
        <f t="shared" si="580"/>
        <v>0</v>
      </c>
      <c r="AL188" s="43">
        <f t="shared" ref="AL188" si="842">AL189+AL190</f>
        <v>0</v>
      </c>
      <c r="AM188" s="43">
        <f>AM189+AM190</f>
        <v>0</v>
      </c>
      <c r="AN188" s="43">
        <f t="shared" si="581"/>
        <v>0</v>
      </c>
      <c r="AO188" s="43">
        <f t="shared" ref="AO188" si="843">AO189+AO190</f>
        <v>0</v>
      </c>
      <c r="AP188" s="43">
        <f>AP189+AP190</f>
        <v>0</v>
      </c>
      <c r="AQ188" s="43">
        <f t="shared" si="582"/>
        <v>0</v>
      </c>
      <c r="AR188" s="43">
        <f t="shared" ref="AR188" si="844">AR189+AR190</f>
        <v>0</v>
      </c>
      <c r="AS188" s="43">
        <f>AS189+AS190</f>
        <v>0</v>
      </c>
      <c r="AT188" s="43">
        <f t="shared" si="583"/>
        <v>0</v>
      </c>
      <c r="AU188" s="43">
        <f t="shared" ref="AU188" si="845">AU189+AU190</f>
        <v>0</v>
      </c>
      <c r="AV188" s="43">
        <f>AV189+AV190</f>
        <v>995416</v>
      </c>
      <c r="AW188" s="43">
        <f t="shared" si="584"/>
        <v>-145000</v>
      </c>
      <c r="AX188" s="43">
        <f t="shared" ref="AX188" si="846">AX189+AX190</f>
        <v>850416</v>
      </c>
      <c r="AY188" s="43">
        <f>AY189+AY190</f>
        <v>6300</v>
      </c>
      <c r="AZ188" s="43">
        <f t="shared" si="585"/>
        <v>-4800</v>
      </c>
      <c r="BA188" s="43">
        <f t="shared" ref="BA188" si="847">BA189+BA190</f>
        <v>1500</v>
      </c>
      <c r="BB188" s="43">
        <f>BB189+BB190</f>
        <v>0</v>
      </c>
      <c r="BC188" s="43">
        <f t="shared" si="586"/>
        <v>0</v>
      </c>
      <c r="BD188" s="43">
        <f t="shared" ref="BD188" si="848">BD189+BD190</f>
        <v>0</v>
      </c>
      <c r="BE188" s="43">
        <f>BE189+BE190</f>
        <v>1327</v>
      </c>
      <c r="BF188" s="43">
        <f t="shared" si="587"/>
        <v>673</v>
      </c>
      <c r="BG188" s="43">
        <f t="shared" ref="BG188" si="849">BG189+BG190</f>
        <v>2000</v>
      </c>
      <c r="BH188" s="43">
        <f>BH189+BH190</f>
        <v>0</v>
      </c>
      <c r="BI188" s="43">
        <f t="shared" si="588"/>
        <v>0</v>
      </c>
      <c r="BJ188" s="43">
        <f t="shared" ref="BJ188" si="850">BJ189+BJ190</f>
        <v>0</v>
      </c>
      <c r="BK188" s="43">
        <f>BK189+BK190</f>
        <v>0</v>
      </c>
      <c r="BL188" s="43">
        <f t="shared" si="589"/>
        <v>1143</v>
      </c>
      <c r="BM188" s="43">
        <f t="shared" ref="BM188" si="851">BM189+BM190</f>
        <v>1143</v>
      </c>
      <c r="BN188" s="43">
        <f>BN189+BN190</f>
        <v>48000</v>
      </c>
      <c r="BO188" s="43">
        <f t="shared" si="590"/>
        <v>-27015</v>
      </c>
      <c r="BP188" s="43">
        <f t="shared" ref="BP188" si="852">BP189+BP190</f>
        <v>20985</v>
      </c>
      <c r="BQ188" s="57">
        <f t="shared" si="591"/>
        <v>1183766</v>
      </c>
      <c r="BR188" s="57">
        <f t="shared" si="592"/>
        <v>-307722</v>
      </c>
      <c r="BS188" s="57">
        <f t="shared" si="596"/>
        <v>876044</v>
      </c>
      <c r="BT188" s="49"/>
      <c r="BU188" s="43"/>
      <c r="BV188" s="43">
        <f>BV189+BV190</f>
        <v>0</v>
      </c>
      <c r="BW188" s="43">
        <f t="shared" ref="BW188:BX188" si="853">BW189+BW190</f>
        <v>0</v>
      </c>
      <c r="BX188" s="43">
        <f t="shared" si="853"/>
        <v>0</v>
      </c>
      <c r="BY188" s="43">
        <f t="shared" si="593"/>
        <v>1183766</v>
      </c>
      <c r="BZ188" s="43">
        <f t="shared" si="594"/>
        <v>-307722</v>
      </c>
      <c r="CA188" s="43">
        <f t="shared" si="595"/>
        <v>876044</v>
      </c>
    </row>
    <row r="189" spans="1:79" ht="45" x14ac:dyDescent="0.2">
      <c r="A189" s="44" t="s">
        <v>138</v>
      </c>
      <c r="B189" s="45" t="s">
        <v>139</v>
      </c>
      <c r="C189" s="54">
        <v>0</v>
      </c>
      <c r="D189" s="54">
        <f t="shared" si="570"/>
        <v>0</v>
      </c>
      <c r="E189" s="54">
        <v>0</v>
      </c>
      <c r="F189" s="54">
        <v>0</v>
      </c>
      <c r="G189" s="54">
        <f t="shared" si="571"/>
        <v>0</v>
      </c>
      <c r="H189" s="54">
        <v>0</v>
      </c>
      <c r="I189" s="54">
        <v>0</v>
      </c>
      <c r="J189" s="55">
        <f t="shared" si="572"/>
        <v>0</v>
      </c>
      <c r="K189" s="54">
        <v>0</v>
      </c>
      <c r="L189" s="54">
        <v>0</v>
      </c>
      <c r="M189" s="54">
        <f t="shared" si="573"/>
        <v>0</v>
      </c>
      <c r="N189" s="54">
        <v>0</v>
      </c>
      <c r="O189" s="54">
        <v>0</v>
      </c>
      <c r="P189" s="54">
        <f t="shared" si="574"/>
        <v>0</v>
      </c>
      <c r="Q189" s="54">
        <v>0</v>
      </c>
      <c r="R189" s="48">
        <f t="shared" si="602"/>
        <v>0</v>
      </c>
      <c r="S189" s="48">
        <f t="shared" si="524"/>
        <v>0</v>
      </c>
      <c r="T189" s="48">
        <f t="shared" si="525"/>
        <v>0</v>
      </c>
      <c r="U189" s="54">
        <v>0</v>
      </c>
      <c r="V189" s="54">
        <f t="shared" si="575"/>
        <v>0</v>
      </c>
      <c r="W189" s="54">
        <v>0</v>
      </c>
      <c r="X189" s="54">
        <v>0</v>
      </c>
      <c r="Y189" s="54">
        <f t="shared" si="576"/>
        <v>0</v>
      </c>
      <c r="Z189" s="54">
        <v>0</v>
      </c>
      <c r="AA189" s="54">
        <v>0</v>
      </c>
      <c r="AB189" s="54">
        <f t="shared" si="577"/>
        <v>0</v>
      </c>
      <c r="AC189" s="54">
        <v>0</v>
      </c>
      <c r="AD189" s="54">
        <v>0</v>
      </c>
      <c r="AE189" s="54">
        <f t="shared" si="578"/>
        <v>0</v>
      </c>
      <c r="AF189" s="54">
        <v>0</v>
      </c>
      <c r="AG189" s="54">
        <v>132723</v>
      </c>
      <c r="AH189" s="54">
        <f t="shared" si="579"/>
        <v>-132723</v>
      </c>
      <c r="AI189" s="54">
        <v>0</v>
      </c>
      <c r="AJ189" s="54">
        <v>0</v>
      </c>
      <c r="AK189" s="54">
        <f t="shared" si="580"/>
        <v>0</v>
      </c>
      <c r="AL189" s="54">
        <v>0</v>
      </c>
      <c r="AM189" s="54">
        <v>0</v>
      </c>
      <c r="AN189" s="54">
        <f t="shared" si="581"/>
        <v>0</v>
      </c>
      <c r="AO189" s="54">
        <v>0</v>
      </c>
      <c r="AP189" s="54">
        <v>0</v>
      </c>
      <c r="AQ189" s="54">
        <f t="shared" si="582"/>
        <v>0</v>
      </c>
      <c r="AR189" s="54">
        <v>0</v>
      </c>
      <c r="AS189" s="54">
        <v>0</v>
      </c>
      <c r="AT189" s="54">
        <f t="shared" si="583"/>
        <v>0</v>
      </c>
      <c r="AU189" s="54">
        <v>0</v>
      </c>
      <c r="AV189" s="54">
        <v>0</v>
      </c>
      <c r="AW189" s="54">
        <f t="shared" si="584"/>
        <v>0</v>
      </c>
      <c r="AX189" s="54">
        <v>0</v>
      </c>
      <c r="AY189" s="54">
        <v>0</v>
      </c>
      <c r="AZ189" s="54">
        <f t="shared" si="585"/>
        <v>0</v>
      </c>
      <c r="BA189" s="54">
        <v>0</v>
      </c>
      <c r="BB189" s="54">
        <v>0</v>
      </c>
      <c r="BC189" s="54">
        <f t="shared" si="586"/>
        <v>0</v>
      </c>
      <c r="BD189" s="54">
        <v>0</v>
      </c>
      <c r="BE189" s="54">
        <v>0</v>
      </c>
      <c r="BF189" s="54">
        <f t="shared" si="587"/>
        <v>0</v>
      </c>
      <c r="BG189" s="54">
        <v>0</v>
      </c>
      <c r="BH189" s="54">
        <v>0</v>
      </c>
      <c r="BI189" s="54">
        <f t="shared" si="588"/>
        <v>0</v>
      </c>
      <c r="BJ189" s="54">
        <v>0</v>
      </c>
      <c r="BK189" s="54">
        <v>0</v>
      </c>
      <c r="BL189" s="54">
        <f t="shared" si="589"/>
        <v>0</v>
      </c>
      <c r="BM189" s="54">
        <v>0</v>
      </c>
      <c r="BN189" s="54">
        <v>0</v>
      </c>
      <c r="BO189" s="54">
        <f t="shared" si="590"/>
        <v>0</v>
      </c>
      <c r="BP189" s="54">
        <v>0</v>
      </c>
      <c r="BQ189" s="57">
        <f t="shared" si="591"/>
        <v>132723</v>
      </c>
      <c r="BR189" s="57">
        <f t="shared" si="592"/>
        <v>-132723</v>
      </c>
      <c r="BS189" s="57">
        <f t="shared" si="596"/>
        <v>0</v>
      </c>
      <c r="BT189" s="49"/>
      <c r="BU189" s="54"/>
      <c r="BV189" s="54">
        <v>0</v>
      </c>
      <c r="BW189" s="54">
        <v>0</v>
      </c>
      <c r="BX189" s="54">
        <v>0</v>
      </c>
      <c r="BY189" s="54">
        <f t="shared" si="593"/>
        <v>132723</v>
      </c>
      <c r="BZ189" s="54">
        <f t="shared" si="594"/>
        <v>-132723</v>
      </c>
      <c r="CA189" s="54">
        <f t="shared" si="595"/>
        <v>0</v>
      </c>
    </row>
    <row r="190" spans="1:79" ht="22.5" x14ac:dyDescent="0.2">
      <c r="A190" s="44" t="s">
        <v>90</v>
      </c>
      <c r="B190" s="45" t="s">
        <v>91</v>
      </c>
      <c r="C190" s="54">
        <v>0</v>
      </c>
      <c r="D190" s="54">
        <f t="shared" si="570"/>
        <v>0</v>
      </c>
      <c r="E190" s="54">
        <v>0</v>
      </c>
      <c r="F190" s="54">
        <v>0</v>
      </c>
      <c r="G190" s="54">
        <f t="shared" si="571"/>
        <v>0</v>
      </c>
      <c r="H190" s="54">
        <v>0</v>
      </c>
      <c r="I190" s="54">
        <v>0</v>
      </c>
      <c r="J190" s="55">
        <f t="shared" si="572"/>
        <v>0</v>
      </c>
      <c r="K190" s="54">
        <v>0</v>
      </c>
      <c r="L190" s="54">
        <v>0</v>
      </c>
      <c r="M190" s="54">
        <f t="shared" si="573"/>
        <v>0</v>
      </c>
      <c r="N190" s="54">
        <v>0</v>
      </c>
      <c r="O190" s="54">
        <v>0</v>
      </c>
      <c r="P190" s="54">
        <f t="shared" si="574"/>
        <v>0</v>
      </c>
      <c r="Q190" s="54">
        <v>0</v>
      </c>
      <c r="R190" s="48">
        <f t="shared" si="602"/>
        <v>0</v>
      </c>
      <c r="S190" s="48">
        <f t="shared" si="524"/>
        <v>0</v>
      </c>
      <c r="T190" s="48">
        <f t="shared" si="525"/>
        <v>0</v>
      </c>
      <c r="U190" s="54">
        <v>0</v>
      </c>
      <c r="V190" s="54">
        <f t="shared" si="575"/>
        <v>0</v>
      </c>
      <c r="W190" s="54">
        <v>0</v>
      </c>
      <c r="X190" s="54">
        <v>0</v>
      </c>
      <c r="Y190" s="54">
        <f t="shared" si="576"/>
        <v>0</v>
      </c>
      <c r="Z190" s="54">
        <v>0</v>
      </c>
      <c r="AA190" s="54">
        <v>0</v>
      </c>
      <c r="AB190" s="54">
        <f t="shared" si="577"/>
        <v>0</v>
      </c>
      <c r="AC190" s="54">
        <v>0</v>
      </c>
      <c r="AD190" s="54">
        <v>0</v>
      </c>
      <c r="AE190" s="54">
        <f t="shared" si="578"/>
        <v>0</v>
      </c>
      <c r="AF190" s="54">
        <v>0</v>
      </c>
      <c r="AG190" s="54">
        <v>0</v>
      </c>
      <c r="AH190" s="54">
        <f t="shared" si="579"/>
        <v>0</v>
      </c>
      <c r="AI190" s="54">
        <v>0</v>
      </c>
      <c r="AJ190" s="54">
        <v>0</v>
      </c>
      <c r="AK190" s="54">
        <f t="shared" si="580"/>
        <v>0</v>
      </c>
      <c r="AL190" s="54">
        <v>0</v>
      </c>
      <c r="AM190" s="54">
        <v>0</v>
      </c>
      <c r="AN190" s="54">
        <f t="shared" si="581"/>
        <v>0</v>
      </c>
      <c r="AO190" s="54">
        <v>0</v>
      </c>
      <c r="AP190" s="54">
        <v>0</v>
      </c>
      <c r="AQ190" s="54">
        <f t="shared" si="582"/>
        <v>0</v>
      </c>
      <c r="AR190" s="54">
        <v>0</v>
      </c>
      <c r="AS190" s="54">
        <v>0</v>
      </c>
      <c r="AT190" s="54">
        <f t="shared" si="583"/>
        <v>0</v>
      </c>
      <c r="AU190" s="54">
        <v>0</v>
      </c>
      <c r="AV190" s="54">
        <v>995416</v>
      </c>
      <c r="AW190" s="54">
        <f t="shared" si="584"/>
        <v>-145000</v>
      </c>
      <c r="AX190" s="54">
        <v>850416</v>
      </c>
      <c r="AY190" s="54">
        <v>6300</v>
      </c>
      <c r="AZ190" s="54">
        <f t="shared" si="585"/>
        <v>-4800</v>
      </c>
      <c r="BA190" s="54">
        <v>1500</v>
      </c>
      <c r="BB190" s="54">
        <v>0</v>
      </c>
      <c r="BC190" s="54">
        <f t="shared" si="586"/>
        <v>0</v>
      </c>
      <c r="BD190" s="54">
        <v>0</v>
      </c>
      <c r="BE190" s="54">
        <v>1327</v>
      </c>
      <c r="BF190" s="54">
        <f t="shared" si="587"/>
        <v>673</v>
      </c>
      <c r="BG190" s="54">
        <v>2000</v>
      </c>
      <c r="BH190" s="54">
        <v>0</v>
      </c>
      <c r="BI190" s="54">
        <f t="shared" si="588"/>
        <v>0</v>
      </c>
      <c r="BJ190" s="54">
        <v>0</v>
      </c>
      <c r="BK190" s="54">
        <v>0</v>
      </c>
      <c r="BL190" s="54">
        <f t="shared" si="589"/>
        <v>1143</v>
      </c>
      <c r="BM190" s="54">
        <v>1143</v>
      </c>
      <c r="BN190" s="54">
        <v>48000</v>
      </c>
      <c r="BO190" s="54">
        <f t="shared" si="590"/>
        <v>-27015</v>
      </c>
      <c r="BP190" s="54">
        <v>20985</v>
      </c>
      <c r="BQ190" s="57">
        <f t="shared" si="591"/>
        <v>1051043</v>
      </c>
      <c r="BR190" s="57">
        <f t="shared" si="592"/>
        <v>-174999</v>
      </c>
      <c r="BS190" s="57">
        <f t="shared" si="596"/>
        <v>876044</v>
      </c>
      <c r="BT190" s="49"/>
      <c r="BU190" s="54"/>
      <c r="BV190" s="54">
        <v>0</v>
      </c>
      <c r="BW190" s="54">
        <v>0</v>
      </c>
      <c r="BX190" s="54">
        <v>0</v>
      </c>
      <c r="BY190" s="54">
        <f t="shared" si="593"/>
        <v>1051043</v>
      </c>
      <c r="BZ190" s="54">
        <f t="shared" si="594"/>
        <v>-174999</v>
      </c>
      <c r="CA190" s="54">
        <f t="shared" si="595"/>
        <v>876044</v>
      </c>
    </row>
    <row r="191" spans="1:79" ht="56.25" x14ac:dyDescent="0.2">
      <c r="A191" s="44" t="s">
        <v>92</v>
      </c>
      <c r="B191" s="45" t="s">
        <v>93</v>
      </c>
      <c r="C191" s="43">
        <f>C192+C193+C194+C195</f>
        <v>21908</v>
      </c>
      <c r="D191" s="43">
        <f t="shared" si="570"/>
        <v>29192</v>
      </c>
      <c r="E191" s="43">
        <f t="shared" ref="E191" si="854">E192+E193+E194+E195</f>
        <v>51100</v>
      </c>
      <c r="F191" s="43">
        <f>F192+F193+F194+F195</f>
        <v>4513</v>
      </c>
      <c r="G191" s="43">
        <f t="shared" si="571"/>
        <v>-297</v>
      </c>
      <c r="H191" s="43">
        <f t="shared" ref="H191" si="855">H192+H193+H194+H195</f>
        <v>4216</v>
      </c>
      <c r="I191" s="43">
        <f>I192+I193+I194+I195</f>
        <v>0</v>
      </c>
      <c r="J191" s="52">
        <f t="shared" si="572"/>
        <v>2755</v>
      </c>
      <c r="K191" s="43">
        <f t="shared" ref="K191" si="856">K192+K193+K194+K195</f>
        <v>2755</v>
      </c>
      <c r="L191" s="43">
        <f>L192+L193+L194+L195</f>
        <v>0</v>
      </c>
      <c r="M191" s="43">
        <f t="shared" si="573"/>
        <v>0</v>
      </c>
      <c r="N191" s="43">
        <f t="shared" ref="N191" si="857">N192+N193+N194+N195</f>
        <v>0</v>
      </c>
      <c r="O191" s="43">
        <f>O192+O193+O194+O195</f>
        <v>13552</v>
      </c>
      <c r="P191" s="43">
        <f t="shared" si="574"/>
        <v>39943</v>
      </c>
      <c r="Q191" s="43">
        <f t="shared" ref="Q191" si="858">Q192+Q193+Q194+Q195</f>
        <v>53495</v>
      </c>
      <c r="R191" s="48">
        <f t="shared" si="602"/>
        <v>39973</v>
      </c>
      <c r="S191" s="48">
        <f t="shared" si="524"/>
        <v>71593</v>
      </c>
      <c r="T191" s="48">
        <f t="shared" si="525"/>
        <v>111566</v>
      </c>
      <c r="U191" s="43">
        <f>U192+U193+U194+U195</f>
        <v>0</v>
      </c>
      <c r="V191" s="43">
        <f t="shared" si="575"/>
        <v>0</v>
      </c>
      <c r="W191" s="43">
        <f t="shared" ref="W191" si="859">W192+W193+W194+W195</f>
        <v>0</v>
      </c>
      <c r="X191" s="43">
        <f>X192+X193+X194+X195</f>
        <v>0</v>
      </c>
      <c r="Y191" s="43">
        <f t="shared" si="576"/>
        <v>22325</v>
      </c>
      <c r="Z191" s="43">
        <f t="shared" ref="Z191" si="860">Z192+Z193+Z194+Z195</f>
        <v>22325</v>
      </c>
      <c r="AA191" s="43">
        <f>AA192+AA193+AA194+AA195</f>
        <v>15529</v>
      </c>
      <c r="AB191" s="43">
        <f t="shared" si="577"/>
        <v>1933</v>
      </c>
      <c r="AC191" s="43">
        <f t="shared" ref="AC191" si="861">AC192+AC193+AC194+AC195</f>
        <v>17462</v>
      </c>
      <c r="AD191" s="43">
        <f>AD192+AD193+AD194+AD195</f>
        <v>2654</v>
      </c>
      <c r="AE191" s="43">
        <f t="shared" si="578"/>
        <v>4121</v>
      </c>
      <c r="AF191" s="43">
        <f t="shared" ref="AF191" si="862">AF192+AF193+AF194+AF195</f>
        <v>6775</v>
      </c>
      <c r="AG191" s="43">
        <f>AG192+AG193+AG194+AG195</f>
        <v>17654</v>
      </c>
      <c r="AH191" s="43">
        <f t="shared" si="579"/>
        <v>21160</v>
      </c>
      <c r="AI191" s="43">
        <f t="shared" ref="AI191" si="863">AI192+AI193+AI194+AI195</f>
        <v>38814</v>
      </c>
      <c r="AJ191" s="43">
        <f>AJ192+AJ193+AJ194+AJ195</f>
        <v>88924</v>
      </c>
      <c r="AK191" s="43">
        <f t="shared" si="580"/>
        <v>61263</v>
      </c>
      <c r="AL191" s="43">
        <f t="shared" ref="AL191" si="864">AL192+AL193+AL194+AL195</f>
        <v>150187</v>
      </c>
      <c r="AM191" s="43">
        <f>AM192+AM193+AM194+AM195</f>
        <v>385000</v>
      </c>
      <c r="AN191" s="43">
        <f t="shared" si="581"/>
        <v>-305707</v>
      </c>
      <c r="AO191" s="43">
        <f t="shared" ref="AO191" si="865">AO192+AO193+AO194+AO195</f>
        <v>79293</v>
      </c>
      <c r="AP191" s="43">
        <f>AP192+AP193+AP194+AP195</f>
        <v>31045</v>
      </c>
      <c r="AQ191" s="43">
        <f t="shared" si="582"/>
        <v>3866</v>
      </c>
      <c r="AR191" s="43">
        <f t="shared" ref="AR191" si="866">AR192+AR193+AR194+AR195</f>
        <v>34911</v>
      </c>
      <c r="AS191" s="43">
        <f>AS192+AS193+AS194+AS195</f>
        <v>0</v>
      </c>
      <c r="AT191" s="43">
        <f t="shared" si="583"/>
        <v>23938</v>
      </c>
      <c r="AU191" s="43">
        <f t="shared" ref="AU191" si="867">AU192+AU193+AU194+AU195</f>
        <v>23938</v>
      </c>
      <c r="AV191" s="43">
        <f>AV192+AV193+AV194+AV195</f>
        <v>312695</v>
      </c>
      <c r="AW191" s="43">
        <f t="shared" si="584"/>
        <v>-204373</v>
      </c>
      <c r="AX191" s="43">
        <f t="shared" ref="AX191" si="868">AX192+AX193+AX194+AX195</f>
        <v>108322</v>
      </c>
      <c r="AY191" s="43">
        <f>AY192+AY193+AY194+AY195</f>
        <v>58293</v>
      </c>
      <c r="AZ191" s="43">
        <f t="shared" si="585"/>
        <v>-48718</v>
      </c>
      <c r="BA191" s="43">
        <f t="shared" ref="BA191" si="869">BA192+BA193+BA194+BA195</f>
        <v>9575</v>
      </c>
      <c r="BB191" s="43">
        <f>BB192+BB193+BB194+BB195</f>
        <v>3981</v>
      </c>
      <c r="BC191" s="43">
        <f t="shared" si="586"/>
        <v>32086</v>
      </c>
      <c r="BD191" s="43">
        <f t="shared" ref="BD191" si="870">BD192+BD193+BD194+BD195</f>
        <v>36067</v>
      </c>
      <c r="BE191" s="43">
        <f>BE192+BE193+BE194+BE195</f>
        <v>243743</v>
      </c>
      <c r="BF191" s="43">
        <f t="shared" si="587"/>
        <v>-146780</v>
      </c>
      <c r="BG191" s="43">
        <f t="shared" ref="BG191" si="871">BG192+BG193+BG194+BG195</f>
        <v>96963</v>
      </c>
      <c r="BH191" s="43">
        <f>BH192+BH193+BH194+BH195</f>
        <v>39088</v>
      </c>
      <c r="BI191" s="43">
        <f t="shared" si="588"/>
        <v>10712</v>
      </c>
      <c r="BJ191" s="43">
        <f t="shared" ref="BJ191" si="872">BJ192+BJ193+BJ194+BJ195</f>
        <v>49800</v>
      </c>
      <c r="BK191" s="43">
        <f>BK192+BK193+BK194+BK195</f>
        <v>69352</v>
      </c>
      <c r="BL191" s="43">
        <f t="shared" si="589"/>
        <v>21184</v>
      </c>
      <c r="BM191" s="43">
        <f t="shared" ref="BM191" si="873">BM192+BM193+BM194+BM195</f>
        <v>90536</v>
      </c>
      <c r="BN191" s="43">
        <f>BN192+BN193+BN194+BN195</f>
        <v>10517</v>
      </c>
      <c r="BO191" s="43">
        <f t="shared" si="590"/>
        <v>14283</v>
      </c>
      <c r="BP191" s="43">
        <f t="shared" ref="BP191" si="874">BP192+BP193+BP194+BP195</f>
        <v>24800</v>
      </c>
      <c r="BQ191" s="57">
        <f t="shared" si="591"/>
        <v>1318448</v>
      </c>
      <c r="BR191" s="57">
        <f t="shared" si="592"/>
        <v>-417114</v>
      </c>
      <c r="BS191" s="57">
        <f t="shared" si="596"/>
        <v>901334</v>
      </c>
      <c r="BT191" s="49"/>
      <c r="BU191" s="43"/>
      <c r="BV191" s="43">
        <f>BV192+BV193+BV194+BV195</f>
        <v>0</v>
      </c>
      <c r="BW191" s="43">
        <f t="shared" ref="BW191:BX191" si="875">BW192+BW193+BW194+BW195</f>
        <v>0</v>
      </c>
      <c r="BX191" s="43">
        <f t="shared" si="875"/>
        <v>0</v>
      </c>
      <c r="BY191" s="43">
        <f t="shared" si="593"/>
        <v>1318448</v>
      </c>
      <c r="BZ191" s="43">
        <f t="shared" si="594"/>
        <v>-417114</v>
      </c>
      <c r="CA191" s="43">
        <f t="shared" si="595"/>
        <v>901334</v>
      </c>
    </row>
    <row r="192" spans="1:79" ht="22.5" x14ac:dyDescent="0.2">
      <c r="A192" s="44" t="s">
        <v>94</v>
      </c>
      <c r="B192" s="45" t="s">
        <v>95</v>
      </c>
      <c r="C192" s="54">
        <v>13272</v>
      </c>
      <c r="D192" s="54">
        <f t="shared" si="570"/>
        <v>-12272</v>
      </c>
      <c r="E192" s="54">
        <v>1000</v>
      </c>
      <c r="F192" s="54"/>
      <c r="G192" s="54">
        <f t="shared" si="571"/>
        <v>0</v>
      </c>
      <c r="H192" s="54"/>
      <c r="I192" s="54"/>
      <c r="J192" s="55">
        <f t="shared" si="572"/>
        <v>2755</v>
      </c>
      <c r="K192" s="54">
        <v>2755</v>
      </c>
      <c r="L192" s="54"/>
      <c r="M192" s="54">
        <f t="shared" si="573"/>
        <v>0</v>
      </c>
      <c r="N192" s="54"/>
      <c r="O192" s="54"/>
      <c r="P192" s="54">
        <f t="shared" si="574"/>
        <v>0</v>
      </c>
      <c r="Q192" s="54"/>
      <c r="R192" s="48">
        <f t="shared" si="602"/>
        <v>13272</v>
      </c>
      <c r="S192" s="48">
        <f t="shared" si="524"/>
        <v>-9517</v>
      </c>
      <c r="T192" s="48">
        <f t="shared" si="525"/>
        <v>3755</v>
      </c>
      <c r="U192" s="54"/>
      <c r="V192" s="54">
        <f t="shared" si="575"/>
        <v>0</v>
      </c>
      <c r="W192" s="54"/>
      <c r="X192" s="54"/>
      <c r="Y192" s="54">
        <f t="shared" si="576"/>
        <v>0</v>
      </c>
      <c r="Z192" s="54"/>
      <c r="AA192" s="54"/>
      <c r="AB192" s="54">
        <f t="shared" si="577"/>
        <v>0</v>
      </c>
      <c r="AC192" s="54"/>
      <c r="AD192" s="54"/>
      <c r="AE192" s="54">
        <f t="shared" si="578"/>
        <v>0</v>
      </c>
      <c r="AF192" s="54"/>
      <c r="AG192" s="54"/>
      <c r="AH192" s="54">
        <f t="shared" si="579"/>
        <v>0</v>
      </c>
      <c r="AI192" s="54"/>
      <c r="AJ192" s="54"/>
      <c r="AK192" s="54">
        <f t="shared" si="580"/>
        <v>0</v>
      </c>
      <c r="AL192" s="54"/>
      <c r="AM192" s="54">
        <v>270000</v>
      </c>
      <c r="AN192" s="54">
        <f t="shared" si="581"/>
        <v>-245000</v>
      </c>
      <c r="AO192" s="54">
        <v>25000</v>
      </c>
      <c r="AP192" s="54"/>
      <c r="AQ192" s="54">
        <f t="shared" si="582"/>
        <v>0</v>
      </c>
      <c r="AR192" s="54"/>
      <c r="AS192" s="54"/>
      <c r="AT192" s="54">
        <f t="shared" si="583"/>
        <v>0</v>
      </c>
      <c r="AU192" s="54"/>
      <c r="AV192" s="54">
        <v>86270</v>
      </c>
      <c r="AW192" s="54">
        <f t="shared" si="584"/>
        <v>-71270</v>
      </c>
      <c r="AX192" s="54">
        <v>15000</v>
      </c>
      <c r="AY192" s="54"/>
      <c r="AZ192" s="54">
        <f t="shared" si="585"/>
        <v>0</v>
      </c>
      <c r="BA192" s="54"/>
      <c r="BB192" s="54"/>
      <c r="BC192" s="54">
        <f t="shared" si="586"/>
        <v>0</v>
      </c>
      <c r="BD192" s="54"/>
      <c r="BE192" s="54"/>
      <c r="BF192" s="54">
        <f t="shared" si="587"/>
        <v>0</v>
      </c>
      <c r="BG192" s="54"/>
      <c r="BH192" s="54"/>
      <c r="BI192" s="54">
        <f t="shared" si="588"/>
        <v>0</v>
      </c>
      <c r="BJ192" s="54"/>
      <c r="BK192" s="54"/>
      <c r="BL192" s="54">
        <f t="shared" si="589"/>
        <v>0</v>
      </c>
      <c r="BM192" s="54"/>
      <c r="BN192" s="54">
        <v>0</v>
      </c>
      <c r="BO192" s="54">
        <f t="shared" si="590"/>
        <v>3625</v>
      </c>
      <c r="BP192" s="54">
        <v>3625</v>
      </c>
      <c r="BQ192" s="57">
        <f t="shared" si="591"/>
        <v>369542</v>
      </c>
      <c r="BR192" s="57">
        <f t="shared" si="592"/>
        <v>-322162</v>
      </c>
      <c r="BS192" s="57">
        <f t="shared" si="596"/>
        <v>47380</v>
      </c>
      <c r="BT192" s="49"/>
      <c r="BU192" s="54"/>
      <c r="BV192" s="54"/>
      <c r="BW192" s="54"/>
      <c r="BX192" s="54"/>
      <c r="BY192" s="54">
        <f t="shared" si="593"/>
        <v>369542</v>
      </c>
      <c r="BZ192" s="54">
        <f t="shared" si="594"/>
        <v>-322162</v>
      </c>
      <c r="CA192" s="54">
        <f t="shared" si="595"/>
        <v>47380</v>
      </c>
    </row>
    <row r="193" spans="1:79" ht="22.5" x14ac:dyDescent="0.2">
      <c r="A193" s="44" t="s">
        <v>96</v>
      </c>
      <c r="B193" s="45" t="s">
        <v>97</v>
      </c>
      <c r="C193" s="54">
        <v>6636</v>
      </c>
      <c r="D193" s="54">
        <f t="shared" si="570"/>
        <v>43364</v>
      </c>
      <c r="E193" s="66">
        <f>153000-53000-25000-25000</f>
        <v>50000</v>
      </c>
      <c r="F193" s="54">
        <v>4513</v>
      </c>
      <c r="G193" s="54">
        <f t="shared" si="571"/>
        <v>-722</v>
      </c>
      <c r="H193" s="54">
        <v>3791</v>
      </c>
      <c r="I193" s="54"/>
      <c r="J193" s="55">
        <f t="shared" si="572"/>
        <v>0</v>
      </c>
      <c r="K193" s="54"/>
      <c r="L193" s="54"/>
      <c r="M193" s="54">
        <f t="shared" si="573"/>
        <v>0</v>
      </c>
      <c r="N193" s="54"/>
      <c r="O193" s="54">
        <v>13273</v>
      </c>
      <c r="P193" s="54">
        <f t="shared" si="574"/>
        <v>38922</v>
      </c>
      <c r="Q193" s="66">
        <f>52195</f>
        <v>52195</v>
      </c>
      <c r="R193" s="48">
        <f t="shared" si="602"/>
        <v>24422</v>
      </c>
      <c r="S193" s="48">
        <f t="shared" si="524"/>
        <v>81564</v>
      </c>
      <c r="T193" s="48">
        <f t="shared" si="525"/>
        <v>105986</v>
      </c>
      <c r="U193" s="54"/>
      <c r="V193" s="54">
        <f t="shared" si="575"/>
        <v>0</v>
      </c>
      <c r="W193" s="54"/>
      <c r="X193" s="54">
        <v>0</v>
      </c>
      <c r="Y193" s="54">
        <f t="shared" si="576"/>
        <v>22325</v>
      </c>
      <c r="Z193" s="54">
        <v>22325</v>
      </c>
      <c r="AA193" s="54"/>
      <c r="AB193" s="54">
        <f t="shared" si="577"/>
        <v>0</v>
      </c>
      <c r="AC193" s="54"/>
      <c r="AD193" s="54"/>
      <c r="AE193" s="54">
        <f t="shared" si="578"/>
        <v>0</v>
      </c>
      <c r="AF193" s="54"/>
      <c r="AG193" s="54">
        <v>15000</v>
      </c>
      <c r="AH193" s="54">
        <f t="shared" si="579"/>
        <v>21160</v>
      </c>
      <c r="AI193" s="54">
        <v>36160</v>
      </c>
      <c r="AJ193" s="54">
        <v>88924</v>
      </c>
      <c r="AK193" s="54">
        <f t="shared" si="580"/>
        <v>61076</v>
      </c>
      <c r="AL193" s="66">
        <f>150000</f>
        <v>150000</v>
      </c>
      <c r="AM193" s="54">
        <v>115000</v>
      </c>
      <c r="AN193" s="54">
        <f t="shared" si="581"/>
        <v>-60707</v>
      </c>
      <c r="AO193" s="54">
        <v>54293</v>
      </c>
      <c r="AP193" s="54">
        <v>29054</v>
      </c>
      <c r="AQ193" s="54">
        <f t="shared" si="582"/>
        <v>3648</v>
      </c>
      <c r="AR193" s="54">
        <v>32702</v>
      </c>
      <c r="AS193" s="54"/>
      <c r="AT193" s="54">
        <f t="shared" si="583"/>
        <v>23938</v>
      </c>
      <c r="AU193" s="54">
        <v>23938</v>
      </c>
      <c r="AV193" s="54">
        <v>211162</v>
      </c>
      <c r="AW193" s="54">
        <f t="shared" si="584"/>
        <v>-130103</v>
      </c>
      <c r="AX193" s="54">
        <v>81059</v>
      </c>
      <c r="AY193" s="54">
        <v>55639</v>
      </c>
      <c r="AZ193" s="54">
        <f t="shared" si="585"/>
        <v>-47064</v>
      </c>
      <c r="BA193" s="54">
        <v>8575</v>
      </c>
      <c r="BB193" s="54">
        <v>3716</v>
      </c>
      <c r="BC193" s="54">
        <f t="shared" si="586"/>
        <v>29505</v>
      </c>
      <c r="BD193" s="54">
        <v>33221</v>
      </c>
      <c r="BE193" s="54">
        <v>216203</v>
      </c>
      <c r="BF193" s="54">
        <f t="shared" si="587"/>
        <v>-167240</v>
      </c>
      <c r="BG193" s="54">
        <v>48963</v>
      </c>
      <c r="BH193" s="54">
        <v>25815</v>
      </c>
      <c r="BI193" s="54">
        <f t="shared" si="588"/>
        <v>14785</v>
      </c>
      <c r="BJ193" s="54">
        <v>40600</v>
      </c>
      <c r="BK193" s="54">
        <v>68352</v>
      </c>
      <c r="BL193" s="54">
        <f t="shared" si="589"/>
        <v>20550</v>
      </c>
      <c r="BM193" s="54">
        <v>88902</v>
      </c>
      <c r="BN193" s="54">
        <v>10517</v>
      </c>
      <c r="BO193" s="54">
        <f t="shared" si="590"/>
        <v>10658</v>
      </c>
      <c r="BP193" s="54">
        <v>21175</v>
      </c>
      <c r="BQ193" s="57">
        <f t="shared" si="591"/>
        <v>863804</v>
      </c>
      <c r="BR193" s="57">
        <f t="shared" si="592"/>
        <v>-115905</v>
      </c>
      <c r="BS193" s="57">
        <f t="shared" si="596"/>
        <v>747899</v>
      </c>
      <c r="BT193" s="49"/>
      <c r="BU193" s="54"/>
      <c r="BV193" s="54"/>
      <c r="BW193" s="54"/>
      <c r="BX193" s="54"/>
      <c r="BY193" s="54">
        <f t="shared" si="593"/>
        <v>863804</v>
      </c>
      <c r="BZ193" s="54">
        <f t="shared" si="594"/>
        <v>-115905</v>
      </c>
      <c r="CA193" s="54">
        <f t="shared" si="595"/>
        <v>747899</v>
      </c>
    </row>
    <row r="194" spans="1:79" ht="45" x14ac:dyDescent="0.2">
      <c r="A194" s="44" t="s">
        <v>98</v>
      </c>
      <c r="B194" s="45" t="s">
        <v>99</v>
      </c>
      <c r="C194" s="54">
        <v>0</v>
      </c>
      <c r="D194" s="54">
        <f t="shared" si="570"/>
        <v>0</v>
      </c>
      <c r="E194" s="54">
        <v>0</v>
      </c>
      <c r="F194" s="54">
        <v>0</v>
      </c>
      <c r="G194" s="54">
        <f t="shared" si="571"/>
        <v>425</v>
      </c>
      <c r="H194" s="54">
        <v>425</v>
      </c>
      <c r="I194" s="54"/>
      <c r="J194" s="55">
        <f t="shared" si="572"/>
        <v>0</v>
      </c>
      <c r="K194" s="54"/>
      <c r="L194" s="54"/>
      <c r="M194" s="54">
        <f t="shared" si="573"/>
        <v>0</v>
      </c>
      <c r="N194" s="54"/>
      <c r="O194" s="54">
        <v>279</v>
      </c>
      <c r="P194" s="54">
        <f t="shared" si="574"/>
        <v>1021</v>
      </c>
      <c r="Q194" s="54">
        <v>1300</v>
      </c>
      <c r="R194" s="48">
        <f t="shared" si="602"/>
        <v>279</v>
      </c>
      <c r="S194" s="48">
        <f t="shared" si="524"/>
        <v>1446</v>
      </c>
      <c r="T194" s="48">
        <f t="shared" si="525"/>
        <v>1725</v>
      </c>
      <c r="U194" s="54"/>
      <c r="V194" s="54">
        <f t="shared" si="575"/>
        <v>0</v>
      </c>
      <c r="W194" s="54"/>
      <c r="X194" s="54"/>
      <c r="Y194" s="54">
        <f t="shared" si="576"/>
        <v>0</v>
      </c>
      <c r="Z194" s="54"/>
      <c r="AA194" s="54">
        <v>15529</v>
      </c>
      <c r="AB194" s="54">
        <f t="shared" si="577"/>
        <v>1933</v>
      </c>
      <c r="AC194" s="54">
        <v>17462</v>
      </c>
      <c r="AD194" s="54">
        <v>2654</v>
      </c>
      <c r="AE194" s="54">
        <f t="shared" si="578"/>
        <v>4121</v>
      </c>
      <c r="AF194" s="54">
        <v>6775</v>
      </c>
      <c r="AG194" s="54">
        <v>2654</v>
      </c>
      <c r="AH194" s="54">
        <f t="shared" si="579"/>
        <v>0</v>
      </c>
      <c r="AI194" s="54">
        <v>2654</v>
      </c>
      <c r="AJ194" s="54"/>
      <c r="AK194" s="54">
        <f t="shared" si="580"/>
        <v>187</v>
      </c>
      <c r="AL194" s="54">
        <v>187</v>
      </c>
      <c r="AM194" s="54"/>
      <c r="AN194" s="54">
        <f t="shared" si="581"/>
        <v>0</v>
      </c>
      <c r="AO194" s="54"/>
      <c r="AP194" s="54">
        <v>1991</v>
      </c>
      <c r="AQ194" s="54">
        <f t="shared" si="582"/>
        <v>218</v>
      </c>
      <c r="AR194" s="54">
        <v>2209</v>
      </c>
      <c r="AS194" s="54"/>
      <c r="AT194" s="54">
        <f t="shared" si="583"/>
        <v>0</v>
      </c>
      <c r="AU194" s="54"/>
      <c r="AV194" s="54">
        <v>4380</v>
      </c>
      <c r="AW194" s="54">
        <f t="shared" si="584"/>
        <v>2000</v>
      </c>
      <c r="AX194" s="54">
        <v>6380</v>
      </c>
      <c r="AY194" s="54">
        <v>2654</v>
      </c>
      <c r="AZ194" s="54">
        <f t="shared" si="585"/>
        <v>-1654</v>
      </c>
      <c r="BA194" s="54">
        <v>1000</v>
      </c>
      <c r="BB194" s="54">
        <v>265</v>
      </c>
      <c r="BC194" s="54">
        <f t="shared" si="586"/>
        <v>2581</v>
      </c>
      <c r="BD194" s="54">
        <v>2846</v>
      </c>
      <c r="BE194" s="54">
        <v>16192</v>
      </c>
      <c r="BF194" s="54">
        <f t="shared" si="587"/>
        <v>28808</v>
      </c>
      <c r="BG194" s="54">
        <v>45000</v>
      </c>
      <c r="BH194" s="54">
        <v>8628</v>
      </c>
      <c r="BI194" s="54">
        <f t="shared" si="588"/>
        <v>572</v>
      </c>
      <c r="BJ194" s="54">
        <v>9200</v>
      </c>
      <c r="BK194" s="54">
        <v>1000</v>
      </c>
      <c r="BL194" s="54">
        <f t="shared" si="589"/>
        <v>634</v>
      </c>
      <c r="BM194" s="54">
        <v>1634</v>
      </c>
      <c r="BN194" s="54"/>
      <c r="BO194" s="54">
        <f t="shared" si="590"/>
        <v>0</v>
      </c>
      <c r="BP194" s="54"/>
      <c r="BQ194" s="57">
        <f t="shared" si="591"/>
        <v>56226</v>
      </c>
      <c r="BR194" s="57">
        <f t="shared" si="592"/>
        <v>40846</v>
      </c>
      <c r="BS194" s="57">
        <f t="shared" si="596"/>
        <v>97072</v>
      </c>
      <c r="BT194" s="49"/>
      <c r="BU194" s="54"/>
      <c r="BV194" s="54"/>
      <c r="BW194" s="54"/>
      <c r="BX194" s="54"/>
      <c r="BY194" s="54">
        <f t="shared" si="593"/>
        <v>56226</v>
      </c>
      <c r="BZ194" s="54">
        <f t="shared" si="594"/>
        <v>40846</v>
      </c>
      <c r="CA194" s="54">
        <f t="shared" si="595"/>
        <v>97072</v>
      </c>
    </row>
    <row r="195" spans="1:79" ht="33.75" x14ac:dyDescent="0.2">
      <c r="A195" s="44" t="s">
        <v>100</v>
      </c>
      <c r="B195" s="45" t="s">
        <v>101</v>
      </c>
      <c r="C195" s="54">
        <v>2000</v>
      </c>
      <c r="D195" s="54">
        <f t="shared" si="570"/>
        <v>-1900</v>
      </c>
      <c r="E195" s="54">
        <v>100</v>
      </c>
      <c r="F195" s="54"/>
      <c r="G195" s="54">
        <f t="shared" si="571"/>
        <v>0</v>
      </c>
      <c r="H195" s="54"/>
      <c r="I195" s="54"/>
      <c r="J195" s="55">
        <f t="shared" si="572"/>
        <v>0</v>
      </c>
      <c r="K195" s="54"/>
      <c r="L195" s="54"/>
      <c r="M195" s="54">
        <f t="shared" si="573"/>
        <v>0</v>
      </c>
      <c r="N195" s="54"/>
      <c r="O195" s="54"/>
      <c r="P195" s="54">
        <f t="shared" si="574"/>
        <v>0</v>
      </c>
      <c r="Q195" s="54"/>
      <c r="R195" s="48">
        <f t="shared" si="602"/>
        <v>2000</v>
      </c>
      <c r="S195" s="48">
        <f t="shared" si="524"/>
        <v>-1900</v>
      </c>
      <c r="T195" s="48">
        <f t="shared" si="525"/>
        <v>100</v>
      </c>
      <c r="U195" s="54"/>
      <c r="V195" s="54">
        <f t="shared" si="575"/>
        <v>0</v>
      </c>
      <c r="W195" s="54"/>
      <c r="X195" s="54"/>
      <c r="Y195" s="54">
        <f t="shared" si="576"/>
        <v>0</v>
      </c>
      <c r="Z195" s="54"/>
      <c r="AA195" s="54"/>
      <c r="AB195" s="54">
        <f t="shared" si="577"/>
        <v>0</v>
      </c>
      <c r="AC195" s="54"/>
      <c r="AD195" s="54"/>
      <c r="AE195" s="54">
        <f t="shared" si="578"/>
        <v>0</v>
      </c>
      <c r="AF195" s="54"/>
      <c r="AG195" s="54"/>
      <c r="AH195" s="54">
        <f t="shared" si="579"/>
        <v>0</v>
      </c>
      <c r="AI195" s="54"/>
      <c r="AJ195" s="54"/>
      <c r="AK195" s="54">
        <f t="shared" si="580"/>
        <v>0</v>
      </c>
      <c r="AL195" s="54"/>
      <c r="AM195" s="54"/>
      <c r="AN195" s="54">
        <f t="shared" si="581"/>
        <v>0</v>
      </c>
      <c r="AO195" s="54"/>
      <c r="AP195" s="54"/>
      <c r="AQ195" s="54">
        <f t="shared" si="582"/>
        <v>0</v>
      </c>
      <c r="AR195" s="54"/>
      <c r="AS195" s="54"/>
      <c r="AT195" s="54">
        <f t="shared" si="583"/>
        <v>0</v>
      </c>
      <c r="AU195" s="54"/>
      <c r="AV195" s="54">
        <v>10883</v>
      </c>
      <c r="AW195" s="54">
        <f t="shared" si="584"/>
        <v>-5000</v>
      </c>
      <c r="AX195" s="54">
        <v>5883</v>
      </c>
      <c r="AY195" s="54"/>
      <c r="AZ195" s="54">
        <f t="shared" si="585"/>
        <v>0</v>
      </c>
      <c r="BA195" s="54"/>
      <c r="BB195" s="54"/>
      <c r="BC195" s="54">
        <f t="shared" si="586"/>
        <v>0</v>
      </c>
      <c r="BD195" s="54"/>
      <c r="BE195" s="54">
        <v>11348</v>
      </c>
      <c r="BF195" s="54">
        <f t="shared" si="587"/>
        <v>-8348</v>
      </c>
      <c r="BG195" s="54">
        <v>3000</v>
      </c>
      <c r="BH195" s="54">
        <v>4645</v>
      </c>
      <c r="BI195" s="54">
        <f t="shared" si="588"/>
        <v>-4645</v>
      </c>
      <c r="BJ195" s="54"/>
      <c r="BK195" s="54"/>
      <c r="BL195" s="54">
        <f t="shared" si="589"/>
        <v>0</v>
      </c>
      <c r="BM195" s="54"/>
      <c r="BN195" s="54"/>
      <c r="BO195" s="54">
        <f t="shared" si="590"/>
        <v>0</v>
      </c>
      <c r="BP195" s="54"/>
      <c r="BQ195" s="57">
        <f t="shared" si="591"/>
        <v>28876</v>
      </c>
      <c r="BR195" s="57">
        <f t="shared" si="592"/>
        <v>-19893</v>
      </c>
      <c r="BS195" s="57">
        <f t="shared" si="596"/>
        <v>8983</v>
      </c>
      <c r="BT195" s="49"/>
      <c r="BU195" s="54"/>
      <c r="BV195" s="54"/>
      <c r="BW195" s="54"/>
      <c r="BX195" s="54"/>
      <c r="BY195" s="54">
        <f t="shared" si="593"/>
        <v>28876</v>
      </c>
      <c r="BZ195" s="54">
        <f t="shared" si="594"/>
        <v>-19893</v>
      </c>
      <c r="CA195" s="54">
        <f t="shared" si="595"/>
        <v>8983</v>
      </c>
    </row>
    <row r="196" spans="1:79" ht="45" x14ac:dyDescent="0.2">
      <c r="A196" s="44" t="s">
        <v>104</v>
      </c>
      <c r="B196" s="45" t="s">
        <v>105</v>
      </c>
      <c r="C196" s="43">
        <f>C197</f>
        <v>2000</v>
      </c>
      <c r="D196" s="43">
        <f t="shared" si="570"/>
        <v>-1900</v>
      </c>
      <c r="E196" s="43">
        <f t="shared" ref="E196:BM196" si="876">E197</f>
        <v>100</v>
      </c>
      <c r="F196" s="43">
        <f>F197</f>
        <v>0</v>
      </c>
      <c r="G196" s="43">
        <f t="shared" si="571"/>
        <v>0</v>
      </c>
      <c r="H196" s="43">
        <f t="shared" si="876"/>
        <v>0</v>
      </c>
      <c r="I196" s="43">
        <f>I197</f>
        <v>0</v>
      </c>
      <c r="J196" s="52">
        <f t="shared" si="572"/>
        <v>0</v>
      </c>
      <c r="K196" s="43">
        <f t="shared" si="876"/>
        <v>0</v>
      </c>
      <c r="L196" s="43">
        <f>L197</f>
        <v>0</v>
      </c>
      <c r="M196" s="43">
        <f t="shared" si="573"/>
        <v>0</v>
      </c>
      <c r="N196" s="43">
        <f t="shared" si="876"/>
        <v>0</v>
      </c>
      <c r="O196" s="43">
        <f>O197</f>
        <v>0</v>
      </c>
      <c r="P196" s="43">
        <f t="shared" si="574"/>
        <v>0</v>
      </c>
      <c r="Q196" s="43">
        <f t="shared" si="876"/>
        <v>0</v>
      </c>
      <c r="R196" s="48">
        <f t="shared" si="602"/>
        <v>2000</v>
      </c>
      <c r="S196" s="48">
        <f t="shared" si="524"/>
        <v>-1900</v>
      </c>
      <c r="T196" s="48">
        <f t="shared" si="525"/>
        <v>100</v>
      </c>
      <c r="U196" s="43">
        <f>U197</f>
        <v>0</v>
      </c>
      <c r="V196" s="43">
        <f t="shared" si="575"/>
        <v>0</v>
      </c>
      <c r="W196" s="43">
        <f t="shared" si="876"/>
        <v>0</v>
      </c>
      <c r="X196" s="43">
        <f>X197</f>
        <v>189794</v>
      </c>
      <c r="Y196" s="43">
        <f t="shared" si="576"/>
        <v>-137664</v>
      </c>
      <c r="Z196" s="43">
        <f t="shared" si="876"/>
        <v>52130</v>
      </c>
      <c r="AA196" s="43">
        <f>AA197</f>
        <v>0</v>
      </c>
      <c r="AB196" s="43">
        <f t="shared" si="577"/>
        <v>0</v>
      </c>
      <c r="AC196" s="43">
        <f t="shared" si="876"/>
        <v>0</v>
      </c>
      <c r="AD196" s="43">
        <f>AD197</f>
        <v>0</v>
      </c>
      <c r="AE196" s="43">
        <f t="shared" si="578"/>
        <v>0</v>
      </c>
      <c r="AF196" s="43">
        <f t="shared" si="876"/>
        <v>0</v>
      </c>
      <c r="AG196" s="43">
        <f>AG197</f>
        <v>0</v>
      </c>
      <c r="AH196" s="43">
        <f t="shared" si="579"/>
        <v>0</v>
      </c>
      <c r="AI196" s="43">
        <f t="shared" si="876"/>
        <v>0</v>
      </c>
      <c r="AJ196" s="43">
        <f>AJ197</f>
        <v>0</v>
      </c>
      <c r="AK196" s="43">
        <f t="shared" si="580"/>
        <v>0</v>
      </c>
      <c r="AL196" s="43">
        <f t="shared" si="876"/>
        <v>0</v>
      </c>
      <c r="AM196" s="43">
        <f>AM197</f>
        <v>0</v>
      </c>
      <c r="AN196" s="43">
        <f t="shared" si="581"/>
        <v>0</v>
      </c>
      <c r="AO196" s="43">
        <f t="shared" si="876"/>
        <v>0</v>
      </c>
      <c r="AP196" s="43">
        <f>AP197</f>
        <v>0</v>
      </c>
      <c r="AQ196" s="43">
        <f t="shared" si="582"/>
        <v>0</v>
      </c>
      <c r="AR196" s="43">
        <f t="shared" si="876"/>
        <v>0</v>
      </c>
      <c r="AS196" s="43">
        <f>AS197</f>
        <v>0</v>
      </c>
      <c r="AT196" s="43">
        <f t="shared" si="583"/>
        <v>0</v>
      </c>
      <c r="AU196" s="43">
        <f t="shared" si="876"/>
        <v>0</v>
      </c>
      <c r="AV196" s="43">
        <f>AV197</f>
        <v>66361</v>
      </c>
      <c r="AW196" s="43">
        <f t="shared" si="584"/>
        <v>-56361</v>
      </c>
      <c r="AX196" s="43">
        <f t="shared" si="876"/>
        <v>10000</v>
      </c>
      <c r="AY196" s="43">
        <f>AY197</f>
        <v>0</v>
      </c>
      <c r="AZ196" s="43">
        <f t="shared" si="585"/>
        <v>0</v>
      </c>
      <c r="BA196" s="43">
        <f t="shared" si="876"/>
        <v>0</v>
      </c>
      <c r="BB196" s="43">
        <f>BB197</f>
        <v>0</v>
      </c>
      <c r="BC196" s="43">
        <f t="shared" si="586"/>
        <v>0</v>
      </c>
      <c r="BD196" s="43">
        <f t="shared" si="876"/>
        <v>0</v>
      </c>
      <c r="BE196" s="43">
        <f>BE197</f>
        <v>199084</v>
      </c>
      <c r="BF196" s="43">
        <f t="shared" si="587"/>
        <v>-149084</v>
      </c>
      <c r="BG196" s="43">
        <f t="shared" si="876"/>
        <v>50000</v>
      </c>
      <c r="BH196" s="43">
        <f>BH197</f>
        <v>72998</v>
      </c>
      <c r="BI196" s="43">
        <f t="shared" si="588"/>
        <v>-72998</v>
      </c>
      <c r="BJ196" s="43">
        <f t="shared" si="876"/>
        <v>0</v>
      </c>
      <c r="BK196" s="43">
        <f>BK197</f>
        <v>0</v>
      </c>
      <c r="BL196" s="43">
        <f t="shared" si="589"/>
        <v>0</v>
      </c>
      <c r="BM196" s="43">
        <f t="shared" si="876"/>
        <v>0</v>
      </c>
      <c r="BN196" s="43">
        <f>BN197</f>
        <v>0</v>
      </c>
      <c r="BO196" s="43">
        <f t="shared" si="590"/>
        <v>0</v>
      </c>
      <c r="BP196" s="43">
        <f t="shared" ref="BP196" si="877">BP197</f>
        <v>0</v>
      </c>
      <c r="BQ196" s="57">
        <f t="shared" si="591"/>
        <v>530237</v>
      </c>
      <c r="BR196" s="57">
        <f t="shared" si="592"/>
        <v>-418007</v>
      </c>
      <c r="BS196" s="57">
        <f t="shared" si="596"/>
        <v>112230</v>
      </c>
      <c r="BT196" s="49"/>
      <c r="BU196" s="43"/>
      <c r="BV196" s="43">
        <f>BV197</f>
        <v>0</v>
      </c>
      <c r="BW196" s="43">
        <f>BW197</f>
        <v>0</v>
      </c>
      <c r="BX196" s="43">
        <f>BX197</f>
        <v>0</v>
      </c>
      <c r="BY196" s="43">
        <f t="shared" si="593"/>
        <v>530237</v>
      </c>
      <c r="BZ196" s="43">
        <f t="shared" si="594"/>
        <v>-418007</v>
      </c>
      <c r="CA196" s="43">
        <f t="shared" si="595"/>
        <v>112230</v>
      </c>
    </row>
    <row r="197" spans="1:79" ht="33.75" x14ac:dyDescent="0.2">
      <c r="A197" s="44" t="s">
        <v>106</v>
      </c>
      <c r="B197" s="45" t="s">
        <v>107</v>
      </c>
      <c r="C197" s="54">
        <v>2000</v>
      </c>
      <c r="D197" s="54">
        <f t="shared" si="570"/>
        <v>-1900</v>
      </c>
      <c r="E197" s="54">
        <v>100</v>
      </c>
      <c r="F197" s="54"/>
      <c r="G197" s="54">
        <f t="shared" si="571"/>
        <v>0</v>
      </c>
      <c r="H197" s="54"/>
      <c r="I197" s="54"/>
      <c r="J197" s="55">
        <f t="shared" si="572"/>
        <v>0</v>
      </c>
      <c r="K197" s="54"/>
      <c r="L197" s="54"/>
      <c r="M197" s="54">
        <f t="shared" si="573"/>
        <v>0</v>
      </c>
      <c r="N197" s="54"/>
      <c r="O197" s="54"/>
      <c r="P197" s="54">
        <f t="shared" si="574"/>
        <v>0</v>
      </c>
      <c r="Q197" s="54"/>
      <c r="R197" s="48">
        <f t="shared" si="602"/>
        <v>2000</v>
      </c>
      <c r="S197" s="48">
        <f t="shared" si="524"/>
        <v>-1900</v>
      </c>
      <c r="T197" s="48">
        <f t="shared" si="525"/>
        <v>100</v>
      </c>
      <c r="U197" s="54"/>
      <c r="V197" s="54">
        <f t="shared" si="575"/>
        <v>0</v>
      </c>
      <c r="W197" s="54"/>
      <c r="X197" s="54">
        <v>189794</v>
      </c>
      <c r="Y197" s="54">
        <f t="shared" si="576"/>
        <v>-137664</v>
      </c>
      <c r="Z197" s="54">
        <v>52130</v>
      </c>
      <c r="AA197" s="54"/>
      <c r="AB197" s="54">
        <f t="shared" si="577"/>
        <v>0</v>
      </c>
      <c r="AC197" s="54"/>
      <c r="AD197" s="54"/>
      <c r="AE197" s="54">
        <f t="shared" si="578"/>
        <v>0</v>
      </c>
      <c r="AF197" s="54"/>
      <c r="AG197" s="54"/>
      <c r="AH197" s="54">
        <f t="shared" si="579"/>
        <v>0</v>
      </c>
      <c r="AI197" s="54"/>
      <c r="AJ197" s="54"/>
      <c r="AK197" s="54">
        <f t="shared" si="580"/>
        <v>0</v>
      </c>
      <c r="AL197" s="54"/>
      <c r="AM197" s="54"/>
      <c r="AN197" s="54">
        <f t="shared" si="581"/>
        <v>0</v>
      </c>
      <c r="AO197" s="54"/>
      <c r="AP197" s="54"/>
      <c r="AQ197" s="54">
        <f t="shared" si="582"/>
        <v>0</v>
      </c>
      <c r="AR197" s="54"/>
      <c r="AS197" s="54"/>
      <c r="AT197" s="54">
        <f t="shared" si="583"/>
        <v>0</v>
      </c>
      <c r="AU197" s="54"/>
      <c r="AV197" s="54">
        <v>66361</v>
      </c>
      <c r="AW197" s="54">
        <f t="shared" si="584"/>
        <v>-56361</v>
      </c>
      <c r="AX197" s="54">
        <v>10000</v>
      </c>
      <c r="AY197" s="54"/>
      <c r="AZ197" s="54">
        <f t="shared" si="585"/>
        <v>0</v>
      </c>
      <c r="BA197" s="54"/>
      <c r="BB197" s="54"/>
      <c r="BC197" s="54">
        <f t="shared" si="586"/>
        <v>0</v>
      </c>
      <c r="BD197" s="54"/>
      <c r="BE197" s="54">
        <v>199084</v>
      </c>
      <c r="BF197" s="54">
        <f t="shared" si="587"/>
        <v>-149084</v>
      </c>
      <c r="BG197" s="54">
        <v>50000</v>
      </c>
      <c r="BH197" s="54">
        <v>72998</v>
      </c>
      <c r="BI197" s="54">
        <f t="shared" si="588"/>
        <v>-72998</v>
      </c>
      <c r="BJ197" s="54"/>
      <c r="BK197" s="54"/>
      <c r="BL197" s="54">
        <f t="shared" si="589"/>
        <v>0</v>
      </c>
      <c r="BM197" s="54"/>
      <c r="BN197" s="54"/>
      <c r="BO197" s="54">
        <f t="shared" si="590"/>
        <v>0</v>
      </c>
      <c r="BP197" s="54"/>
      <c r="BQ197" s="57">
        <f t="shared" si="591"/>
        <v>530237</v>
      </c>
      <c r="BR197" s="57">
        <f t="shared" si="592"/>
        <v>-418007</v>
      </c>
      <c r="BS197" s="57">
        <f t="shared" si="596"/>
        <v>112230</v>
      </c>
      <c r="BT197" s="49"/>
      <c r="BU197" s="54"/>
      <c r="BV197" s="54"/>
      <c r="BW197" s="54"/>
      <c r="BX197" s="54"/>
      <c r="BY197" s="54">
        <f t="shared" si="593"/>
        <v>530237</v>
      </c>
      <c r="BZ197" s="54">
        <f t="shared" si="594"/>
        <v>-418007</v>
      </c>
      <c r="CA197" s="54">
        <f t="shared" si="595"/>
        <v>112230</v>
      </c>
    </row>
    <row r="198" spans="1:79" x14ac:dyDescent="0.2">
      <c r="A198" s="65" t="s">
        <v>112</v>
      </c>
      <c r="B198" s="45" t="s">
        <v>113</v>
      </c>
      <c r="C198" s="33">
        <f>C199+C203+C209</f>
        <v>0</v>
      </c>
      <c r="D198" s="33">
        <f t="shared" si="570"/>
        <v>0</v>
      </c>
      <c r="E198" s="33">
        <f t="shared" ref="E198" si="878">E199+E203+E209</f>
        <v>0</v>
      </c>
      <c r="F198" s="33">
        <f>F199+F203+F209</f>
        <v>0</v>
      </c>
      <c r="G198" s="33">
        <f t="shared" si="571"/>
        <v>0</v>
      </c>
      <c r="H198" s="33">
        <f t="shared" ref="H198" si="879">H199+H203+H209</f>
        <v>0</v>
      </c>
      <c r="I198" s="33">
        <f>I199+I203+I209</f>
        <v>0</v>
      </c>
      <c r="J198" s="50">
        <f t="shared" si="572"/>
        <v>3506</v>
      </c>
      <c r="K198" s="33">
        <f t="shared" ref="K198" si="880">K199+K203+K209</f>
        <v>3506</v>
      </c>
      <c r="L198" s="33">
        <f>L199+L203+L209</f>
        <v>0</v>
      </c>
      <c r="M198" s="33">
        <f t="shared" si="573"/>
        <v>0</v>
      </c>
      <c r="N198" s="33">
        <f t="shared" ref="N198" si="881">N199+N203+N209</f>
        <v>0</v>
      </c>
      <c r="O198" s="33">
        <f>O199+O203+O209</f>
        <v>0</v>
      </c>
      <c r="P198" s="33">
        <f t="shared" si="574"/>
        <v>21860</v>
      </c>
      <c r="Q198" s="33">
        <f t="shared" ref="Q198" si="882">Q199+Q203+Q209</f>
        <v>21860</v>
      </c>
      <c r="R198" s="48">
        <f t="shared" si="602"/>
        <v>0</v>
      </c>
      <c r="S198" s="48">
        <f t="shared" si="524"/>
        <v>25366</v>
      </c>
      <c r="T198" s="48">
        <f t="shared" si="525"/>
        <v>25366</v>
      </c>
      <c r="U198" s="33">
        <f>U199+U203+U209</f>
        <v>0</v>
      </c>
      <c r="V198" s="33">
        <f t="shared" si="575"/>
        <v>0</v>
      </c>
      <c r="W198" s="33">
        <f t="shared" ref="W198" si="883">W199+W203+W209</f>
        <v>0</v>
      </c>
      <c r="X198" s="33">
        <f>X199+X203+X209</f>
        <v>0</v>
      </c>
      <c r="Y198" s="33">
        <f t="shared" si="576"/>
        <v>0</v>
      </c>
      <c r="Z198" s="33">
        <f t="shared" ref="Z198" si="884">Z199+Z203+Z209</f>
        <v>0</v>
      </c>
      <c r="AA198" s="33">
        <f>AA199+AA203+AA209</f>
        <v>0</v>
      </c>
      <c r="AB198" s="33">
        <f t="shared" si="577"/>
        <v>0</v>
      </c>
      <c r="AC198" s="33">
        <f t="shared" ref="AC198" si="885">AC199+AC203+AC209</f>
        <v>0</v>
      </c>
      <c r="AD198" s="33">
        <f>AD199+AD203+AD209</f>
        <v>0</v>
      </c>
      <c r="AE198" s="33">
        <f t="shared" si="578"/>
        <v>0</v>
      </c>
      <c r="AF198" s="33">
        <f t="shared" ref="AF198" si="886">AF199+AF203+AF209</f>
        <v>0</v>
      </c>
      <c r="AG198" s="33">
        <f>AG199+AG203+AG209</f>
        <v>0</v>
      </c>
      <c r="AH198" s="33">
        <f t="shared" si="579"/>
        <v>0</v>
      </c>
      <c r="AI198" s="33">
        <f t="shared" ref="AI198" si="887">AI199+AI203+AI209</f>
        <v>0</v>
      </c>
      <c r="AJ198" s="33">
        <f>AJ199+AJ203+AJ209+AJ211</f>
        <v>0</v>
      </c>
      <c r="AK198" s="33">
        <f t="shared" si="580"/>
        <v>0</v>
      </c>
      <c r="AL198" s="33">
        <f t="shared" ref="AL198" si="888">AL199+AL203+AL209+AL211</f>
        <v>0</v>
      </c>
      <c r="AM198" s="33">
        <f>AM199+AM203+AM209</f>
        <v>0</v>
      </c>
      <c r="AN198" s="33">
        <f t="shared" si="581"/>
        <v>0</v>
      </c>
      <c r="AO198" s="33">
        <f t="shared" ref="AO198" si="889">AO199+AO203+AO209</f>
        <v>0</v>
      </c>
      <c r="AP198" s="33">
        <f>AP199+AP203+AP209</f>
        <v>0</v>
      </c>
      <c r="AQ198" s="33">
        <f t="shared" si="582"/>
        <v>0</v>
      </c>
      <c r="AR198" s="33">
        <f t="shared" ref="AR198" si="890">AR199+AR203+AR209</f>
        <v>0</v>
      </c>
      <c r="AS198" s="33">
        <f>AS199+AS203+AS209</f>
        <v>0</v>
      </c>
      <c r="AT198" s="33">
        <f t="shared" si="583"/>
        <v>1320</v>
      </c>
      <c r="AU198" s="33">
        <f t="shared" ref="AU198" si="891">AU199+AU203+AU209</f>
        <v>1320</v>
      </c>
      <c r="AV198" s="33">
        <f>AV199+AV203+AV209</f>
        <v>0</v>
      </c>
      <c r="AW198" s="33">
        <f t="shared" si="584"/>
        <v>12905</v>
      </c>
      <c r="AX198" s="33">
        <f t="shared" ref="AX198" si="892">AX199+AX203+AX209</f>
        <v>12905</v>
      </c>
      <c r="AY198" s="33">
        <f>AY199+AY203+AY209</f>
        <v>0</v>
      </c>
      <c r="AZ198" s="33">
        <f t="shared" si="585"/>
        <v>0</v>
      </c>
      <c r="BA198" s="33">
        <f t="shared" ref="BA198" si="893">BA199+BA203+BA209</f>
        <v>0</v>
      </c>
      <c r="BB198" s="33">
        <f>BB199+BB203+BB209</f>
        <v>0</v>
      </c>
      <c r="BC198" s="33">
        <f t="shared" si="586"/>
        <v>0</v>
      </c>
      <c r="BD198" s="33">
        <f t="shared" ref="BD198" si="894">BD199+BD203+BD209</f>
        <v>0</v>
      </c>
      <c r="BE198" s="33">
        <f>BE199+BE203+BE209</f>
        <v>0</v>
      </c>
      <c r="BF198" s="33">
        <f t="shared" si="587"/>
        <v>8410</v>
      </c>
      <c r="BG198" s="33">
        <f t="shared" ref="BG198" si="895">BG199+BG203+BG209</f>
        <v>8410</v>
      </c>
      <c r="BH198" s="33">
        <f>BH199+BH203+BH209</f>
        <v>0</v>
      </c>
      <c r="BI198" s="33">
        <f t="shared" si="588"/>
        <v>6800</v>
      </c>
      <c r="BJ198" s="33">
        <f t="shared" ref="BJ198" si="896">BJ199+BJ203+BJ209</f>
        <v>6800</v>
      </c>
      <c r="BK198" s="33">
        <f>BK199+BK203+BK209+BK211</f>
        <v>0</v>
      </c>
      <c r="BL198" s="33">
        <f t="shared" si="589"/>
        <v>9249</v>
      </c>
      <c r="BM198" s="33">
        <f t="shared" ref="BM198" si="897">BM199+BM203+BM209+BM211</f>
        <v>9249</v>
      </c>
      <c r="BN198" s="33">
        <f>BN199+BN203+BN209</f>
        <v>0</v>
      </c>
      <c r="BO198" s="33">
        <f t="shared" si="590"/>
        <v>0</v>
      </c>
      <c r="BP198" s="33">
        <f t="shared" ref="BP198" si="898">BP199+BP203+BP209</f>
        <v>0</v>
      </c>
      <c r="BQ198" s="57">
        <f t="shared" si="591"/>
        <v>0</v>
      </c>
      <c r="BR198" s="57">
        <f t="shared" si="592"/>
        <v>64050</v>
      </c>
      <c r="BS198" s="57">
        <f t="shared" si="596"/>
        <v>64050</v>
      </c>
      <c r="BT198" s="119" t="s">
        <v>203</v>
      </c>
      <c r="BU198" s="43">
        <v>28298</v>
      </c>
      <c r="BV198" s="33">
        <f>BV199+BV203+BV209</f>
        <v>0</v>
      </c>
      <c r="BW198" s="33">
        <f t="shared" ref="BW198:BX198" si="899">BW199+BW203+BW209</f>
        <v>0</v>
      </c>
      <c r="BX198" s="33">
        <f t="shared" si="899"/>
        <v>0</v>
      </c>
      <c r="BY198" s="33">
        <f t="shared" si="593"/>
        <v>0</v>
      </c>
      <c r="BZ198" s="33">
        <f t="shared" si="594"/>
        <v>64050</v>
      </c>
      <c r="CA198" s="33">
        <f t="shared" si="595"/>
        <v>64050</v>
      </c>
    </row>
    <row r="199" spans="1:79" ht="22.5" x14ac:dyDescent="0.2">
      <c r="A199" s="44" t="s">
        <v>47</v>
      </c>
      <c r="B199" s="45" t="s">
        <v>48</v>
      </c>
      <c r="C199" s="43">
        <f>C200</f>
        <v>0</v>
      </c>
      <c r="D199" s="43">
        <f t="shared" si="570"/>
        <v>0</v>
      </c>
      <c r="E199" s="43">
        <f t="shared" ref="E199:N199" si="900">E200</f>
        <v>0</v>
      </c>
      <c r="F199" s="43">
        <f>F200</f>
        <v>0</v>
      </c>
      <c r="G199" s="43">
        <f t="shared" si="571"/>
        <v>0</v>
      </c>
      <c r="H199" s="43">
        <f t="shared" si="900"/>
        <v>0</v>
      </c>
      <c r="I199" s="43">
        <f>I200</f>
        <v>0</v>
      </c>
      <c r="J199" s="52">
        <f t="shared" si="572"/>
        <v>1414</v>
      </c>
      <c r="K199" s="43">
        <f t="shared" si="900"/>
        <v>1414</v>
      </c>
      <c r="L199" s="43">
        <f>L200</f>
        <v>0</v>
      </c>
      <c r="M199" s="43">
        <f t="shared" si="573"/>
        <v>0</v>
      </c>
      <c r="N199" s="43">
        <f t="shared" si="900"/>
        <v>0</v>
      </c>
      <c r="O199" s="43">
        <f>O200</f>
        <v>0</v>
      </c>
      <c r="P199" s="43">
        <f t="shared" si="574"/>
        <v>11600</v>
      </c>
      <c r="Q199" s="43">
        <f>Q200+Q201+Q202</f>
        <v>11600</v>
      </c>
      <c r="R199" s="48">
        <f t="shared" si="602"/>
        <v>0</v>
      </c>
      <c r="S199" s="48">
        <f t="shared" si="524"/>
        <v>13014</v>
      </c>
      <c r="T199" s="48">
        <f t="shared" si="525"/>
        <v>13014</v>
      </c>
      <c r="U199" s="43">
        <f>U200</f>
        <v>0</v>
      </c>
      <c r="V199" s="43">
        <f t="shared" si="575"/>
        <v>0</v>
      </c>
      <c r="W199" s="43">
        <f>W200+W201+W202</f>
        <v>0</v>
      </c>
      <c r="X199" s="43">
        <f>X200</f>
        <v>0</v>
      </c>
      <c r="Y199" s="43">
        <f t="shared" si="576"/>
        <v>0</v>
      </c>
      <c r="Z199" s="43">
        <f>Z200+Z201+Z202</f>
        <v>0</v>
      </c>
      <c r="AA199" s="43">
        <f>AA200</f>
        <v>0</v>
      </c>
      <c r="AB199" s="43">
        <f t="shared" si="577"/>
        <v>0</v>
      </c>
      <c r="AC199" s="43">
        <f>AC200+AC201+AC202</f>
        <v>0</v>
      </c>
      <c r="AD199" s="43">
        <f>AD200</f>
        <v>0</v>
      </c>
      <c r="AE199" s="43">
        <f t="shared" si="578"/>
        <v>0</v>
      </c>
      <c r="AF199" s="43">
        <f>AF200+AF201+AF202</f>
        <v>0</v>
      </c>
      <c r="AG199" s="43">
        <f>AG200</f>
        <v>0</v>
      </c>
      <c r="AH199" s="43">
        <f t="shared" si="579"/>
        <v>0</v>
      </c>
      <c r="AI199" s="43">
        <f>AI200+AI201+AI202</f>
        <v>0</v>
      </c>
      <c r="AJ199" s="43">
        <f>AJ200</f>
        <v>0</v>
      </c>
      <c r="AK199" s="43">
        <f t="shared" si="580"/>
        <v>0</v>
      </c>
      <c r="AL199" s="43">
        <f>AL200+AL201+AL202</f>
        <v>0</v>
      </c>
      <c r="AM199" s="43">
        <f>AM200</f>
        <v>0</v>
      </c>
      <c r="AN199" s="43">
        <f t="shared" si="581"/>
        <v>0</v>
      </c>
      <c r="AO199" s="43">
        <f>AO200+AO201+AO202</f>
        <v>0</v>
      </c>
      <c r="AP199" s="43">
        <f>AP200</f>
        <v>0</v>
      </c>
      <c r="AQ199" s="43">
        <f t="shared" si="582"/>
        <v>0</v>
      </c>
      <c r="AR199" s="43">
        <f>AR200+AR201+AR202</f>
        <v>0</v>
      </c>
      <c r="AS199" s="43">
        <f>AS200</f>
        <v>0</v>
      </c>
      <c r="AT199" s="43">
        <f t="shared" si="583"/>
        <v>0</v>
      </c>
      <c r="AU199" s="43">
        <f>AU200+AU201+AU202</f>
        <v>0</v>
      </c>
      <c r="AV199" s="43">
        <f>AV200</f>
        <v>0</v>
      </c>
      <c r="AW199" s="43">
        <f t="shared" si="584"/>
        <v>0</v>
      </c>
      <c r="AX199" s="43">
        <f>AX200+AX201+AX202</f>
        <v>0</v>
      </c>
      <c r="AY199" s="43">
        <f>AY200</f>
        <v>0</v>
      </c>
      <c r="AZ199" s="43">
        <f t="shared" si="585"/>
        <v>0</v>
      </c>
      <c r="BA199" s="43">
        <f>BA200+BA201+BA202</f>
        <v>0</v>
      </c>
      <c r="BB199" s="43">
        <f>BB200</f>
        <v>0</v>
      </c>
      <c r="BC199" s="43">
        <f t="shared" si="586"/>
        <v>0</v>
      </c>
      <c r="BD199" s="43">
        <f>BD200+BD201+BD202</f>
        <v>0</v>
      </c>
      <c r="BE199" s="43">
        <f>BE200</f>
        <v>0</v>
      </c>
      <c r="BF199" s="43">
        <f t="shared" si="587"/>
        <v>0</v>
      </c>
      <c r="BG199" s="43">
        <f>BG200+BG201+BG202</f>
        <v>0</v>
      </c>
      <c r="BH199" s="43">
        <f>BH200</f>
        <v>0</v>
      </c>
      <c r="BI199" s="43">
        <f t="shared" si="588"/>
        <v>0</v>
      </c>
      <c r="BJ199" s="43">
        <f>BJ200+BJ201+BJ202</f>
        <v>0</v>
      </c>
      <c r="BK199" s="43">
        <f>BK200</f>
        <v>0</v>
      </c>
      <c r="BL199" s="43">
        <f t="shared" si="589"/>
        <v>0</v>
      </c>
      <c r="BM199" s="43">
        <f>BM200+BM201+BM202</f>
        <v>0</v>
      </c>
      <c r="BN199" s="43">
        <f>BN200</f>
        <v>0</v>
      </c>
      <c r="BO199" s="43">
        <f t="shared" si="590"/>
        <v>0</v>
      </c>
      <c r="BP199" s="43">
        <f>BP200+BP201+BP202</f>
        <v>0</v>
      </c>
      <c r="BQ199" s="57">
        <f t="shared" si="591"/>
        <v>0</v>
      </c>
      <c r="BR199" s="57">
        <f t="shared" si="592"/>
        <v>13014</v>
      </c>
      <c r="BS199" s="57">
        <f t="shared" si="596"/>
        <v>13014</v>
      </c>
      <c r="BT199" s="119" t="s">
        <v>201</v>
      </c>
      <c r="BU199" s="43">
        <f>BU198-BS198</f>
        <v>-35752</v>
      </c>
      <c r="BV199" s="43">
        <f>BV200</f>
        <v>0</v>
      </c>
      <c r="BW199" s="43">
        <f>BW200+BW201+BW202</f>
        <v>0</v>
      </c>
      <c r="BX199" s="43">
        <f>BX200+BX201+BX202</f>
        <v>0</v>
      </c>
      <c r="BY199" s="43">
        <f t="shared" si="593"/>
        <v>0</v>
      </c>
      <c r="BZ199" s="43">
        <f t="shared" si="594"/>
        <v>13014</v>
      </c>
      <c r="CA199" s="43">
        <f t="shared" si="595"/>
        <v>13014</v>
      </c>
    </row>
    <row r="200" spans="1:79" x14ac:dyDescent="0.2">
      <c r="A200" s="44" t="s">
        <v>49</v>
      </c>
      <c r="B200" s="45" t="s">
        <v>50</v>
      </c>
      <c r="C200" s="54">
        <v>0</v>
      </c>
      <c r="D200" s="54">
        <f t="shared" si="570"/>
        <v>0</v>
      </c>
      <c r="E200" s="54">
        <v>0</v>
      </c>
      <c r="F200" s="54">
        <v>0</v>
      </c>
      <c r="G200" s="54">
        <f t="shared" si="571"/>
        <v>0</v>
      </c>
      <c r="H200" s="54">
        <v>0</v>
      </c>
      <c r="I200" s="54">
        <v>0</v>
      </c>
      <c r="J200" s="55">
        <f t="shared" si="572"/>
        <v>1414</v>
      </c>
      <c r="K200" s="54">
        <v>1414</v>
      </c>
      <c r="L200" s="54">
        <v>0</v>
      </c>
      <c r="M200" s="54">
        <f t="shared" si="573"/>
        <v>0</v>
      </c>
      <c r="N200" s="54">
        <v>0</v>
      </c>
      <c r="O200" s="54"/>
      <c r="P200" s="54">
        <f t="shared" si="574"/>
        <v>9700</v>
      </c>
      <c r="Q200" s="54">
        <v>9700</v>
      </c>
      <c r="R200" s="48">
        <f t="shared" si="602"/>
        <v>0</v>
      </c>
      <c r="S200" s="48">
        <f t="shared" si="524"/>
        <v>11114</v>
      </c>
      <c r="T200" s="48">
        <f t="shared" si="525"/>
        <v>11114</v>
      </c>
      <c r="U200" s="54"/>
      <c r="V200" s="54">
        <f t="shared" si="575"/>
        <v>0</v>
      </c>
      <c r="W200" s="54"/>
      <c r="X200" s="54"/>
      <c r="Y200" s="54">
        <f t="shared" si="576"/>
        <v>0</v>
      </c>
      <c r="Z200" s="54"/>
      <c r="AA200" s="54"/>
      <c r="AB200" s="54">
        <f t="shared" si="577"/>
        <v>0</v>
      </c>
      <c r="AC200" s="54"/>
      <c r="AD200" s="54"/>
      <c r="AE200" s="54">
        <f t="shared" si="578"/>
        <v>0</v>
      </c>
      <c r="AF200" s="54"/>
      <c r="AG200" s="54"/>
      <c r="AH200" s="54">
        <f t="shared" si="579"/>
        <v>0</v>
      </c>
      <c r="AI200" s="54"/>
      <c r="AJ200" s="54"/>
      <c r="AK200" s="54">
        <f t="shared" si="580"/>
        <v>0</v>
      </c>
      <c r="AL200" s="54"/>
      <c r="AM200" s="54"/>
      <c r="AN200" s="54">
        <f t="shared" si="581"/>
        <v>0</v>
      </c>
      <c r="AO200" s="54"/>
      <c r="AP200" s="54"/>
      <c r="AQ200" s="54">
        <f t="shared" si="582"/>
        <v>0</v>
      </c>
      <c r="AR200" s="54"/>
      <c r="AS200" s="54"/>
      <c r="AT200" s="54">
        <f t="shared" si="583"/>
        <v>0</v>
      </c>
      <c r="AU200" s="54"/>
      <c r="AV200" s="54"/>
      <c r="AW200" s="54">
        <f t="shared" si="584"/>
        <v>0</v>
      </c>
      <c r="AX200" s="54"/>
      <c r="AY200" s="54"/>
      <c r="AZ200" s="54">
        <f t="shared" si="585"/>
        <v>0</v>
      </c>
      <c r="BA200" s="54"/>
      <c r="BB200" s="54"/>
      <c r="BC200" s="54">
        <f t="shared" si="586"/>
        <v>0</v>
      </c>
      <c r="BD200" s="54"/>
      <c r="BE200" s="54"/>
      <c r="BF200" s="54">
        <f t="shared" si="587"/>
        <v>0</v>
      </c>
      <c r="BG200" s="54"/>
      <c r="BH200" s="54"/>
      <c r="BI200" s="54">
        <f t="shared" si="588"/>
        <v>0</v>
      </c>
      <c r="BJ200" s="54"/>
      <c r="BK200" s="54"/>
      <c r="BL200" s="54">
        <f t="shared" si="589"/>
        <v>0</v>
      </c>
      <c r="BM200" s="54"/>
      <c r="BN200" s="54"/>
      <c r="BO200" s="54">
        <f t="shared" si="590"/>
        <v>0</v>
      </c>
      <c r="BP200" s="54"/>
      <c r="BQ200" s="57">
        <f t="shared" si="591"/>
        <v>0</v>
      </c>
      <c r="BR200" s="57">
        <f t="shared" si="592"/>
        <v>11114</v>
      </c>
      <c r="BS200" s="57">
        <f t="shared" si="596"/>
        <v>11114</v>
      </c>
      <c r="BT200" s="49"/>
      <c r="BU200" s="54"/>
      <c r="BV200" s="54"/>
      <c r="BW200" s="54"/>
      <c r="BX200" s="54"/>
      <c r="BY200" s="54">
        <f t="shared" si="593"/>
        <v>0</v>
      </c>
      <c r="BZ200" s="54">
        <f t="shared" si="594"/>
        <v>11114</v>
      </c>
      <c r="CA200" s="54">
        <f t="shared" si="595"/>
        <v>11114</v>
      </c>
    </row>
    <row r="201" spans="1:79" ht="22.5" x14ac:dyDescent="0.2">
      <c r="A201" s="44">
        <v>312</v>
      </c>
      <c r="B201" s="45" t="s">
        <v>52</v>
      </c>
      <c r="C201" s="54"/>
      <c r="D201" s="54">
        <f t="shared" si="570"/>
        <v>0</v>
      </c>
      <c r="E201" s="54"/>
      <c r="F201" s="54"/>
      <c r="G201" s="54">
        <f t="shared" si="571"/>
        <v>0</v>
      </c>
      <c r="H201" s="54"/>
      <c r="I201" s="54"/>
      <c r="J201" s="55">
        <f t="shared" si="572"/>
        <v>0</v>
      </c>
      <c r="K201" s="54"/>
      <c r="L201" s="54"/>
      <c r="M201" s="54">
        <f t="shared" si="573"/>
        <v>0</v>
      </c>
      <c r="N201" s="54"/>
      <c r="O201" s="54"/>
      <c r="P201" s="54">
        <f t="shared" si="574"/>
        <v>300</v>
      </c>
      <c r="Q201" s="54">
        <v>300</v>
      </c>
      <c r="R201" s="48">
        <f t="shared" si="602"/>
        <v>0</v>
      </c>
      <c r="S201" s="48">
        <f t="shared" ref="S201:S264" si="901">T201-R201</f>
        <v>300</v>
      </c>
      <c r="T201" s="48">
        <f t="shared" ref="T201:T264" si="902">E201+H201+K201+N201+Q201</f>
        <v>300</v>
      </c>
      <c r="U201" s="54"/>
      <c r="V201" s="54">
        <f t="shared" si="575"/>
        <v>0</v>
      </c>
      <c r="W201" s="54"/>
      <c r="X201" s="54"/>
      <c r="Y201" s="54">
        <f t="shared" si="576"/>
        <v>0</v>
      </c>
      <c r="Z201" s="54"/>
      <c r="AA201" s="54"/>
      <c r="AB201" s="54">
        <f t="shared" si="577"/>
        <v>0</v>
      </c>
      <c r="AC201" s="54"/>
      <c r="AD201" s="54"/>
      <c r="AE201" s="54">
        <f t="shared" si="578"/>
        <v>0</v>
      </c>
      <c r="AF201" s="54"/>
      <c r="AG201" s="54"/>
      <c r="AH201" s="54">
        <f t="shared" si="579"/>
        <v>0</v>
      </c>
      <c r="AI201" s="54"/>
      <c r="AJ201" s="54"/>
      <c r="AK201" s="54">
        <f t="shared" si="580"/>
        <v>0</v>
      </c>
      <c r="AL201" s="54"/>
      <c r="AM201" s="54"/>
      <c r="AN201" s="54">
        <f t="shared" si="581"/>
        <v>0</v>
      </c>
      <c r="AO201" s="54"/>
      <c r="AP201" s="54"/>
      <c r="AQ201" s="54">
        <f t="shared" si="582"/>
        <v>0</v>
      </c>
      <c r="AR201" s="54"/>
      <c r="AS201" s="54"/>
      <c r="AT201" s="54">
        <f t="shared" si="583"/>
        <v>0</v>
      </c>
      <c r="AU201" s="54"/>
      <c r="AV201" s="54"/>
      <c r="AW201" s="54">
        <f t="shared" si="584"/>
        <v>0</v>
      </c>
      <c r="AX201" s="54"/>
      <c r="AY201" s="54"/>
      <c r="AZ201" s="54">
        <f t="shared" si="585"/>
        <v>0</v>
      </c>
      <c r="BA201" s="54"/>
      <c r="BB201" s="54"/>
      <c r="BC201" s="54">
        <f t="shared" si="586"/>
        <v>0</v>
      </c>
      <c r="BD201" s="54"/>
      <c r="BE201" s="54"/>
      <c r="BF201" s="54">
        <f t="shared" si="587"/>
        <v>0</v>
      </c>
      <c r="BG201" s="54"/>
      <c r="BH201" s="54"/>
      <c r="BI201" s="54">
        <f t="shared" si="588"/>
        <v>0</v>
      </c>
      <c r="BJ201" s="54"/>
      <c r="BK201" s="54"/>
      <c r="BL201" s="54">
        <f t="shared" si="589"/>
        <v>0</v>
      </c>
      <c r="BM201" s="54"/>
      <c r="BN201" s="54"/>
      <c r="BO201" s="54">
        <f t="shared" si="590"/>
        <v>0</v>
      </c>
      <c r="BP201" s="54"/>
      <c r="BQ201" s="57">
        <f t="shared" si="591"/>
        <v>0</v>
      </c>
      <c r="BR201" s="57">
        <f t="shared" si="592"/>
        <v>300</v>
      </c>
      <c r="BS201" s="57">
        <f t="shared" si="596"/>
        <v>300</v>
      </c>
      <c r="BT201" s="49"/>
      <c r="BU201" s="54"/>
      <c r="BV201" s="54"/>
      <c r="BW201" s="54"/>
      <c r="BX201" s="54"/>
      <c r="BY201" s="54">
        <f t="shared" si="593"/>
        <v>0</v>
      </c>
      <c r="BZ201" s="54">
        <f t="shared" si="594"/>
        <v>300</v>
      </c>
      <c r="CA201" s="54">
        <f t="shared" si="595"/>
        <v>300</v>
      </c>
    </row>
    <row r="202" spans="1:79" ht="22.5" x14ac:dyDescent="0.2">
      <c r="A202" s="44">
        <v>313</v>
      </c>
      <c r="B202" s="45" t="s">
        <v>54</v>
      </c>
      <c r="C202" s="54"/>
      <c r="D202" s="54">
        <f t="shared" si="570"/>
        <v>0</v>
      </c>
      <c r="E202" s="54"/>
      <c r="F202" s="54"/>
      <c r="G202" s="54">
        <f t="shared" si="571"/>
        <v>0</v>
      </c>
      <c r="H202" s="54"/>
      <c r="I202" s="54"/>
      <c r="J202" s="55">
        <f t="shared" si="572"/>
        <v>0</v>
      </c>
      <c r="K202" s="54"/>
      <c r="L202" s="54"/>
      <c r="M202" s="54">
        <f t="shared" si="573"/>
        <v>0</v>
      </c>
      <c r="N202" s="54"/>
      <c r="O202" s="54"/>
      <c r="P202" s="54">
        <f t="shared" si="574"/>
        <v>1600</v>
      </c>
      <c r="Q202" s="54">
        <v>1600</v>
      </c>
      <c r="R202" s="48">
        <f t="shared" si="602"/>
        <v>0</v>
      </c>
      <c r="S202" s="48">
        <f t="shared" si="901"/>
        <v>1600</v>
      </c>
      <c r="T202" s="48">
        <f t="shared" si="902"/>
        <v>1600</v>
      </c>
      <c r="U202" s="54"/>
      <c r="V202" s="54">
        <f t="shared" si="575"/>
        <v>0</v>
      </c>
      <c r="W202" s="54"/>
      <c r="X202" s="54"/>
      <c r="Y202" s="54">
        <f t="shared" si="576"/>
        <v>0</v>
      </c>
      <c r="Z202" s="54"/>
      <c r="AA202" s="54"/>
      <c r="AB202" s="54">
        <f t="shared" si="577"/>
        <v>0</v>
      </c>
      <c r="AC202" s="54"/>
      <c r="AD202" s="54"/>
      <c r="AE202" s="54">
        <f t="shared" si="578"/>
        <v>0</v>
      </c>
      <c r="AF202" s="54"/>
      <c r="AG202" s="54"/>
      <c r="AH202" s="54">
        <f t="shared" si="579"/>
        <v>0</v>
      </c>
      <c r="AI202" s="54"/>
      <c r="AJ202" s="54"/>
      <c r="AK202" s="54">
        <f t="shared" si="580"/>
        <v>0</v>
      </c>
      <c r="AL202" s="54"/>
      <c r="AM202" s="54"/>
      <c r="AN202" s="54">
        <f t="shared" si="581"/>
        <v>0</v>
      </c>
      <c r="AO202" s="54"/>
      <c r="AP202" s="54"/>
      <c r="AQ202" s="54">
        <f t="shared" si="582"/>
        <v>0</v>
      </c>
      <c r="AR202" s="54"/>
      <c r="AS202" s="54"/>
      <c r="AT202" s="54">
        <f t="shared" si="583"/>
        <v>0</v>
      </c>
      <c r="AU202" s="54"/>
      <c r="AV202" s="54"/>
      <c r="AW202" s="54">
        <f t="shared" si="584"/>
        <v>0</v>
      </c>
      <c r="AX202" s="54"/>
      <c r="AY202" s="54"/>
      <c r="AZ202" s="54">
        <f t="shared" si="585"/>
        <v>0</v>
      </c>
      <c r="BA202" s="54"/>
      <c r="BB202" s="54"/>
      <c r="BC202" s="54">
        <f t="shared" si="586"/>
        <v>0</v>
      </c>
      <c r="BD202" s="54"/>
      <c r="BE202" s="54"/>
      <c r="BF202" s="54">
        <f t="shared" si="587"/>
        <v>0</v>
      </c>
      <c r="BG202" s="54"/>
      <c r="BH202" s="54"/>
      <c r="BI202" s="54">
        <f t="shared" si="588"/>
        <v>0</v>
      </c>
      <c r="BJ202" s="54"/>
      <c r="BK202" s="54"/>
      <c r="BL202" s="54">
        <f t="shared" si="589"/>
        <v>0</v>
      </c>
      <c r="BM202" s="54"/>
      <c r="BN202" s="54"/>
      <c r="BO202" s="54">
        <f t="shared" si="590"/>
        <v>0</v>
      </c>
      <c r="BP202" s="54"/>
      <c r="BQ202" s="57">
        <f t="shared" si="591"/>
        <v>0</v>
      </c>
      <c r="BR202" s="57">
        <f t="shared" si="592"/>
        <v>1600</v>
      </c>
      <c r="BS202" s="57">
        <f t="shared" si="596"/>
        <v>1600</v>
      </c>
      <c r="BT202" s="49"/>
      <c r="BU202" s="54"/>
      <c r="BV202" s="54"/>
      <c r="BW202" s="54"/>
      <c r="BX202" s="54"/>
      <c r="BY202" s="54">
        <f t="shared" si="593"/>
        <v>0</v>
      </c>
      <c r="BZ202" s="54">
        <f t="shared" si="594"/>
        <v>1600</v>
      </c>
      <c r="CA202" s="54">
        <f t="shared" si="595"/>
        <v>1600</v>
      </c>
    </row>
    <row r="203" spans="1:79" ht="22.5" x14ac:dyDescent="0.2">
      <c r="A203" s="44" t="s">
        <v>55</v>
      </c>
      <c r="B203" s="45" t="s">
        <v>56</v>
      </c>
      <c r="C203" s="43">
        <f>C204+C205+C206</f>
        <v>0</v>
      </c>
      <c r="D203" s="43">
        <f t="shared" si="570"/>
        <v>0</v>
      </c>
      <c r="E203" s="43">
        <f t="shared" ref="E203" si="903">E204+E205+E206</f>
        <v>0</v>
      </c>
      <c r="F203" s="43">
        <f>F204+F205+F206</f>
        <v>0</v>
      </c>
      <c r="G203" s="43">
        <f t="shared" si="571"/>
        <v>0</v>
      </c>
      <c r="H203" s="43">
        <f t="shared" ref="H203" si="904">H204+H205+H206</f>
        <v>0</v>
      </c>
      <c r="I203" s="43">
        <f>I204+I205+I206</f>
        <v>0</v>
      </c>
      <c r="J203" s="52">
        <f t="shared" si="572"/>
        <v>2092</v>
      </c>
      <c r="K203" s="43">
        <f t="shared" ref="K203" si="905">K204+K205+K206</f>
        <v>2092</v>
      </c>
      <c r="L203" s="43">
        <f>L204+L205+L206</f>
        <v>0</v>
      </c>
      <c r="M203" s="43">
        <f t="shared" si="573"/>
        <v>0</v>
      </c>
      <c r="N203" s="43">
        <f t="shared" ref="N203" si="906">N204+N205+N206</f>
        <v>0</v>
      </c>
      <c r="O203" s="43">
        <f>O204+O205+O206</f>
        <v>0</v>
      </c>
      <c r="P203" s="43">
        <f t="shared" si="574"/>
        <v>10210</v>
      </c>
      <c r="Q203" s="43">
        <f t="shared" ref="Q203" si="907">Q204+Q205+Q206</f>
        <v>10210</v>
      </c>
      <c r="R203" s="48">
        <f t="shared" si="602"/>
        <v>0</v>
      </c>
      <c r="S203" s="48">
        <f t="shared" si="901"/>
        <v>12302</v>
      </c>
      <c r="T203" s="48">
        <f t="shared" si="902"/>
        <v>12302</v>
      </c>
      <c r="U203" s="43">
        <f>U204+U205+U206</f>
        <v>0</v>
      </c>
      <c r="V203" s="43">
        <f t="shared" si="575"/>
        <v>0</v>
      </c>
      <c r="W203" s="43">
        <f t="shared" ref="W203" si="908">W204+W205+W206</f>
        <v>0</v>
      </c>
      <c r="X203" s="43">
        <f>X204+X205+X206</f>
        <v>0</v>
      </c>
      <c r="Y203" s="43">
        <f t="shared" si="576"/>
        <v>0</v>
      </c>
      <c r="Z203" s="43">
        <f t="shared" ref="Z203" si="909">Z204+Z205+Z206</f>
        <v>0</v>
      </c>
      <c r="AA203" s="43">
        <f>AA204+AA205+AA206</f>
        <v>0</v>
      </c>
      <c r="AB203" s="43">
        <f t="shared" si="577"/>
        <v>0</v>
      </c>
      <c r="AC203" s="43">
        <f t="shared" ref="AC203" si="910">AC204+AC205+AC206</f>
        <v>0</v>
      </c>
      <c r="AD203" s="43">
        <f>AD204+AD205+AD206</f>
        <v>0</v>
      </c>
      <c r="AE203" s="43">
        <f t="shared" si="578"/>
        <v>0</v>
      </c>
      <c r="AF203" s="43">
        <f t="shared" ref="AF203" si="911">AF204+AF205+AF206</f>
        <v>0</v>
      </c>
      <c r="AG203" s="43">
        <f>AG204+AG205+AG206</f>
        <v>0</v>
      </c>
      <c r="AH203" s="43">
        <f t="shared" si="579"/>
        <v>0</v>
      </c>
      <c r="AI203" s="43">
        <f t="shared" ref="AI203" si="912">AI204+AI205+AI206</f>
        <v>0</v>
      </c>
      <c r="AJ203" s="43">
        <f>AJ204+AJ205+AJ206+AJ207+AJ208</f>
        <v>0</v>
      </c>
      <c r="AK203" s="43">
        <f t="shared" si="580"/>
        <v>0</v>
      </c>
      <c r="AL203" s="43">
        <f t="shared" ref="AL203" si="913">AL204+AL205+AL206+AL207+AL208</f>
        <v>0</v>
      </c>
      <c r="AM203" s="43">
        <f>AM204+AM205+AM206</f>
        <v>0</v>
      </c>
      <c r="AN203" s="43">
        <f t="shared" si="581"/>
        <v>0</v>
      </c>
      <c r="AO203" s="43">
        <f t="shared" ref="AO203" si="914">AO204+AO205+AO206</f>
        <v>0</v>
      </c>
      <c r="AP203" s="43">
        <f>AP204+AP205+AP206</f>
        <v>0</v>
      </c>
      <c r="AQ203" s="43">
        <f t="shared" si="582"/>
        <v>0</v>
      </c>
      <c r="AR203" s="43">
        <f t="shared" ref="AR203" si="915">AR204+AR205+AR206</f>
        <v>0</v>
      </c>
      <c r="AS203" s="43">
        <f>AS204+AS205+AS206</f>
        <v>0</v>
      </c>
      <c r="AT203" s="43">
        <f t="shared" si="583"/>
        <v>1320</v>
      </c>
      <c r="AU203" s="43">
        <f t="shared" ref="AU203" si="916">AU204+AU205+AU206</f>
        <v>1320</v>
      </c>
      <c r="AV203" s="43">
        <f>AV204+AV205+AV206+AV207</f>
        <v>0</v>
      </c>
      <c r="AW203" s="43">
        <f t="shared" si="584"/>
        <v>12905</v>
      </c>
      <c r="AX203" s="43">
        <f>AX204+AX205+AX206+AX207</f>
        <v>12905</v>
      </c>
      <c r="AY203" s="43">
        <f>AY204+AY205+AY206</f>
        <v>0</v>
      </c>
      <c r="AZ203" s="43">
        <f t="shared" si="585"/>
        <v>0</v>
      </c>
      <c r="BA203" s="43">
        <f t="shared" ref="BA203" si="917">BA204+BA205+BA206</f>
        <v>0</v>
      </c>
      <c r="BB203" s="43">
        <f>BB204+BB205+BB206</f>
        <v>0</v>
      </c>
      <c r="BC203" s="43">
        <f t="shared" si="586"/>
        <v>0</v>
      </c>
      <c r="BD203" s="43">
        <f t="shared" ref="BD203" si="918">BD204+BD205+BD206</f>
        <v>0</v>
      </c>
      <c r="BE203" s="43">
        <f>BE204+BE205+BE206</f>
        <v>0</v>
      </c>
      <c r="BF203" s="43">
        <f t="shared" si="587"/>
        <v>8410</v>
      </c>
      <c r="BG203" s="43">
        <f t="shared" ref="BG203" si="919">BG204+BG205+BG206</f>
        <v>8410</v>
      </c>
      <c r="BH203" s="43">
        <f>BH204+BH205+BH206</f>
        <v>0</v>
      </c>
      <c r="BI203" s="43">
        <f t="shared" si="588"/>
        <v>6800</v>
      </c>
      <c r="BJ203" s="43">
        <f t="shared" ref="BJ203" si="920">BJ204+BJ205+BJ206</f>
        <v>6800</v>
      </c>
      <c r="BK203" s="43">
        <f>BK204+BK205+BK206</f>
        <v>0</v>
      </c>
      <c r="BL203" s="43">
        <f t="shared" si="589"/>
        <v>0</v>
      </c>
      <c r="BM203" s="43">
        <f t="shared" ref="BM203" si="921">BM204+BM205+BM206</f>
        <v>0</v>
      </c>
      <c r="BN203" s="43">
        <f>BN204+BN205+BN206</f>
        <v>0</v>
      </c>
      <c r="BO203" s="43">
        <f t="shared" si="590"/>
        <v>0</v>
      </c>
      <c r="BP203" s="43">
        <f t="shared" ref="BP203" si="922">BP204+BP205+BP206</f>
        <v>0</v>
      </c>
      <c r="BQ203" s="57">
        <f t="shared" si="591"/>
        <v>0</v>
      </c>
      <c r="BR203" s="57">
        <f t="shared" si="592"/>
        <v>41737</v>
      </c>
      <c r="BS203" s="57">
        <f t="shared" si="596"/>
        <v>41737</v>
      </c>
      <c r="BT203" s="49"/>
      <c r="BU203" s="43"/>
      <c r="BV203" s="43">
        <f>BV204+BV205+BV206</f>
        <v>0</v>
      </c>
      <c r="BW203" s="43">
        <f t="shared" ref="BW203:BX203" si="923">BW204+BW205+BW206</f>
        <v>0</v>
      </c>
      <c r="BX203" s="43">
        <f t="shared" si="923"/>
        <v>0</v>
      </c>
      <c r="BY203" s="43">
        <f t="shared" si="593"/>
        <v>0</v>
      </c>
      <c r="BZ203" s="43">
        <f t="shared" si="594"/>
        <v>41737</v>
      </c>
      <c r="CA203" s="43">
        <f t="shared" si="595"/>
        <v>41737</v>
      </c>
    </row>
    <row r="204" spans="1:79" ht="33.75" x14ac:dyDescent="0.2">
      <c r="A204" s="44" t="s">
        <v>57</v>
      </c>
      <c r="B204" s="45" t="s">
        <v>58</v>
      </c>
      <c r="C204" s="54">
        <v>0</v>
      </c>
      <c r="D204" s="54">
        <f t="shared" ref="D204:D267" si="924">E204-C204</f>
        <v>0</v>
      </c>
      <c r="E204" s="54">
        <v>0</v>
      </c>
      <c r="F204" s="54">
        <v>0</v>
      </c>
      <c r="G204" s="54">
        <f t="shared" ref="G204:G267" si="925">H204-F204</f>
        <v>0</v>
      </c>
      <c r="H204" s="54">
        <v>0</v>
      </c>
      <c r="I204" s="54">
        <v>0</v>
      </c>
      <c r="J204" s="55">
        <f t="shared" ref="J204:J267" si="926">K204-I204</f>
        <v>258</v>
      </c>
      <c r="K204" s="54">
        <v>258</v>
      </c>
      <c r="L204" s="54">
        <v>0</v>
      </c>
      <c r="M204" s="54">
        <f t="shared" ref="M204:M267" si="927">N204-L204</f>
        <v>0</v>
      </c>
      <c r="N204" s="54">
        <v>0</v>
      </c>
      <c r="O204" s="54">
        <v>0</v>
      </c>
      <c r="P204" s="54">
        <f t="shared" ref="P204:P267" si="928">Q204-O204</f>
        <v>10210</v>
      </c>
      <c r="Q204" s="54">
        <v>10210</v>
      </c>
      <c r="R204" s="48">
        <f t="shared" si="602"/>
        <v>0</v>
      </c>
      <c r="S204" s="48">
        <f t="shared" si="901"/>
        <v>10468</v>
      </c>
      <c r="T204" s="48">
        <f t="shared" si="902"/>
        <v>10468</v>
      </c>
      <c r="U204" s="54">
        <v>0</v>
      </c>
      <c r="V204" s="54">
        <f t="shared" ref="V204:V267" si="929">W204-U204</f>
        <v>0</v>
      </c>
      <c r="W204" s="54"/>
      <c r="X204" s="54">
        <v>0</v>
      </c>
      <c r="Y204" s="54">
        <f t="shared" ref="Y204:Y267" si="930">Z204-X204</f>
        <v>0</v>
      </c>
      <c r="Z204" s="54"/>
      <c r="AA204" s="54">
        <v>0</v>
      </c>
      <c r="AB204" s="54">
        <f t="shared" ref="AB204:AB267" si="931">AC204-AA204</f>
        <v>0</v>
      </c>
      <c r="AC204" s="54"/>
      <c r="AD204" s="54">
        <v>0</v>
      </c>
      <c r="AE204" s="54">
        <f t="shared" ref="AE204:AE267" si="932">AF204-AD204</f>
        <v>0</v>
      </c>
      <c r="AF204" s="54"/>
      <c r="AG204" s="54">
        <v>0</v>
      </c>
      <c r="AH204" s="54">
        <f t="shared" ref="AH204:AH267" si="933">AI204-AG204</f>
        <v>0</v>
      </c>
      <c r="AI204" s="54"/>
      <c r="AJ204" s="54"/>
      <c r="AK204" s="54">
        <f t="shared" ref="AK204:AK267" si="934">AL204-AJ204</f>
        <v>0</v>
      </c>
      <c r="AL204" s="54"/>
      <c r="AM204" s="54">
        <v>0</v>
      </c>
      <c r="AN204" s="54">
        <f t="shared" ref="AN204:AN267" si="935">AO204-AM204</f>
        <v>0</v>
      </c>
      <c r="AO204" s="54"/>
      <c r="AP204" s="54">
        <v>0</v>
      </c>
      <c r="AQ204" s="54">
        <f t="shared" ref="AQ204:AQ267" si="936">AR204-AP204</f>
        <v>0</v>
      </c>
      <c r="AR204" s="54"/>
      <c r="AS204" s="54">
        <v>0</v>
      </c>
      <c r="AT204" s="54">
        <f t="shared" ref="AT204:AT267" si="937">AU204-AS204</f>
        <v>0</v>
      </c>
      <c r="AU204" s="54"/>
      <c r="AV204" s="54">
        <v>0</v>
      </c>
      <c r="AW204" s="54">
        <f t="shared" ref="AW204:AW267" si="938">AX204-AV204</f>
        <v>0</v>
      </c>
      <c r="AX204" s="54">
        <v>0</v>
      </c>
      <c r="AY204" s="54">
        <v>0</v>
      </c>
      <c r="AZ204" s="54">
        <f t="shared" ref="AZ204:AZ267" si="939">BA204-AY204</f>
        <v>0</v>
      </c>
      <c r="BA204" s="54"/>
      <c r="BB204" s="54">
        <v>0</v>
      </c>
      <c r="BC204" s="54">
        <f t="shared" ref="BC204:BC267" si="940">BD204-BB204</f>
        <v>0</v>
      </c>
      <c r="BD204" s="54"/>
      <c r="BE204" s="54"/>
      <c r="BF204" s="54">
        <f t="shared" ref="BF204:BF267" si="941">BG204-BE204</f>
        <v>5410</v>
      </c>
      <c r="BG204" s="54">
        <v>5410</v>
      </c>
      <c r="BH204" s="54">
        <v>0</v>
      </c>
      <c r="BI204" s="54">
        <f t="shared" ref="BI204:BI267" si="942">BJ204-BH204</f>
        <v>0</v>
      </c>
      <c r="BJ204" s="54"/>
      <c r="BK204" s="54">
        <v>0</v>
      </c>
      <c r="BL204" s="54">
        <f t="shared" ref="BL204:BL267" si="943">BM204-BK204</f>
        <v>0</v>
      </c>
      <c r="BM204" s="66">
        <v>0</v>
      </c>
      <c r="BN204" s="54">
        <v>0</v>
      </c>
      <c r="BO204" s="54">
        <f t="shared" ref="BO204:BO267" si="944">BP204-BN204</f>
        <v>0</v>
      </c>
      <c r="BP204" s="54"/>
      <c r="BQ204" s="57">
        <f t="shared" ref="BQ204:BQ262" si="945">BN204+BK204+BH204+BE204+BB204+AY204+AV204+AS204+AP204+AM204+AJ204+AG204+AD204+AA204+X204+U204+R204</f>
        <v>0</v>
      </c>
      <c r="BR204" s="57">
        <f t="shared" ref="BR204:BR267" si="946">BS204-BQ204</f>
        <v>15878</v>
      </c>
      <c r="BS204" s="57">
        <f t="shared" si="596"/>
        <v>15878</v>
      </c>
      <c r="BT204" s="49"/>
      <c r="BU204" s="54"/>
      <c r="BV204" s="54">
        <v>0</v>
      </c>
      <c r="BW204" s="54"/>
      <c r="BX204" s="54"/>
      <c r="BY204" s="54">
        <f t="shared" ref="BY204:BY267" si="947">BQ204+BV204</f>
        <v>0</v>
      </c>
      <c r="BZ204" s="54">
        <f t="shared" ref="BZ204:BZ267" si="948">BR204+BW204</f>
        <v>15878</v>
      </c>
      <c r="CA204" s="54">
        <f t="shared" ref="CA204:CA267" si="949">BS204+BX204</f>
        <v>15878</v>
      </c>
    </row>
    <row r="205" spans="1:79" ht="22.5" x14ac:dyDescent="0.2">
      <c r="A205" s="44" t="s">
        <v>75</v>
      </c>
      <c r="B205" s="45" t="s">
        <v>76</v>
      </c>
      <c r="C205" s="54">
        <v>0</v>
      </c>
      <c r="D205" s="54">
        <f t="shared" si="924"/>
        <v>0</v>
      </c>
      <c r="E205" s="54">
        <v>0</v>
      </c>
      <c r="F205" s="54">
        <v>0</v>
      </c>
      <c r="G205" s="54">
        <f t="shared" si="925"/>
        <v>0</v>
      </c>
      <c r="H205" s="54">
        <v>0</v>
      </c>
      <c r="I205" s="54">
        <v>0</v>
      </c>
      <c r="J205" s="55">
        <f t="shared" si="926"/>
        <v>0</v>
      </c>
      <c r="K205" s="54"/>
      <c r="L205" s="54">
        <v>0</v>
      </c>
      <c r="M205" s="54">
        <f t="shared" si="927"/>
        <v>0</v>
      </c>
      <c r="N205" s="54">
        <v>0</v>
      </c>
      <c r="O205" s="54">
        <v>0</v>
      </c>
      <c r="P205" s="54">
        <f t="shared" si="928"/>
        <v>0</v>
      </c>
      <c r="Q205" s="54">
        <v>0</v>
      </c>
      <c r="R205" s="48">
        <f t="shared" si="602"/>
        <v>0</v>
      </c>
      <c r="S205" s="48">
        <f t="shared" si="901"/>
        <v>0</v>
      </c>
      <c r="T205" s="48">
        <f t="shared" si="902"/>
        <v>0</v>
      </c>
      <c r="U205" s="54">
        <v>0</v>
      </c>
      <c r="V205" s="54">
        <f t="shared" si="929"/>
        <v>0</v>
      </c>
      <c r="W205" s="54"/>
      <c r="X205" s="54">
        <v>0</v>
      </c>
      <c r="Y205" s="54">
        <f t="shared" si="930"/>
        <v>0</v>
      </c>
      <c r="Z205" s="54"/>
      <c r="AA205" s="54">
        <v>0</v>
      </c>
      <c r="AB205" s="54">
        <f t="shared" si="931"/>
        <v>0</v>
      </c>
      <c r="AC205" s="54"/>
      <c r="AD205" s="54">
        <v>0</v>
      </c>
      <c r="AE205" s="54">
        <f t="shared" si="932"/>
        <v>0</v>
      </c>
      <c r="AF205" s="54"/>
      <c r="AG205" s="54">
        <v>0</v>
      </c>
      <c r="AH205" s="54">
        <f t="shared" si="933"/>
        <v>0</v>
      </c>
      <c r="AI205" s="54"/>
      <c r="AJ205" s="54"/>
      <c r="AK205" s="54">
        <f t="shared" si="934"/>
        <v>0</v>
      </c>
      <c r="AL205" s="54"/>
      <c r="AM205" s="54">
        <v>0</v>
      </c>
      <c r="AN205" s="54">
        <f t="shared" si="935"/>
        <v>0</v>
      </c>
      <c r="AO205" s="54"/>
      <c r="AP205" s="54">
        <v>0</v>
      </c>
      <c r="AQ205" s="54">
        <f t="shared" si="936"/>
        <v>0</v>
      </c>
      <c r="AR205" s="54"/>
      <c r="AS205" s="54"/>
      <c r="AT205" s="54">
        <f t="shared" si="937"/>
        <v>1320</v>
      </c>
      <c r="AU205" s="54">
        <v>1320</v>
      </c>
      <c r="AV205" s="54">
        <v>0</v>
      </c>
      <c r="AW205" s="54">
        <f t="shared" si="938"/>
        <v>10855</v>
      </c>
      <c r="AX205" s="54">
        <v>10855</v>
      </c>
      <c r="AY205" s="54">
        <v>0</v>
      </c>
      <c r="AZ205" s="54">
        <f t="shared" si="939"/>
        <v>0</v>
      </c>
      <c r="BA205" s="54"/>
      <c r="BB205" s="54">
        <v>0</v>
      </c>
      <c r="BC205" s="54">
        <f t="shared" si="940"/>
        <v>0</v>
      </c>
      <c r="BD205" s="54"/>
      <c r="BE205" s="54"/>
      <c r="BF205" s="54">
        <f t="shared" si="941"/>
        <v>3000</v>
      </c>
      <c r="BG205" s="54">
        <v>3000</v>
      </c>
      <c r="BH205" s="54">
        <v>0</v>
      </c>
      <c r="BI205" s="54">
        <f t="shared" si="942"/>
        <v>0</v>
      </c>
      <c r="BJ205" s="54"/>
      <c r="BK205" s="54">
        <v>0</v>
      </c>
      <c r="BL205" s="54">
        <f t="shared" si="943"/>
        <v>0</v>
      </c>
      <c r="BM205" s="66">
        <v>0</v>
      </c>
      <c r="BN205" s="54">
        <v>0</v>
      </c>
      <c r="BO205" s="54">
        <f t="shared" si="944"/>
        <v>0</v>
      </c>
      <c r="BP205" s="54"/>
      <c r="BQ205" s="57">
        <f t="shared" si="945"/>
        <v>0</v>
      </c>
      <c r="BR205" s="57">
        <f t="shared" si="946"/>
        <v>15175</v>
      </c>
      <c r="BS205" s="57">
        <f t="shared" ref="BQ205:BS268" si="950">T205+W205+Z205+AC205+AF205+AI205+AL205+AO205+AR205+AU205+AX205+BA205+BD205+BG205+BJ205+BM205+BP205</f>
        <v>15175</v>
      </c>
      <c r="BT205" s="49"/>
      <c r="BU205" s="54"/>
      <c r="BV205" s="54">
        <v>0</v>
      </c>
      <c r="BW205" s="54"/>
      <c r="BX205" s="54"/>
      <c r="BY205" s="54">
        <f t="shared" si="947"/>
        <v>0</v>
      </c>
      <c r="BZ205" s="54">
        <f t="shared" si="948"/>
        <v>15175</v>
      </c>
      <c r="CA205" s="54">
        <f t="shared" si="949"/>
        <v>15175</v>
      </c>
    </row>
    <row r="206" spans="1:79" ht="22.5" x14ac:dyDescent="0.2">
      <c r="A206" s="44" t="s">
        <v>59</v>
      </c>
      <c r="B206" s="45" t="s">
        <v>60</v>
      </c>
      <c r="C206" s="54">
        <v>0</v>
      </c>
      <c r="D206" s="54">
        <f t="shared" si="924"/>
        <v>0</v>
      </c>
      <c r="E206" s="54">
        <v>0</v>
      </c>
      <c r="F206" s="54">
        <v>0</v>
      </c>
      <c r="G206" s="54">
        <f t="shared" si="925"/>
        <v>0</v>
      </c>
      <c r="H206" s="54">
        <v>0</v>
      </c>
      <c r="I206" s="54">
        <v>0</v>
      </c>
      <c r="J206" s="55">
        <f t="shared" si="926"/>
        <v>1834</v>
      </c>
      <c r="K206" s="54">
        <v>1834</v>
      </c>
      <c r="L206" s="54">
        <v>0</v>
      </c>
      <c r="M206" s="54">
        <f t="shared" si="927"/>
        <v>0</v>
      </c>
      <c r="N206" s="54">
        <v>0</v>
      </c>
      <c r="O206" s="54">
        <v>0</v>
      </c>
      <c r="P206" s="54">
        <f t="shared" si="928"/>
        <v>0</v>
      </c>
      <c r="Q206" s="54">
        <v>0</v>
      </c>
      <c r="R206" s="48">
        <f t="shared" si="602"/>
        <v>0</v>
      </c>
      <c r="S206" s="48">
        <f t="shared" si="901"/>
        <v>1834</v>
      </c>
      <c r="T206" s="48">
        <f t="shared" si="902"/>
        <v>1834</v>
      </c>
      <c r="U206" s="54">
        <v>0</v>
      </c>
      <c r="V206" s="54">
        <f t="shared" si="929"/>
        <v>0</v>
      </c>
      <c r="W206" s="54">
        <v>0</v>
      </c>
      <c r="X206" s="54">
        <v>0</v>
      </c>
      <c r="Y206" s="54">
        <f t="shared" si="930"/>
        <v>0</v>
      </c>
      <c r="Z206" s="54">
        <v>0</v>
      </c>
      <c r="AA206" s="54">
        <v>0</v>
      </c>
      <c r="AB206" s="54">
        <f t="shared" si="931"/>
        <v>0</v>
      </c>
      <c r="AC206" s="54">
        <v>0</v>
      </c>
      <c r="AD206" s="54">
        <v>0</v>
      </c>
      <c r="AE206" s="54">
        <f t="shared" si="932"/>
        <v>0</v>
      </c>
      <c r="AF206" s="54">
        <v>0</v>
      </c>
      <c r="AG206" s="54">
        <v>0</v>
      </c>
      <c r="AH206" s="54">
        <f t="shared" si="933"/>
        <v>0</v>
      </c>
      <c r="AI206" s="54">
        <v>0</v>
      </c>
      <c r="AJ206" s="54"/>
      <c r="AK206" s="54">
        <f t="shared" si="934"/>
        <v>0</v>
      </c>
      <c r="AL206" s="54"/>
      <c r="AM206" s="54">
        <v>0</v>
      </c>
      <c r="AN206" s="54">
        <f t="shared" si="935"/>
        <v>0</v>
      </c>
      <c r="AO206" s="54">
        <v>0</v>
      </c>
      <c r="AP206" s="54">
        <v>0</v>
      </c>
      <c r="AQ206" s="54">
        <f t="shared" si="936"/>
        <v>0</v>
      </c>
      <c r="AR206" s="54">
        <v>0</v>
      </c>
      <c r="AS206" s="54">
        <v>0</v>
      </c>
      <c r="AT206" s="54">
        <f t="shared" si="937"/>
        <v>0</v>
      </c>
      <c r="AU206" s="54">
        <v>0</v>
      </c>
      <c r="AV206" s="54">
        <v>0</v>
      </c>
      <c r="AW206" s="54">
        <f t="shared" si="938"/>
        <v>0</v>
      </c>
      <c r="AX206" s="54">
        <v>0</v>
      </c>
      <c r="AY206" s="54">
        <v>0</v>
      </c>
      <c r="AZ206" s="54">
        <f t="shared" si="939"/>
        <v>0</v>
      </c>
      <c r="BA206" s="54">
        <v>0</v>
      </c>
      <c r="BB206" s="54">
        <v>0</v>
      </c>
      <c r="BC206" s="54">
        <f t="shared" si="940"/>
        <v>0</v>
      </c>
      <c r="BD206" s="54">
        <v>0</v>
      </c>
      <c r="BE206" s="54">
        <v>0</v>
      </c>
      <c r="BF206" s="54">
        <f t="shared" si="941"/>
        <v>0</v>
      </c>
      <c r="BG206" s="54">
        <v>0</v>
      </c>
      <c r="BH206" s="54"/>
      <c r="BI206" s="54">
        <f t="shared" si="942"/>
        <v>6800</v>
      </c>
      <c r="BJ206" s="54">
        <v>6800</v>
      </c>
      <c r="BK206" s="54">
        <v>0</v>
      </c>
      <c r="BL206" s="54">
        <f t="shared" si="943"/>
        <v>0</v>
      </c>
      <c r="BM206" s="66">
        <v>0</v>
      </c>
      <c r="BN206" s="54">
        <v>0</v>
      </c>
      <c r="BO206" s="54">
        <f t="shared" si="944"/>
        <v>0</v>
      </c>
      <c r="BP206" s="54">
        <v>0</v>
      </c>
      <c r="BQ206" s="57">
        <f t="shared" si="945"/>
        <v>0</v>
      </c>
      <c r="BR206" s="57">
        <f t="shared" si="946"/>
        <v>8634</v>
      </c>
      <c r="BS206" s="57">
        <f t="shared" si="950"/>
        <v>8634</v>
      </c>
      <c r="BT206" s="49"/>
      <c r="BU206" s="54"/>
      <c r="BV206" s="54">
        <v>0</v>
      </c>
      <c r="BW206" s="54">
        <v>0</v>
      </c>
      <c r="BX206" s="54">
        <v>0</v>
      </c>
      <c r="BY206" s="54">
        <f t="shared" si="947"/>
        <v>0</v>
      </c>
      <c r="BZ206" s="54">
        <f t="shared" si="948"/>
        <v>8634</v>
      </c>
      <c r="CA206" s="54">
        <f t="shared" si="949"/>
        <v>8634</v>
      </c>
    </row>
    <row r="207" spans="1:79" ht="45" x14ac:dyDescent="0.2">
      <c r="A207" s="44">
        <v>324</v>
      </c>
      <c r="B207" s="63" t="s">
        <v>78</v>
      </c>
      <c r="C207" s="54"/>
      <c r="D207" s="54">
        <f t="shared" si="924"/>
        <v>0</v>
      </c>
      <c r="E207" s="54"/>
      <c r="F207" s="54"/>
      <c r="G207" s="54">
        <f t="shared" si="925"/>
        <v>0</v>
      </c>
      <c r="H207" s="54"/>
      <c r="I207" s="54"/>
      <c r="J207" s="55">
        <f t="shared" si="926"/>
        <v>0</v>
      </c>
      <c r="K207" s="54"/>
      <c r="L207" s="54"/>
      <c r="M207" s="54">
        <f t="shared" si="927"/>
        <v>0</v>
      </c>
      <c r="N207" s="54"/>
      <c r="O207" s="54"/>
      <c r="P207" s="54">
        <f t="shared" si="928"/>
        <v>0</v>
      </c>
      <c r="Q207" s="54"/>
      <c r="R207" s="48"/>
      <c r="S207" s="48">
        <f t="shared" si="901"/>
        <v>0</v>
      </c>
      <c r="T207" s="48">
        <f t="shared" si="902"/>
        <v>0</v>
      </c>
      <c r="U207" s="54"/>
      <c r="V207" s="54">
        <f t="shared" si="929"/>
        <v>0</v>
      </c>
      <c r="W207" s="54"/>
      <c r="X207" s="54"/>
      <c r="Y207" s="54">
        <f t="shared" si="930"/>
        <v>0</v>
      </c>
      <c r="Z207" s="54"/>
      <c r="AA207" s="54"/>
      <c r="AB207" s="54">
        <f t="shared" si="931"/>
        <v>0</v>
      </c>
      <c r="AC207" s="54"/>
      <c r="AD207" s="54"/>
      <c r="AE207" s="54">
        <f t="shared" si="932"/>
        <v>0</v>
      </c>
      <c r="AF207" s="54"/>
      <c r="AG207" s="54"/>
      <c r="AH207" s="54">
        <f t="shared" si="933"/>
        <v>0</v>
      </c>
      <c r="AI207" s="54"/>
      <c r="AJ207" s="54"/>
      <c r="AK207" s="54">
        <f t="shared" si="934"/>
        <v>0</v>
      </c>
      <c r="AL207" s="54"/>
      <c r="AM207" s="54"/>
      <c r="AN207" s="54">
        <f t="shared" si="935"/>
        <v>0</v>
      </c>
      <c r="AO207" s="54"/>
      <c r="AP207" s="54"/>
      <c r="AQ207" s="54">
        <f t="shared" si="936"/>
        <v>0</v>
      </c>
      <c r="AR207" s="54"/>
      <c r="AS207" s="54"/>
      <c r="AT207" s="54">
        <f t="shared" si="937"/>
        <v>0</v>
      </c>
      <c r="AU207" s="54"/>
      <c r="AV207" s="54">
        <v>0</v>
      </c>
      <c r="AW207" s="54">
        <f t="shared" si="938"/>
        <v>2050</v>
      </c>
      <c r="AX207" s="54">
        <v>2050</v>
      </c>
      <c r="AY207" s="54"/>
      <c r="AZ207" s="54">
        <f t="shared" si="939"/>
        <v>0</v>
      </c>
      <c r="BA207" s="54"/>
      <c r="BB207" s="54"/>
      <c r="BC207" s="54">
        <f t="shared" si="940"/>
        <v>0</v>
      </c>
      <c r="BD207" s="54"/>
      <c r="BE207" s="54"/>
      <c r="BF207" s="54">
        <f t="shared" si="941"/>
        <v>0</v>
      </c>
      <c r="BG207" s="54"/>
      <c r="BH207" s="54"/>
      <c r="BI207" s="54">
        <f t="shared" si="942"/>
        <v>0</v>
      </c>
      <c r="BJ207" s="54"/>
      <c r="BK207" s="54"/>
      <c r="BL207" s="54">
        <f t="shared" si="943"/>
        <v>0</v>
      </c>
      <c r="BM207" s="54"/>
      <c r="BN207" s="54"/>
      <c r="BO207" s="54">
        <f t="shared" si="944"/>
        <v>0</v>
      </c>
      <c r="BP207" s="54"/>
      <c r="BQ207" s="57">
        <f t="shared" si="945"/>
        <v>0</v>
      </c>
      <c r="BR207" s="57">
        <f t="shared" si="946"/>
        <v>2050</v>
      </c>
      <c r="BS207" s="57">
        <f t="shared" si="950"/>
        <v>2050</v>
      </c>
      <c r="BT207" s="49"/>
      <c r="BU207" s="54"/>
      <c r="BV207" s="54"/>
      <c r="BW207" s="54"/>
      <c r="BX207" s="54"/>
      <c r="BY207" s="54">
        <f t="shared" si="947"/>
        <v>0</v>
      </c>
      <c r="BZ207" s="54">
        <f t="shared" si="948"/>
        <v>2050</v>
      </c>
      <c r="CA207" s="54">
        <f t="shared" si="949"/>
        <v>2050</v>
      </c>
    </row>
    <row r="208" spans="1:79" ht="45" x14ac:dyDescent="0.2">
      <c r="A208" s="44">
        <v>329</v>
      </c>
      <c r="B208" s="63" t="s">
        <v>62</v>
      </c>
      <c r="C208" s="54"/>
      <c r="D208" s="54">
        <f t="shared" si="924"/>
        <v>0</v>
      </c>
      <c r="E208" s="54"/>
      <c r="F208" s="54"/>
      <c r="G208" s="54">
        <f t="shared" si="925"/>
        <v>0</v>
      </c>
      <c r="H208" s="54"/>
      <c r="I208" s="54"/>
      <c r="J208" s="55">
        <f t="shared" si="926"/>
        <v>0</v>
      </c>
      <c r="K208" s="54"/>
      <c r="L208" s="54"/>
      <c r="M208" s="54">
        <f t="shared" si="927"/>
        <v>0</v>
      </c>
      <c r="N208" s="54"/>
      <c r="O208" s="54"/>
      <c r="P208" s="54">
        <f t="shared" si="928"/>
        <v>0</v>
      </c>
      <c r="Q208" s="54"/>
      <c r="R208" s="48"/>
      <c r="S208" s="48">
        <f t="shared" si="901"/>
        <v>0</v>
      </c>
      <c r="T208" s="48">
        <f t="shared" si="902"/>
        <v>0</v>
      </c>
      <c r="U208" s="54"/>
      <c r="V208" s="54">
        <f t="shared" si="929"/>
        <v>0</v>
      </c>
      <c r="W208" s="54"/>
      <c r="X208" s="54"/>
      <c r="Y208" s="54">
        <f t="shared" si="930"/>
        <v>0</v>
      </c>
      <c r="Z208" s="54"/>
      <c r="AA208" s="54"/>
      <c r="AB208" s="54">
        <f t="shared" si="931"/>
        <v>0</v>
      </c>
      <c r="AC208" s="54"/>
      <c r="AD208" s="54"/>
      <c r="AE208" s="54">
        <f t="shared" si="932"/>
        <v>0</v>
      </c>
      <c r="AF208" s="54"/>
      <c r="AG208" s="54"/>
      <c r="AH208" s="54">
        <f t="shared" si="933"/>
        <v>0</v>
      </c>
      <c r="AI208" s="54"/>
      <c r="AJ208" s="54"/>
      <c r="AK208" s="54">
        <f t="shared" si="934"/>
        <v>0</v>
      </c>
      <c r="AL208" s="54"/>
      <c r="AM208" s="54"/>
      <c r="AN208" s="54">
        <f t="shared" si="935"/>
        <v>0</v>
      </c>
      <c r="AO208" s="54"/>
      <c r="AP208" s="54"/>
      <c r="AQ208" s="54">
        <f t="shared" si="936"/>
        <v>0</v>
      </c>
      <c r="AR208" s="54"/>
      <c r="AS208" s="54"/>
      <c r="AT208" s="54">
        <f t="shared" si="937"/>
        <v>0</v>
      </c>
      <c r="AU208" s="54"/>
      <c r="AV208" s="54"/>
      <c r="AW208" s="54">
        <f t="shared" si="938"/>
        <v>0</v>
      </c>
      <c r="AX208" s="54"/>
      <c r="AY208" s="54"/>
      <c r="AZ208" s="54">
        <f t="shared" si="939"/>
        <v>0</v>
      </c>
      <c r="BA208" s="54"/>
      <c r="BB208" s="54"/>
      <c r="BC208" s="54">
        <f t="shared" si="940"/>
        <v>0</v>
      </c>
      <c r="BD208" s="54"/>
      <c r="BE208" s="54"/>
      <c r="BF208" s="54">
        <f t="shared" si="941"/>
        <v>0</v>
      </c>
      <c r="BG208" s="54"/>
      <c r="BH208" s="54"/>
      <c r="BI208" s="54">
        <f t="shared" si="942"/>
        <v>0</v>
      </c>
      <c r="BJ208" s="54"/>
      <c r="BK208" s="54"/>
      <c r="BL208" s="54">
        <f t="shared" si="943"/>
        <v>0</v>
      </c>
      <c r="BM208" s="54"/>
      <c r="BN208" s="54"/>
      <c r="BO208" s="54">
        <f t="shared" si="944"/>
        <v>0</v>
      </c>
      <c r="BP208" s="54"/>
      <c r="BQ208" s="57">
        <f t="shared" si="945"/>
        <v>0</v>
      </c>
      <c r="BR208" s="57">
        <f t="shared" si="946"/>
        <v>0</v>
      </c>
      <c r="BS208" s="57">
        <f t="shared" si="950"/>
        <v>0</v>
      </c>
      <c r="BT208" s="49"/>
      <c r="BU208" s="54"/>
      <c r="BV208" s="54"/>
      <c r="BW208" s="54"/>
      <c r="BX208" s="54"/>
      <c r="BY208" s="54">
        <f t="shared" si="947"/>
        <v>0</v>
      </c>
      <c r="BZ208" s="54">
        <f t="shared" si="948"/>
        <v>0</v>
      </c>
      <c r="CA208" s="54">
        <f t="shared" si="949"/>
        <v>0</v>
      </c>
    </row>
    <row r="209" spans="1:79" ht="22.5" x14ac:dyDescent="0.2">
      <c r="A209" s="44" t="s">
        <v>79</v>
      </c>
      <c r="B209" s="45" t="s">
        <v>80</v>
      </c>
      <c r="C209" s="43">
        <f>C210</f>
        <v>0</v>
      </c>
      <c r="D209" s="43">
        <f t="shared" si="924"/>
        <v>0</v>
      </c>
      <c r="E209" s="43">
        <f t="shared" ref="E209:BM209" si="951">E210</f>
        <v>0</v>
      </c>
      <c r="F209" s="43">
        <f>F210</f>
        <v>0</v>
      </c>
      <c r="G209" s="43">
        <f t="shared" si="925"/>
        <v>0</v>
      </c>
      <c r="H209" s="43">
        <f t="shared" si="951"/>
        <v>0</v>
      </c>
      <c r="I209" s="43">
        <f>I210</f>
        <v>0</v>
      </c>
      <c r="J209" s="52">
        <f t="shared" si="926"/>
        <v>0</v>
      </c>
      <c r="K209" s="43">
        <f t="shared" si="951"/>
        <v>0</v>
      </c>
      <c r="L209" s="43">
        <f>L210</f>
        <v>0</v>
      </c>
      <c r="M209" s="43">
        <f t="shared" si="927"/>
        <v>0</v>
      </c>
      <c r="N209" s="43">
        <f t="shared" si="951"/>
        <v>0</v>
      </c>
      <c r="O209" s="43">
        <f>O210</f>
        <v>0</v>
      </c>
      <c r="P209" s="43">
        <f t="shared" si="928"/>
        <v>50</v>
      </c>
      <c r="Q209" s="43">
        <f t="shared" si="951"/>
        <v>50</v>
      </c>
      <c r="R209" s="48">
        <f t="shared" si="602"/>
        <v>0</v>
      </c>
      <c r="S209" s="48">
        <f t="shared" si="901"/>
        <v>50</v>
      </c>
      <c r="T209" s="48">
        <f t="shared" si="902"/>
        <v>50</v>
      </c>
      <c r="U209" s="43">
        <f>U210</f>
        <v>0</v>
      </c>
      <c r="V209" s="43">
        <f t="shared" si="929"/>
        <v>0</v>
      </c>
      <c r="W209" s="43">
        <f t="shared" si="951"/>
        <v>0</v>
      </c>
      <c r="X209" s="43">
        <f>X210</f>
        <v>0</v>
      </c>
      <c r="Y209" s="43">
        <f t="shared" si="930"/>
        <v>0</v>
      </c>
      <c r="Z209" s="43">
        <f t="shared" si="951"/>
        <v>0</v>
      </c>
      <c r="AA209" s="43">
        <f>AA210</f>
        <v>0</v>
      </c>
      <c r="AB209" s="43">
        <f t="shared" si="931"/>
        <v>0</v>
      </c>
      <c r="AC209" s="43">
        <f t="shared" si="951"/>
        <v>0</v>
      </c>
      <c r="AD209" s="43">
        <f>AD210</f>
        <v>0</v>
      </c>
      <c r="AE209" s="43">
        <f t="shared" si="932"/>
        <v>0</v>
      </c>
      <c r="AF209" s="43">
        <f t="shared" si="951"/>
        <v>0</v>
      </c>
      <c r="AG209" s="43">
        <f>AG210</f>
        <v>0</v>
      </c>
      <c r="AH209" s="43">
        <f t="shared" si="933"/>
        <v>0</v>
      </c>
      <c r="AI209" s="43">
        <f t="shared" si="951"/>
        <v>0</v>
      </c>
      <c r="AJ209" s="43">
        <f>AJ210</f>
        <v>0</v>
      </c>
      <c r="AK209" s="43">
        <f t="shared" si="934"/>
        <v>0</v>
      </c>
      <c r="AL209" s="43">
        <f t="shared" si="951"/>
        <v>0</v>
      </c>
      <c r="AM209" s="43">
        <f>AM210</f>
        <v>0</v>
      </c>
      <c r="AN209" s="43">
        <f t="shared" si="935"/>
        <v>0</v>
      </c>
      <c r="AO209" s="43">
        <f t="shared" si="951"/>
        <v>0</v>
      </c>
      <c r="AP209" s="43">
        <f>AP210</f>
        <v>0</v>
      </c>
      <c r="AQ209" s="43">
        <f t="shared" si="936"/>
        <v>0</v>
      </c>
      <c r="AR209" s="43">
        <f t="shared" si="951"/>
        <v>0</v>
      </c>
      <c r="AS209" s="43">
        <f>AS210</f>
        <v>0</v>
      </c>
      <c r="AT209" s="43">
        <f t="shared" si="937"/>
        <v>0</v>
      </c>
      <c r="AU209" s="43">
        <f t="shared" si="951"/>
        <v>0</v>
      </c>
      <c r="AV209" s="43">
        <f>AV210</f>
        <v>0</v>
      </c>
      <c r="AW209" s="43">
        <f t="shared" si="938"/>
        <v>0</v>
      </c>
      <c r="AX209" s="43">
        <f t="shared" si="951"/>
        <v>0</v>
      </c>
      <c r="AY209" s="43">
        <f>AY210</f>
        <v>0</v>
      </c>
      <c r="AZ209" s="43">
        <f t="shared" si="939"/>
        <v>0</v>
      </c>
      <c r="BA209" s="43">
        <f t="shared" si="951"/>
        <v>0</v>
      </c>
      <c r="BB209" s="43">
        <f>BB210</f>
        <v>0</v>
      </c>
      <c r="BC209" s="43">
        <f t="shared" si="940"/>
        <v>0</v>
      </c>
      <c r="BD209" s="43">
        <f t="shared" si="951"/>
        <v>0</v>
      </c>
      <c r="BE209" s="43">
        <f>BE210</f>
        <v>0</v>
      </c>
      <c r="BF209" s="43">
        <f t="shared" si="941"/>
        <v>0</v>
      </c>
      <c r="BG209" s="43">
        <f t="shared" si="951"/>
        <v>0</v>
      </c>
      <c r="BH209" s="43">
        <f>BH210</f>
        <v>0</v>
      </c>
      <c r="BI209" s="43">
        <f t="shared" si="942"/>
        <v>0</v>
      </c>
      <c r="BJ209" s="43">
        <f t="shared" si="951"/>
        <v>0</v>
      </c>
      <c r="BK209" s="43">
        <f>BK210</f>
        <v>0</v>
      </c>
      <c r="BL209" s="43">
        <f t="shared" si="943"/>
        <v>0</v>
      </c>
      <c r="BM209" s="43">
        <f t="shared" si="951"/>
        <v>0</v>
      </c>
      <c r="BN209" s="43">
        <f>BN210</f>
        <v>0</v>
      </c>
      <c r="BO209" s="43">
        <f t="shared" si="944"/>
        <v>0</v>
      </c>
      <c r="BP209" s="43">
        <f t="shared" ref="BP209" si="952">BP210</f>
        <v>0</v>
      </c>
      <c r="BQ209" s="57">
        <f t="shared" si="945"/>
        <v>0</v>
      </c>
      <c r="BR209" s="57">
        <f t="shared" si="946"/>
        <v>50</v>
      </c>
      <c r="BS209" s="57">
        <f t="shared" si="950"/>
        <v>50</v>
      </c>
      <c r="BT209" s="49"/>
      <c r="BU209" s="43"/>
      <c r="BV209" s="43">
        <f>BV210</f>
        <v>0</v>
      </c>
      <c r="BW209" s="43">
        <f>BW210</f>
        <v>0</v>
      </c>
      <c r="BX209" s="43">
        <f>BX210</f>
        <v>0</v>
      </c>
      <c r="BY209" s="43">
        <f t="shared" si="947"/>
        <v>0</v>
      </c>
      <c r="BZ209" s="43">
        <f t="shared" si="948"/>
        <v>50</v>
      </c>
      <c r="CA209" s="43">
        <f t="shared" si="949"/>
        <v>50</v>
      </c>
    </row>
    <row r="210" spans="1:79" ht="22.5" x14ac:dyDescent="0.2">
      <c r="A210" s="44" t="s">
        <v>82</v>
      </c>
      <c r="B210" s="45" t="s">
        <v>83</v>
      </c>
      <c r="C210" s="54">
        <v>0</v>
      </c>
      <c r="D210" s="54">
        <f t="shared" si="924"/>
        <v>0</v>
      </c>
      <c r="E210" s="54">
        <v>0</v>
      </c>
      <c r="F210" s="54">
        <v>0</v>
      </c>
      <c r="G210" s="54">
        <f t="shared" si="925"/>
        <v>0</v>
      </c>
      <c r="H210" s="54">
        <v>0</v>
      </c>
      <c r="I210" s="54">
        <v>0</v>
      </c>
      <c r="J210" s="55">
        <f t="shared" si="926"/>
        <v>0</v>
      </c>
      <c r="K210" s="54">
        <v>0</v>
      </c>
      <c r="L210" s="54">
        <v>0</v>
      </c>
      <c r="M210" s="54">
        <f t="shared" si="927"/>
        <v>0</v>
      </c>
      <c r="N210" s="54">
        <v>0</v>
      </c>
      <c r="O210" s="54">
        <v>0</v>
      </c>
      <c r="P210" s="54">
        <f t="shared" si="928"/>
        <v>50</v>
      </c>
      <c r="Q210" s="68">
        <v>50</v>
      </c>
      <c r="R210" s="48">
        <f t="shared" ref="R210:R278" si="953">C210+F210+I210+L210+O210</f>
        <v>0</v>
      </c>
      <c r="S210" s="48">
        <f t="shared" si="901"/>
        <v>50</v>
      </c>
      <c r="T210" s="48">
        <f t="shared" si="902"/>
        <v>50</v>
      </c>
      <c r="U210" s="54">
        <v>0</v>
      </c>
      <c r="V210" s="54">
        <f t="shared" si="929"/>
        <v>0</v>
      </c>
      <c r="W210" s="68"/>
      <c r="X210" s="54">
        <v>0</v>
      </c>
      <c r="Y210" s="54">
        <f t="shared" si="930"/>
        <v>0</v>
      </c>
      <c r="Z210" s="68"/>
      <c r="AA210" s="54">
        <v>0</v>
      </c>
      <c r="AB210" s="54">
        <f t="shared" si="931"/>
        <v>0</v>
      </c>
      <c r="AC210" s="68"/>
      <c r="AD210" s="54">
        <v>0</v>
      </c>
      <c r="AE210" s="54">
        <f t="shared" si="932"/>
        <v>0</v>
      </c>
      <c r="AF210" s="68"/>
      <c r="AG210" s="54">
        <v>0</v>
      </c>
      <c r="AH210" s="54">
        <f t="shared" si="933"/>
        <v>0</v>
      </c>
      <c r="AI210" s="68"/>
      <c r="AJ210" s="54">
        <v>0</v>
      </c>
      <c r="AK210" s="54">
        <f t="shared" si="934"/>
        <v>0</v>
      </c>
      <c r="AL210" s="68"/>
      <c r="AM210" s="54">
        <v>0</v>
      </c>
      <c r="AN210" s="54">
        <f t="shared" si="935"/>
        <v>0</v>
      </c>
      <c r="AO210" s="68"/>
      <c r="AP210" s="54">
        <v>0</v>
      </c>
      <c r="AQ210" s="54">
        <f t="shared" si="936"/>
        <v>0</v>
      </c>
      <c r="AR210" s="68"/>
      <c r="AS210" s="54">
        <v>0</v>
      </c>
      <c r="AT210" s="54">
        <f t="shared" si="937"/>
        <v>0</v>
      </c>
      <c r="AU210" s="68"/>
      <c r="AV210" s="54">
        <v>0</v>
      </c>
      <c r="AW210" s="54">
        <f t="shared" si="938"/>
        <v>0</v>
      </c>
      <c r="AX210" s="68"/>
      <c r="AY210" s="54">
        <v>0</v>
      </c>
      <c r="AZ210" s="54">
        <f t="shared" si="939"/>
        <v>0</v>
      </c>
      <c r="BA210" s="68"/>
      <c r="BB210" s="54">
        <v>0</v>
      </c>
      <c r="BC210" s="54">
        <f t="shared" si="940"/>
        <v>0</v>
      </c>
      <c r="BD210" s="68"/>
      <c r="BE210" s="54">
        <v>0</v>
      </c>
      <c r="BF210" s="54">
        <f t="shared" si="941"/>
        <v>0</v>
      </c>
      <c r="BG210" s="68"/>
      <c r="BH210" s="54">
        <v>0</v>
      </c>
      <c r="BI210" s="54">
        <f t="shared" si="942"/>
        <v>0</v>
      </c>
      <c r="BJ210" s="68"/>
      <c r="BK210" s="54">
        <v>0</v>
      </c>
      <c r="BL210" s="54">
        <f t="shared" si="943"/>
        <v>0</v>
      </c>
      <c r="BM210" s="68"/>
      <c r="BN210" s="54">
        <v>0</v>
      </c>
      <c r="BO210" s="54">
        <f t="shared" si="944"/>
        <v>0</v>
      </c>
      <c r="BP210" s="68"/>
      <c r="BQ210" s="57">
        <f t="shared" si="945"/>
        <v>0</v>
      </c>
      <c r="BR210" s="57">
        <f t="shared" si="946"/>
        <v>50</v>
      </c>
      <c r="BS210" s="57">
        <f t="shared" si="950"/>
        <v>50</v>
      </c>
      <c r="BT210" s="49"/>
      <c r="BU210" s="68"/>
      <c r="BV210" s="54">
        <v>0</v>
      </c>
      <c r="BW210" s="54"/>
      <c r="BX210" s="68"/>
      <c r="BY210" s="54">
        <f t="shared" si="947"/>
        <v>0</v>
      </c>
      <c r="BZ210" s="54">
        <f t="shared" si="948"/>
        <v>50</v>
      </c>
      <c r="CA210" s="54">
        <f t="shared" si="949"/>
        <v>50</v>
      </c>
    </row>
    <row r="211" spans="1:79" ht="56.25" x14ac:dyDescent="0.2">
      <c r="A211" s="44">
        <v>42</v>
      </c>
      <c r="B211" s="63" t="s">
        <v>93</v>
      </c>
      <c r="C211" s="54"/>
      <c r="D211" s="54">
        <f t="shared" si="924"/>
        <v>0</v>
      </c>
      <c r="E211" s="54"/>
      <c r="F211" s="54"/>
      <c r="G211" s="54">
        <f t="shared" si="925"/>
        <v>0</v>
      </c>
      <c r="H211" s="54"/>
      <c r="I211" s="54"/>
      <c r="J211" s="55">
        <f t="shared" si="926"/>
        <v>0</v>
      </c>
      <c r="K211" s="54"/>
      <c r="L211" s="54"/>
      <c r="M211" s="54">
        <f t="shared" si="927"/>
        <v>0</v>
      </c>
      <c r="N211" s="54"/>
      <c r="O211" s="54"/>
      <c r="P211" s="54">
        <f t="shared" si="928"/>
        <v>0</v>
      </c>
      <c r="Q211" s="68"/>
      <c r="R211" s="48"/>
      <c r="S211" s="48">
        <f t="shared" si="901"/>
        <v>0</v>
      </c>
      <c r="T211" s="48">
        <f t="shared" si="902"/>
        <v>0</v>
      </c>
      <c r="U211" s="54"/>
      <c r="V211" s="54">
        <f t="shared" si="929"/>
        <v>0</v>
      </c>
      <c r="W211" s="68"/>
      <c r="X211" s="54"/>
      <c r="Y211" s="54">
        <f t="shared" si="930"/>
        <v>0</v>
      </c>
      <c r="Z211" s="68"/>
      <c r="AA211" s="54"/>
      <c r="AB211" s="54">
        <f t="shared" si="931"/>
        <v>0</v>
      </c>
      <c r="AC211" s="68"/>
      <c r="AD211" s="54"/>
      <c r="AE211" s="54">
        <f t="shared" si="932"/>
        <v>0</v>
      </c>
      <c r="AF211" s="68"/>
      <c r="AG211" s="54"/>
      <c r="AH211" s="54">
        <f t="shared" si="933"/>
        <v>0</v>
      </c>
      <c r="AI211" s="68"/>
      <c r="AJ211" s="54">
        <f>AJ212</f>
        <v>0</v>
      </c>
      <c r="AK211" s="54">
        <f t="shared" si="934"/>
        <v>0</v>
      </c>
      <c r="AL211" s="54">
        <f t="shared" ref="AL211" si="954">AL212</f>
        <v>0</v>
      </c>
      <c r="AM211" s="54"/>
      <c r="AN211" s="54">
        <f t="shared" si="935"/>
        <v>0</v>
      </c>
      <c r="AO211" s="68"/>
      <c r="AP211" s="54"/>
      <c r="AQ211" s="54">
        <f t="shared" si="936"/>
        <v>0</v>
      </c>
      <c r="AR211" s="68"/>
      <c r="AS211" s="54"/>
      <c r="AT211" s="54">
        <f t="shared" si="937"/>
        <v>0</v>
      </c>
      <c r="AU211" s="68"/>
      <c r="AV211" s="54"/>
      <c r="AW211" s="54">
        <f t="shared" si="938"/>
        <v>0</v>
      </c>
      <c r="AX211" s="68"/>
      <c r="AY211" s="54"/>
      <c r="AZ211" s="54">
        <f t="shared" si="939"/>
        <v>0</v>
      </c>
      <c r="BA211" s="68"/>
      <c r="BB211" s="54"/>
      <c r="BC211" s="54">
        <f t="shared" si="940"/>
        <v>0</v>
      </c>
      <c r="BD211" s="68"/>
      <c r="BE211" s="54"/>
      <c r="BF211" s="54">
        <f t="shared" si="941"/>
        <v>0</v>
      </c>
      <c r="BG211" s="68"/>
      <c r="BH211" s="54"/>
      <c r="BI211" s="54">
        <f t="shared" si="942"/>
        <v>0</v>
      </c>
      <c r="BJ211" s="68"/>
      <c r="BK211" s="61">
        <f>BK212</f>
        <v>0</v>
      </c>
      <c r="BL211" s="61">
        <f t="shared" si="943"/>
        <v>9249</v>
      </c>
      <c r="BM211" s="61">
        <f t="shared" ref="BM211" si="955">BM212</f>
        <v>9249</v>
      </c>
      <c r="BN211" s="54"/>
      <c r="BO211" s="54">
        <f t="shared" si="944"/>
        <v>0</v>
      </c>
      <c r="BP211" s="68"/>
      <c r="BQ211" s="57">
        <f t="shared" si="945"/>
        <v>0</v>
      </c>
      <c r="BR211" s="57">
        <f t="shared" si="946"/>
        <v>9249</v>
      </c>
      <c r="BS211" s="57">
        <f t="shared" si="950"/>
        <v>9249</v>
      </c>
      <c r="BT211" s="49"/>
      <c r="BU211" s="68"/>
      <c r="BV211" s="54"/>
      <c r="BW211" s="54"/>
      <c r="BX211" s="68"/>
      <c r="BY211" s="54">
        <f t="shared" si="947"/>
        <v>0</v>
      </c>
      <c r="BZ211" s="54">
        <f t="shared" si="948"/>
        <v>9249</v>
      </c>
      <c r="CA211" s="54">
        <f t="shared" si="949"/>
        <v>9249</v>
      </c>
    </row>
    <row r="212" spans="1:79" ht="22.5" x14ac:dyDescent="0.2">
      <c r="A212" s="44">
        <v>422</v>
      </c>
      <c r="B212" s="63" t="s">
        <v>97</v>
      </c>
      <c r="C212" s="54"/>
      <c r="D212" s="54">
        <f t="shared" si="924"/>
        <v>0</v>
      </c>
      <c r="E212" s="54"/>
      <c r="F212" s="54"/>
      <c r="G212" s="54">
        <f t="shared" si="925"/>
        <v>0</v>
      </c>
      <c r="H212" s="54"/>
      <c r="I212" s="54"/>
      <c r="J212" s="55">
        <f t="shared" si="926"/>
        <v>0</v>
      </c>
      <c r="K212" s="54"/>
      <c r="L212" s="54"/>
      <c r="M212" s="54">
        <f t="shared" si="927"/>
        <v>0</v>
      </c>
      <c r="N212" s="54"/>
      <c r="O212" s="54"/>
      <c r="P212" s="54">
        <f t="shared" si="928"/>
        <v>0</v>
      </c>
      <c r="Q212" s="68"/>
      <c r="R212" s="48"/>
      <c r="S212" s="48">
        <f t="shared" si="901"/>
        <v>0</v>
      </c>
      <c r="T212" s="48">
        <f t="shared" si="902"/>
        <v>0</v>
      </c>
      <c r="U212" s="54"/>
      <c r="V212" s="54">
        <f t="shared" si="929"/>
        <v>0</v>
      </c>
      <c r="W212" s="68"/>
      <c r="X212" s="54"/>
      <c r="Y212" s="54">
        <f t="shared" si="930"/>
        <v>0</v>
      </c>
      <c r="Z212" s="68"/>
      <c r="AA212" s="54"/>
      <c r="AB212" s="54">
        <f t="shared" si="931"/>
        <v>0</v>
      </c>
      <c r="AC212" s="68"/>
      <c r="AD212" s="54"/>
      <c r="AE212" s="54">
        <f t="shared" si="932"/>
        <v>0</v>
      </c>
      <c r="AF212" s="68"/>
      <c r="AG212" s="54"/>
      <c r="AH212" s="54">
        <f t="shared" si="933"/>
        <v>0</v>
      </c>
      <c r="AI212" s="68"/>
      <c r="AJ212" s="69"/>
      <c r="AK212" s="69">
        <f t="shared" si="934"/>
        <v>0</v>
      </c>
      <c r="AL212" s="69"/>
      <c r="AM212" s="54"/>
      <c r="AN212" s="54">
        <f t="shared" si="935"/>
        <v>0</v>
      </c>
      <c r="AO212" s="68"/>
      <c r="AP212" s="54"/>
      <c r="AQ212" s="54">
        <f t="shared" si="936"/>
        <v>0</v>
      </c>
      <c r="AR212" s="68"/>
      <c r="AS212" s="54"/>
      <c r="AT212" s="54">
        <f t="shared" si="937"/>
        <v>0</v>
      </c>
      <c r="AU212" s="68"/>
      <c r="AV212" s="54"/>
      <c r="AW212" s="54">
        <f t="shared" si="938"/>
        <v>0</v>
      </c>
      <c r="AX212" s="68"/>
      <c r="AY212" s="54"/>
      <c r="AZ212" s="54">
        <f t="shared" si="939"/>
        <v>0</v>
      </c>
      <c r="BA212" s="68"/>
      <c r="BB212" s="54"/>
      <c r="BC212" s="54">
        <f t="shared" si="940"/>
        <v>0</v>
      </c>
      <c r="BD212" s="68"/>
      <c r="BE212" s="54"/>
      <c r="BF212" s="54">
        <f t="shared" si="941"/>
        <v>0</v>
      </c>
      <c r="BG212" s="68"/>
      <c r="BH212" s="54"/>
      <c r="BI212" s="54">
        <f t="shared" si="942"/>
        <v>0</v>
      </c>
      <c r="BJ212" s="68"/>
      <c r="BK212" s="54"/>
      <c r="BL212" s="54">
        <f t="shared" si="943"/>
        <v>9249</v>
      </c>
      <c r="BM212" s="68">
        <v>9249</v>
      </c>
      <c r="BN212" s="54"/>
      <c r="BO212" s="54">
        <f t="shared" si="944"/>
        <v>0</v>
      </c>
      <c r="BP212" s="68"/>
      <c r="BQ212" s="57">
        <f t="shared" si="945"/>
        <v>0</v>
      </c>
      <c r="BR212" s="57">
        <f t="shared" si="946"/>
        <v>9249</v>
      </c>
      <c r="BS212" s="57">
        <f t="shared" si="950"/>
        <v>9249</v>
      </c>
      <c r="BT212" s="49"/>
      <c r="BU212" s="68"/>
      <c r="BV212" s="54"/>
      <c r="BW212" s="54"/>
      <c r="BX212" s="68"/>
      <c r="BY212" s="54">
        <f t="shared" si="947"/>
        <v>0</v>
      </c>
      <c r="BZ212" s="54">
        <f t="shared" si="948"/>
        <v>9249</v>
      </c>
      <c r="CA212" s="54">
        <f t="shared" si="949"/>
        <v>9249</v>
      </c>
    </row>
    <row r="213" spans="1:79" x14ac:dyDescent="0.2">
      <c r="A213" s="65" t="s">
        <v>114</v>
      </c>
      <c r="B213" s="45" t="s">
        <v>115</v>
      </c>
      <c r="C213" s="33">
        <f>C214+C218+C224+C226+C228+C232+C235</f>
        <v>48046</v>
      </c>
      <c r="D213" s="33">
        <f t="shared" si="924"/>
        <v>52416</v>
      </c>
      <c r="E213" s="33">
        <f t="shared" ref="E213" si="956">E214+E218+E224+E226+E228+E232+E235</f>
        <v>100462</v>
      </c>
      <c r="F213" s="33">
        <f>F214+F218+F224+F226+F228+F232+F235</f>
        <v>16235</v>
      </c>
      <c r="G213" s="33">
        <f t="shared" si="925"/>
        <v>28404</v>
      </c>
      <c r="H213" s="33">
        <f t="shared" ref="H213" si="957">H214+H218+H224+H226+H228+H232+H235</f>
        <v>44639</v>
      </c>
      <c r="I213" s="33">
        <f>I214+I218+I224+I226+I228+I232+I235</f>
        <v>39236</v>
      </c>
      <c r="J213" s="50">
        <f t="shared" si="926"/>
        <v>13630</v>
      </c>
      <c r="K213" s="33">
        <f t="shared" ref="K213" si="958">K214+K218+K224+K226+K228+K232+K235</f>
        <v>52866</v>
      </c>
      <c r="L213" s="33">
        <f>L214+L218+L224+L226+L228+L232+L235</f>
        <v>0</v>
      </c>
      <c r="M213" s="33">
        <f t="shared" si="927"/>
        <v>0</v>
      </c>
      <c r="N213" s="33">
        <f t="shared" ref="N213" si="959">N214+N218+N224+N226+N228+N232+N235</f>
        <v>0</v>
      </c>
      <c r="O213" s="33">
        <f>O214+O218+O224+O226+O228+O232+O235</f>
        <v>40310</v>
      </c>
      <c r="P213" s="33">
        <f t="shared" si="928"/>
        <v>31317</v>
      </c>
      <c r="Q213" s="33">
        <f t="shared" ref="Q213" si="960">Q214+Q218+Q224+Q226+Q228+Q232+Q235</f>
        <v>71627</v>
      </c>
      <c r="R213" s="48">
        <f t="shared" si="953"/>
        <v>143827</v>
      </c>
      <c r="S213" s="48">
        <f t="shared" si="901"/>
        <v>125767</v>
      </c>
      <c r="T213" s="48">
        <f t="shared" si="902"/>
        <v>269594</v>
      </c>
      <c r="U213" s="33">
        <f>U214+U218+U224+U226+U228+U232+U235</f>
        <v>0</v>
      </c>
      <c r="V213" s="33">
        <f t="shared" si="929"/>
        <v>0</v>
      </c>
      <c r="W213" s="33">
        <f t="shared" ref="W213" si="961">W214+W218+W224+W226+W228+W232+W235</f>
        <v>0</v>
      </c>
      <c r="X213" s="33">
        <f>X214+X218+X224+X226+X228+X232+X235</f>
        <v>0</v>
      </c>
      <c r="Y213" s="33">
        <f t="shared" si="930"/>
        <v>8685</v>
      </c>
      <c r="Z213" s="33">
        <f t="shared" ref="Z213" si="962">Z214+Z218+Z224+Z226+Z228+Z232+Z235</f>
        <v>8685</v>
      </c>
      <c r="AA213" s="33">
        <f>AA214+AA218+AA224+AA226+AA228+AA232+AA235</f>
        <v>410493</v>
      </c>
      <c r="AB213" s="33">
        <f t="shared" si="931"/>
        <v>423095</v>
      </c>
      <c r="AC213" s="33">
        <f t="shared" ref="AC213" si="963">AC214+AC218+AC224+AC226+AC228+AC232+AC235</f>
        <v>833588</v>
      </c>
      <c r="AD213" s="33">
        <f>AD214+AD218+AD224+AD226+AD228+AD232+AD235</f>
        <v>17254</v>
      </c>
      <c r="AE213" s="33">
        <f t="shared" si="932"/>
        <v>-1844</v>
      </c>
      <c r="AF213" s="33">
        <f t="shared" ref="AF213" si="964">AF214+AF218+AF224+AF226+AF228+AF232+AF235</f>
        <v>15410</v>
      </c>
      <c r="AG213" s="33">
        <f>AG214+AG218+AG224+AG226+AG228+AG232+AG235</f>
        <v>0</v>
      </c>
      <c r="AH213" s="33">
        <f t="shared" si="933"/>
        <v>37829</v>
      </c>
      <c r="AI213" s="33">
        <f t="shared" ref="AI213" si="965">AI214+AI218+AI224+AI226+AI228+AI232+AI235</f>
        <v>37829</v>
      </c>
      <c r="AJ213" s="33">
        <f>AJ214+AJ218+AJ224+AJ226+AJ228+AJ232+AJ235</f>
        <v>13272</v>
      </c>
      <c r="AK213" s="33">
        <f t="shared" si="934"/>
        <v>22493</v>
      </c>
      <c r="AL213" s="33">
        <f t="shared" ref="AL213" si="966">AL214+AL218+AL224+AL226+AL228+AL232+AL235</f>
        <v>35765</v>
      </c>
      <c r="AM213" s="33">
        <f>AM214+AM218+AM224+AM226+AM228+AM232+AM235</f>
        <v>244892</v>
      </c>
      <c r="AN213" s="33">
        <f t="shared" si="935"/>
        <v>146937</v>
      </c>
      <c r="AO213" s="33">
        <f t="shared" ref="AO213" si="967">AO214+AO218+AO224+AO226+AO228+AO232+AO235</f>
        <v>391829</v>
      </c>
      <c r="AP213" s="33">
        <f>AP214+AP218+AP224+AP226+AP228+AP232+AP235</f>
        <v>0</v>
      </c>
      <c r="AQ213" s="33">
        <f t="shared" si="936"/>
        <v>98274</v>
      </c>
      <c r="AR213" s="33">
        <f t="shared" ref="AR213" si="968">AR214+AR218+AR224+AR226+AR228+AR232+AR235</f>
        <v>98274</v>
      </c>
      <c r="AS213" s="33">
        <f>AS214+AS218+AS224+AS226+AS228+AS232+AS235</f>
        <v>9803</v>
      </c>
      <c r="AT213" s="33">
        <f t="shared" si="937"/>
        <v>16702</v>
      </c>
      <c r="AU213" s="33">
        <f t="shared" ref="AU213" si="969">AU214+AU218+AU224+AU226+AU228+AU232+AU235</f>
        <v>26505</v>
      </c>
      <c r="AV213" s="33">
        <f>AV214+AV218+AV224+AV226+AV228+AV232+AV235+AV230</f>
        <v>59725</v>
      </c>
      <c r="AW213" s="33">
        <f t="shared" si="938"/>
        <v>214537</v>
      </c>
      <c r="AX213" s="33">
        <f t="shared" ref="AX213" si="970">AX214+AX218+AX224+AX226+AX228+AX232+AX235+AX230</f>
        <v>274262</v>
      </c>
      <c r="AY213" s="33">
        <f>AY214+AY218+AY224+AY226+AY228+AY232+AY235</f>
        <v>0</v>
      </c>
      <c r="AZ213" s="33">
        <f t="shared" si="939"/>
        <v>1512</v>
      </c>
      <c r="BA213" s="33">
        <f t="shared" ref="BA213" si="971">BA214+BA218+BA224+BA226+BA228+BA232+BA235</f>
        <v>1512</v>
      </c>
      <c r="BB213" s="33">
        <f>BB214+BB218+BB224+BB226+BB228+BB232+BB235</f>
        <v>0</v>
      </c>
      <c r="BC213" s="33">
        <f t="shared" si="940"/>
        <v>7414</v>
      </c>
      <c r="BD213" s="33">
        <f t="shared" ref="BD213" si="972">BD214+BD218+BD224+BD226+BD228+BD232+BD235</f>
        <v>7414</v>
      </c>
      <c r="BE213" s="33">
        <f>BE214+BE218+BE224+BE226+BE228+BE232+BE235+BE230</f>
        <v>86257</v>
      </c>
      <c r="BF213" s="33">
        <f t="shared" si="941"/>
        <v>73588</v>
      </c>
      <c r="BG213" s="33">
        <f t="shared" ref="BG213" si="973">BG214+BG218+BG224+BG226+BG228+BG232+BG235+BG230</f>
        <v>159845</v>
      </c>
      <c r="BH213" s="33">
        <f>BH214+BH218+BH224+BH226+BH228+BH232+BH235</f>
        <v>0</v>
      </c>
      <c r="BI213" s="33">
        <f t="shared" si="942"/>
        <v>38390</v>
      </c>
      <c r="BJ213" s="33">
        <f t="shared" ref="BJ213" si="974">BJ214+BJ218+BJ224+BJ226+BJ228+BJ232+BJ235</f>
        <v>38390</v>
      </c>
      <c r="BK213" s="33">
        <f>BK214+BK218+BK224+BK226+BK228+BK232+BK235</f>
        <v>617509</v>
      </c>
      <c r="BL213" s="33">
        <f>BM213-BK213</f>
        <v>124626</v>
      </c>
      <c r="BM213" s="33">
        <f>BM214+BM218+BM224+BM226+BM228+BM232+BM235</f>
        <v>742135</v>
      </c>
      <c r="BN213" s="33">
        <f>BN214+BN218+BN224+BN226+BN228+BN232+BN235</f>
        <v>761233</v>
      </c>
      <c r="BO213" s="33">
        <f t="shared" si="944"/>
        <v>237055</v>
      </c>
      <c r="BP213" s="33">
        <f t="shared" ref="BP213" si="975">BP214+BP218+BP224+BP226+BP228+BP232+BP235</f>
        <v>998288</v>
      </c>
      <c r="BQ213" s="57">
        <f t="shared" si="945"/>
        <v>2364265</v>
      </c>
      <c r="BR213" s="57">
        <f t="shared" si="946"/>
        <v>1575060</v>
      </c>
      <c r="BS213" s="57">
        <f t="shared" si="950"/>
        <v>3939325</v>
      </c>
      <c r="BT213" s="119" t="s">
        <v>204</v>
      </c>
      <c r="BU213" s="43">
        <v>3674804</v>
      </c>
      <c r="BV213" s="33">
        <f>BV214+BV218+BV224+BV226+BV228+BV232+BV235</f>
        <v>0</v>
      </c>
      <c r="BW213" s="33">
        <f t="shared" ref="BW213:BX213" si="976">BW214+BW218+BW224+BW226+BW228+BW232+BW235</f>
        <v>0</v>
      </c>
      <c r="BX213" s="33">
        <f t="shared" si="976"/>
        <v>0</v>
      </c>
      <c r="BY213" s="33">
        <f t="shared" si="947"/>
        <v>2364265</v>
      </c>
      <c r="BZ213" s="33">
        <f t="shared" si="948"/>
        <v>1575060</v>
      </c>
      <c r="CA213" s="33">
        <f t="shared" si="949"/>
        <v>3939325</v>
      </c>
    </row>
    <row r="214" spans="1:79" ht="22.5" x14ac:dyDescent="0.2">
      <c r="A214" s="44" t="s">
        <v>47</v>
      </c>
      <c r="B214" s="45" t="s">
        <v>48</v>
      </c>
      <c r="C214" s="43">
        <f>C215+C216+C217</f>
        <v>0</v>
      </c>
      <c r="D214" s="43">
        <f t="shared" si="924"/>
        <v>0</v>
      </c>
      <c r="E214" s="43">
        <f t="shared" ref="E214" si="977">E215+E216+E217</f>
        <v>0</v>
      </c>
      <c r="F214" s="43">
        <f>F215+F216+F217</f>
        <v>15430</v>
      </c>
      <c r="G214" s="43">
        <f t="shared" si="925"/>
        <v>-3149</v>
      </c>
      <c r="H214" s="43">
        <f t="shared" ref="H214" si="978">H215+H216+H217</f>
        <v>12281</v>
      </c>
      <c r="I214" s="43">
        <f>I215+I216+I217</f>
        <v>25915</v>
      </c>
      <c r="J214" s="52">
        <f t="shared" si="926"/>
        <v>-1122</v>
      </c>
      <c r="K214" s="43">
        <f t="shared" ref="K214" si="979">K215+K216+K217</f>
        <v>24793</v>
      </c>
      <c r="L214" s="43">
        <f>L215+L216+L217</f>
        <v>0</v>
      </c>
      <c r="M214" s="43">
        <f t="shared" si="927"/>
        <v>0</v>
      </c>
      <c r="N214" s="43">
        <f t="shared" ref="N214" si="980">N215+N216+N217</f>
        <v>0</v>
      </c>
      <c r="O214" s="43">
        <f>O215+O216+O217</f>
        <v>33011</v>
      </c>
      <c r="P214" s="43">
        <f t="shared" si="928"/>
        <v>-10284</v>
      </c>
      <c r="Q214" s="43">
        <f t="shared" ref="Q214" si="981">Q215+Q216+Q217</f>
        <v>22727</v>
      </c>
      <c r="R214" s="48">
        <f t="shared" si="953"/>
        <v>74356</v>
      </c>
      <c r="S214" s="48">
        <f t="shared" si="901"/>
        <v>-14555</v>
      </c>
      <c r="T214" s="48">
        <f t="shared" si="902"/>
        <v>59801</v>
      </c>
      <c r="U214" s="43">
        <f>U215+U216+U217</f>
        <v>0</v>
      </c>
      <c r="V214" s="43">
        <f t="shared" si="929"/>
        <v>0</v>
      </c>
      <c r="W214" s="43">
        <f t="shared" ref="W214" si="982">W215+W216+W217</f>
        <v>0</v>
      </c>
      <c r="X214" s="43">
        <f>X215+X216+X217</f>
        <v>0</v>
      </c>
      <c r="Y214" s="43">
        <f t="shared" si="930"/>
        <v>0</v>
      </c>
      <c r="Z214" s="43">
        <f t="shared" ref="Z214" si="983">Z215+Z216+Z217</f>
        <v>0</v>
      </c>
      <c r="AA214" s="43">
        <f>AA215+AA216+AA217</f>
        <v>325449</v>
      </c>
      <c r="AB214" s="43">
        <f t="shared" si="931"/>
        <v>223174</v>
      </c>
      <c r="AC214" s="43">
        <f t="shared" ref="AC214" si="984">AC215+AC216+AC217</f>
        <v>548623</v>
      </c>
      <c r="AD214" s="43">
        <f>AD215+AD216+AD217</f>
        <v>0</v>
      </c>
      <c r="AE214" s="43">
        <f t="shared" si="932"/>
        <v>2870</v>
      </c>
      <c r="AF214" s="43">
        <f t="shared" ref="AF214" si="985">AF215+AF216+AF217</f>
        <v>2870</v>
      </c>
      <c r="AG214" s="43">
        <f>AG215+AG216+AG217</f>
        <v>0</v>
      </c>
      <c r="AH214" s="43">
        <f t="shared" si="933"/>
        <v>0</v>
      </c>
      <c r="AI214" s="43">
        <f t="shared" ref="AI214" si="986">AI215+AI216+AI217</f>
        <v>0</v>
      </c>
      <c r="AJ214" s="43">
        <f>AJ215+AJ216+AJ217</f>
        <v>0</v>
      </c>
      <c r="AK214" s="43">
        <f t="shared" si="934"/>
        <v>16481</v>
      </c>
      <c r="AL214" s="43">
        <f t="shared" ref="AL214" si="987">AL215+AL216+AL217</f>
        <v>16481</v>
      </c>
      <c r="AM214" s="43">
        <f>AM215+AM216+AM217</f>
        <v>219822</v>
      </c>
      <c r="AN214" s="43">
        <f t="shared" si="935"/>
        <v>42176</v>
      </c>
      <c r="AO214" s="43">
        <f t="shared" ref="AO214" si="988">AO215+AO216+AO217</f>
        <v>261998</v>
      </c>
      <c r="AP214" s="43">
        <f>AP215+AP216+AP217</f>
        <v>0</v>
      </c>
      <c r="AQ214" s="43">
        <f t="shared" si="936"/>
        <v>45114</v>
      </c>
      <c r="AR214" s="43">
        <f t="shared" ref="AR214" si="989">AR215+AR216+AR217</f>
        <v>45114</v>
      </c>
      <c r="AS214" s="43">
        <f>AS215+AS216+AS217</f>
        <v>2200</v>
      </c>
      <c r="AT214" s="43">
        <f t="shared" si="937"/>
        <v>2531</v>
      </c>
      <c r="AU214" s="43">
        <f t="shared" ref="AU214" si="990">AU215+AU216+AU217</f>
        <v>4731</v>
      </c>
      <c r="AV214" s="43">
        <f>AV215+AV216+AV217</f>
        <v>0</v>
      </c>
      <c r="AW214" s="43">
        <f t="shared" si="938"/>
        <v>0</v>
      </c>
      <c r="AX214" s="43">
        <f t="shared" ref="AX214" si="991">AX215+AX216+AX217</f>
        <v>0</v>
      </c>
      <c r="AY214" s="43">
        <f>AY215+AY216+AY217</f>
        <v>0</v>
      </c>
      <c r="AZ214" s="43">
        <f t="shared" si="939"/>
        <v>0</v>
      </c>
      <c r="BA214" s="43">
        <f t="shared" ref="BA214" si="992">BA215+BA216+BA217</f>
        <v>0</v>
      </c>
      <c r="BB214" s="43">
        <f>BB215+BB216+BB217</f>
        <v>0</v>
      </c>
      <c r="BC214" s="43">
        <f t="shared" si="940"/>
        <v>0</v>
      </c>
      <c r="BD214" s="43">
        <f t="shared" ref="BD214" si="993">BD215+BD216+BD217</f>
        <v>0</v>
      </c>
      <c r="BE214" s="43">
        <f>BE215+BE216+BE217</f>
        <v>19577</v>
      </c>
      <c r="BF214" s="43">
        <f t="shared" si="941"/>
        <v>3236</v>
      </c>
      <c r="BG214" s="43">
        <f t="shared" ref="BG214" si="994">BG215+BG216+BG217</f>
        <v>22813</v>
      </c>
      <c r="BH214" s="43">
        <f>BH215+BH216+BH217</f>
        <v>0</v>
      </c>
      <c r="BI214" s="43">
        <f t="shared" si="942"/>
        <v>2060</v>
      </c>
      <c r="BJ214" s="43">
        <f t="shared" ref="BJ214" si="995">BJ215+BJ216+BJ217</f>
        <v>2060</v>
      </c>
      <c r="BK214" s="43">
        <f>BK215+BK216+BK217</f>
        <v>72898</v>
      </c>
      <c r="BL214" s="43">
        <f t="shared" si="943"/>
        <v>83980</v>
      </c>
      <c r="BM214" s="43">
        <f t="shared" ref="BM214" si="996">BM215+BM216+BM217</f>
        <v>156878</v>
      </c>
      <c r="BN214" s="43">
        <f>BN215+BN216+BN217</f>
        <v>92277</v>
      </c>
      <c r="BO214" s="43">
        <f t="shared" si="944"/>
        <v>-8936</v>
      </c>
      <c r="BP214" s="43">
        <f t="shared" ref="BP214" si="997">BP215+BP216+BP217</f>
        <v>83341</v>
      </c>
      <c r="BQ214" s="57">
        <f t="shared" si="945"/>
        <v>806579</v>
      </c>
      <c r="BR214" s="57">
        <f t="shared" si="946"/>
        <v>398131</v>
      </c>
      <c r="BS214" s="57">
        <f t="shared" si="950"/>
        <v>1204710</v>
      </c>
      <c r="BT214" s="119" t="s">
        <v>201</v>
      </c>
      <c r="BU214" s="43">
        <f>BU213-BS213</f>
        <v>-264521</v>
      </c>
      <c r="BV214" s="43">
        <f>BV215+BV216+BV217</f>
        <v>0</v>
      </c>
      <c r="BW214" s="43">
        <f t="shared" ref="BW214:BX214" si="998">BW215+BW216+BW217</f>
        <v>0</v>
      </c>
      <c r="BX214" s="43">
        <f t="shared" si="998"/>
        <v>0</v>
      </c>
      <c r="BY214" s="43">
        <f t="shared" si="947"/>
        <v>806579</v>
      </c>
      <c r="BZ214" s="43">
        <f t="shared" si="948"/>
        <v>398131</v>
      </c>
      <c r="CA214" s="43">
        <f t="shared" si="949"/>
        <v>1204710</v>
      </c>
    </row>
    <row r="215" spans="1:79" x14ac:dyDescent="0.2">
      <c r="A215" s="44" t="s">
        <v>49</v>
      </c>
      <c r="B215" s="45" t="s">
        <v>50</v>
      </c>
      <c r="C215" s="54">
        <v>0</v>
      </c>
      <c r="D215" s="54">
        <f t="shared" si="924"/>
        <v>0</v>
      </c>
      <c r="E215" s="54">
        <v>0</v>
      </c>
      <c r="F215" s="54">
        <v>12903</v>
      </c>
      <c r="G215" s="54">
        <f t="shared" si="925"/>
        <v>-2995</v>
      </c>
      <c r="H215" s="54">
        <v>9908</v>
      </c>
      <c r="I215" s="54">
        <v>22245</v>
      </c>
      <c r="J215" s="55">
        <f t="shared" si="926"/>
        <v>-1889</v>
      </c>
      <c r="K215" s="54">
        <v>20356</v>
      </c>
      <c r="L215" s="54">
        <v>0</v>
      </c>
      <c r="M215" s="54">
        <f t="shared" si="927"/>
        <v>0</v>
      </c>
      <c r="N215" s="54">
        <v>0</v>
      </c>
      <c r="O215" s="54">
        <v>28521</v>
      </c>
      <c r="P215" s="54">
        <f t="shared" si="928"/>
        <v>-9594</v>
      </c>
      <c r="Q215" s="54">
        <v>18927</v>
      </c>
      <c r="R215" s="48">
        <f t="shared" si="953"/>
        <v>63669</v>
      </c>
      <c r="S215" s="48">
        <f t="shared" si="901"/>
        <v>-14478</v>
      </c>
      <c r="T215" s="48">
        <f t="shared" si="902"/>
        <v>49191</v>
      </c>
      <c r="U215" s="54"/>
      <c r="V215" s="54">
        <f t="shared" si="929"/>
        <v>0</v>
      </c>
      <c r="W215" s="54"/>
      <c r="X215" s="54"/>
      <c r="Y215" s="54">
        <f t="shared" si="930"/>
        <v>0</v>
      </c>
      <c r="Z215" s="54"/>
      <c r="AA215" s="54">
        <v>272082</v>
      </c>
      <c r="AB215" s="54">
        <f t="shared" si="931"/>
        <v>199958</v>
      </c>
      <c r="AC215" s="66">
        <f>402040+70000</f>
        <v>472040</v>
      </c>
      <c r="AD215" s="54"/>
      <c r="AE215" s="54">
        <f t="shared" si="932"/>
        <v>0</v>
      </c>
      <c r="AF215" s="54"/>
      <c r="AG215" s="54"/>
      <c r="AH215" s="54">
        <f t="shared" si="933"/>
        <v>0</v>
      </c>
      <c r="AI215" s="54"/>
      <c r="AJ215" s="54"/>
      <c r="AK215" s="54">
        <f t="shared" si="934"/>
        <v>13044</v>
      </c>
      <c r="AL215" s="54">
        <v>13044</v>
      </c>
      <c r="AM215" s="54">
        <v>188688</v>
      </c>
      <c r="AN215" s="54">
        <f t="shared" si="935"/>
        <v>35344</v>
      </c>
      <c r="AO215" s="54">
        <v>224032</v>
      </c>
      <c r="AP215" s="54">
        <v>0</v>
      </c>
      <c r="AQ215" s="54">
        <f t="shared" si="936"/>
        <v>38841</v>
      </c>
      <c r="AR215" s="54">
        <v>38841</v>
      </c>
      <c r="AS215" s="54">
        <v>1889</v>
      </c>
      <c r="AT215" s="54">
        <f t="shared" si="937"/>
        <v>2172</v>
      </c>
      <c r="AU215" s="54">
        <v>4061</v>
      </c>
      <c r="AV215" s="54"/>
      <c r="AW215" s="54">
        <f t="shared" si="938"/>
        <v>0</v>
      </c>
      <c r="AX215" s="54"/>
      <c r="AY215" s="54"/>
      <c r="AZ215" s="54">
        <f t="shared" si="939"/>
        <v>0</v>
      </c>
      <c r="BA215" s="54"/>
      <c r="BB215" s="54"/>
      <c r="BC215" s="54">
        <f t="shared" si="940"/>
        <v>0</v>
      </c>
      <c r="BD215" s="54"/>
      <c r="BE215" s="54">
        <v>16192</v>
      </c>
      <c r="BF215" s="54">
        <f t="shared" si="941"/>
        <v>2500</v>
      </c>
      <c r="BG215" s="54">
        <v>18692</v>
      </c>
      <c r="BH215" s="54"/>
      <c r="BI215" s="54">
        <f t="shared" si="942"/>
        <v>1750</v>
      </c>
      <c r="BJ215" s="54">
        <v>1750</v>
      </c>
      <c r="BK215" s="54">
        <v>59725</v>
      </c>
      <c r="BL215" s="54">
        <f t="shared" si="943"/>
        <v>72234</v>
      </c>
      <c r="BM215" s="66">
        <f>130217+1742</f>
        <v>131959</v>
      </c>
      <c r="BN215" s="54">
        <v>79207</v>
      </c>
      <c r="BO215" s="54">
        <f t="shared" si="944"/>
        <v>-8871</v>
      </c>
      <c r="BP215" s="54">
        <v>70336</v>
      </c>
      <c r="BQ215" s="57">
        <f t="shared" si="945"/>
        <v>681452</v>
      </c>
      <c r="BR215" s="57">
        <f t="shared" si="946"/>
        <v>342494</v>
      </c>
      <c r="BS215" s="57">
        <f t="shared" si="950"/>
        <v>1023946</v>
      </c>
      <c r="BT215" s="49"/>
      <c r="BU215" s="54"/>
      <c r="BV215" s="54"/>
      <c r="BW215" s="54"/>
      <c r="BX215" s="54"/>
      <c r="BY215" s="54">
        <f t="shared" si="947"/>
        <v>681452</v>
      </c>
      <c r="BZ215" s="54">
        <f t="shared" si="948"/>
        <v>342494</v>
      </c>
      <c r="CA215" s="54">
        <f t="shared" si="949"/>
        <v>1023946</v>
      </c>
    </row>
    <row r="216" spans="1:79" ht="22.5" x14ac:dyDescent="0.2">
      <c r="A216" s="44" t="s">
        <v>51</v>
      </c>
      <c r="B216" s="45" t="s">
        <v>52</v>
      </c>
      <c r="C216" s="54">
        <v>0</v>
      </c>
      <c r="D216" s="54">
        <f t="shared" si="924"/>
        <v>0</v>
      </c>
      <c r="E216" s="54">
        <v>0</v>
      </c>
      <c r="F216" s="54">
        <v>398</v>
      </c>
      <c r="G216" s="54">
        <f t="shared" si="925"/>
        <v>302</v>
      </c>
      <c r="H216" s="54">
        <v>700</v>
      </c>
      <c r="I216" s="54"/>
      <c r="J216" s="55">
        <f t="shared" si="926"/>
        <v>1078</v>
      </c>
      <c r="K216" s="54">
        <v>1078</v>
      </c>
      <c r="L216" s="54">
        <v>0</v>
      </c>
      <c r="M216" s="54">
        <f t="shared" si="927"/>
        <v>0</v>
      </c>
      <c r="N216" s="54">
        <v>0</v>
      </c>
      <c r="O216" s="54">
        <v>876</v>
      </c>
      <c r="P216" s="54">
        <f t="shared" si="928"/>
        <v>-276</v>
      </c>
      <c r="Q216" s="54">
        <v>600</v>
      </c>
      <c r="R216" s="48">
        <f t="shared" si="953"/>
        <v>1274</v>
      </c>
      <c r="S216" s="48">
        <f t="shared" si="901"/>
        <v>1104</v>
      </c>
      <c r="T216" s="48">
        <f t="shared" si="902"/>
        <v>2378</v>
      </c>
      <c r="U216" s="54"/>
      <c r="V216" s="54">
        <f t="shared" si="929"/>
        <v>0</v>
      </c>
      <c r="W216" s="54"/>
      <c r="X216" s="54"/>
      <c r="Y216" s="54">
        <f t="shared" si="930"/>
        <v>0</v>
      </c>
      <c r="Z216" s="54"/>
      <c r="AA216" s="54">
        <v>19590</v>
      </c>
      <c r="AB216" s="54">
        <f t="shared" si="931"/>
        <v>-727</v>
      </c>
      <c r="AC216" s="54">
        <v>18863</v>
      </c>
      <c r="AD216" s="54">
        <v>0</v>
      </c>
      <c r="AE216" s="54">
        <f t="shared" si="932"/>
        <v>2870</v>
      </c>
      <c r="AF216" s="54">
        <v>2870</v>
      </c>
      <c r="AG216" s="54"/>
      <c r="AH216" s="54">
        <f t="shared" si="933"/>
        <v>0</v>
      </c>
      <c r="AI216" s="54"/>
      <c r="AJ216" s="54"/>
      <c r="AK216" s="54">
        <f t="shared" si="934"/>
        <v>3437</v>
      </c>
      <c r="AL216" s="54">
        <v>3437</v>
      </c>
      <c r="AM216" s="54"/>
      <c r="AN216" s="54">
        <f t="shared" si="935"/>
        <v>1000</v>
      </c>
      <c r="AO216" s="54">
        <v>1000</v>
      </c>
      <c r="AP216" s="54"/>
      <c r="AQ216" s="54">
        <f t="shared" si="936"/>
        <v>0</v>
      </c>
      <c r="AR216" s="54"/>
      <c r="AS216" s="54"/>
      <c r="AT216" s="54">
        <f t="shared" si="937"/>
        <v>0</v>
      </c>
      <c r="AU216" s="54"/>
      <c r="AV216" s="54"/>
      <c r="AW216" s="54">
        <f t="shared" si="938"/>
        <v>0</v>
      </c>
      <c r="AX216" s="54"/>
      <c r="AY216" s="54"/>
      <c r="AZ216" s="54">
        <f t="shared" si="939"/>
        <v>0</v>
      </c>
      <c r="BA216" s="54"/>
      <c r="BB216" s="54"/>
      <c r="BC216" s="54">
        <f t="shared" si="940"/>
        <v>0</v>
      </c>
      <c r="BD216" s="54"/>
      <c r="BE216" s="54">
        <v>664</v>
      </c>
      <c r="BF216" s="54">
        <f t="shared" si="941"/>
        <v>336</v>
      </c>
      <c r="BG216" s="54">
        <v>1000</v>
      </c>
      <c r="BH216" s="54"/>
      <c r="BI216" s="54">
        <f t="shared" si="942"/>
        <v>0</v>
      </c>
      <c r="BJ216" s="54"/>
      <c r="BK216" s="54">
        <v>3318</v>
      </c>
      <c r="BL216" s="54">
        <f t="shared" si="943"/>
        <v>2115</v>
      </c>
      <c r="BM216" s="54">
        <v>5433</v>
      </c>
      <c r="BN216" s="54">
        <v>0</v>
      </c>
      <c r="BO216" s="54">
        <f t="shared" si="944"/>
        <v>1400</v>
      </c>
      <c r="BP216" s="54">
        <v>1400</v>
      </c>
      <c r="BQ216" s="57">
        <f t="shared" si="945"/>
        <v>24846</v>
      </c>
      <c r="BR216" s="57">
        <f t="shared" si="946"/>
        <v>11535</v>
      </c>
      <c r="BS216" s="57">
        <f t="shared" si="950"/>
        <v>36381</v>
      </c>
      <c r="BT216" s="49"/>
      <c r="BU216" s="54"/>
      <c r="BV216" s="54"/>
      <c r="BW216" s="54"/>
      <c r="BX216" s="54"/>
      <c r="BY216" s="54">
        <f t="shared" si="947"/>
        <v>24846</v>
      </c>
      <c r="BZ216" s="54">
        <f t="shared" si="948"/>
        <v>11535</v>
      </c>
      <c r="CA216" s="54">
        <f t="shared" si="949"/>
        <v>36381</v>
      </c>
    </row>
    <row r="217" spans="1:79" ht="22.5" x14ac:dyDescent="0.2">
      <c r="A217" s="44" t="s">
        <v>53</v>
      </c>
      <c r="B217" s="45" t="s">
        <v>54</v>
      </c>
      <c r="C217" s="54">
        <v>0</v>
      </c>
      <c r="D217" s="54">
        <f t="shared" si="924"/>
        <v>0</v>
      </c>
      <c r="E217" s="54">
        <v>0</v>
      </c>
      <c r="F217" s="54">
        <v>2129</v>
      </c>
      <c r="G217" s="54">
        <f t="shared" si="925"/>
        <v>-456</v>
      </c>
      <c r="H217" s="54">
        <v>1673</v>
      </c>
      <c r="I217" s="54">
        <v>3670</v>
      </c>
      <c r="J217" s="55">
        <f t="shared" si="926"/>
        <v>-311</v>
      </c>
      <c r="K217" s="54">
        <v>3359</v>
      </c>
      <c r="L217" s="54">
        <v>0</v>
      </c>
      <c r="M217" s="54">
        <f t="shared" si="927"/>
        <v>0</v>
      </c>
      <c r="N217" s="54">
        <v>0</v>
      </c>
      <c r="O217" s="54">
        <v>3614</v>
      </c>
      <c r="P217" s="54">
        <f t="shared" si="928"/>
        <v>-414</v>
      </c>
      <c r="Q217" s="54">
        <v>3200</v>
      </c>
      <c r="R217" s="48">
        <f t="shared" si="953"/>
        <v>9413</v>
      </c>
      <c r="S217" s="48">
        <f t="shared" si="901"/>
        <v>-1181</v>
      </c>
      <c r="T217" s="48">
        <f t="shared" si="902"/>
        <v>8232</v>
      </c>
      <c r="U217" s="54"/>
      <c r="V217" s="54">
        <f t="shared" si="929"/>
        <v>0</v>
      </c>
      <c r="W217" s="54"/>
      <c r="X217" s="54"/>
      <c r="Y217" s="54">
        <f t="shared" si="930"/>
        <v>0</v>
      </c>
      <c r="Z217" s="54"/>
      <c r="AA217" s="54">
        <v>33777</v>
      </c>
      <c r="AB217" s="54">
        <f t="shared" si="931"/>
        <v>23943</v>
      </c>
      <c r="AC217" s="54">
        <v>57720</v>
      </c>
      <c r="AD217" s="54"/>
      <c r="AE217" s="54">
        <f t="shared" si="932"/>
        <v>0</v>
      </c>
      <c r="AF217" s="54"/>
      <c r="AG217" s="54"/>
      <c r="AH217" s="54">
        <f t="shared" si="933"/>
        <v>0</v>
      </c>
      <c r="AI217" s="54"/>
      <c r="AJ217" s="54"/>
      <c r="AK217" s="54">
        <f t="shared" si="934"/>
        <v>0</v>
      </c>
      <c r="AL217" s="54"/>
      <c r="AM217" s="54">
        <v>31134</v>
      </c>
      <c r="AN217" s="54">
        <f t="shared" si="935"/>
        <v>5832</v>
      </c>
      <c r="AO217" s="54">
        <v>36966</v>
      </c>
      <c r="AP217" s="54">
        <v>0</v>
      </c>
      <c r="AQ217" s="54">
        <f t="shared" si="936"/>
        <v>6273</v>
      </c>
      <c r="AR217" s="54">
        <v>6273</v>
      </c>
      <c r="AS217" s="54">
        <v>311</v>
      </c>
      <c r="AT217" s="54">
        <f t="shared" si="937"/>
        <v>359</v>
      </c>
      <c r="AU217" s="54">
        <v>670</v>
      </c>
      <c r="AV217" s="54"/>
      <c r="AW217" s="54">
        <f t="shared" si="938"/>
        <v>0</v>
      </c>
      <c r="AX217" s="54"/>
      <c r="AY217" s="54"/>
      <c r="AZ217" s="54">
        <f t="shared" si="939"/>
        <v>0</v>
      </c>
      <c r="BA217" s="54"/>
      <c r="BB217" s="54"/>
      <c r="BC217" s="54">
        <f t="shared" si="940"/>
        <v>0</v>
      </c>
      <c r="BD217" s="54"/>
      <c r="BE217" s="54">
        <v>2721</v>
      </c>
      <c r="BF217" s="54">
        <f t="shared" si="941"/>
        <v>400</v>
      </c>
      <c r="BG217" s="54">
        <v>3121</v>
      </c>
      <c r="BH217" s="54"/>
      <c r="BI217" s="54">
        <f t="shared" si="942"/>
        <v>310</v>
      </c>
      <c r="BJ217" s="54">
        <v>310</v>
      </c>
      <c r="BK217" s="54">
        <v>9855</v>
      </c>
      <c r="BL217" s="54">
        <f t="shared" si="943"/>
        <v>9631</v>
      </c>
      <c r="BM217" s="54">
        <v>19486</v>
      </c>
      <c r="BN217" s="54">
        <v>13070</v>
      </c>
      <c r="BO217" s="54">
        <f t="shared" si="944"/>
        <v>-1465</v>
      </c>
      <c r="BP217" s="54">
        <v>11605</v>
      </c>
      <c r="BQ217" s="57">
        <f t="shared" si="945"/>
        <v>100281</v>
      </c>
      <c r="BR217" s="57">
        <f t="shared" si="946"/>
        <v>44102</v>
      </c>
      <c r="BS217" s="57">
        <f t="shared" si="950"/>
        <v>144383</v>
      </c>
      <c r="BT217" s="49"/>
      <c r="BU217" s="54"/>
      <c r="BV217" s="54"/>
      <c r="BW217" s="54"/>
      <c r="BX217" s="54"/>
      <c r="BY217" s="54">
        <f t="shared" si="947"/>
        <v>100281</v>
      </c>
      <c r="BZ217" s="54">
        <f t="shared" si="948"/>
        <v>44102</v>
      </c>
      <c r="CA217" s="54">
        <f t="shared" si="949"/>
        <v>144383</v>
      </c>
    </row>
    <row r="218" spans="1:79" ht="22.5" x14ac:dyDescent="0.2">
      <c r="A218" s="44" t="s">
        <v>55</v>
      </c>
      <c r="B218" s="45" t="s">
        <v>56</v>
      </c>
      <c r="C218" s="43">
        <f>C219+C220+C221+C222+C223</f>
        <v>1593</v>
      </c>
      <c r="D218" s="43">
        <f t="shared" si="924"/>
        <v>10407</v>
      </c>
      <c r="E218" s="43">
        <f t="shared" ref="E218" si="999">E219+E220+E221+E222+E223</f>
        <v>12000</v>
      </c>
      <c r="F218" s="43">
        <f>F219+F220+F221+F222+F223</f>
        <v>805</v>
      </c>
      <c r="G218" s="43">
        <f t="shared" si="925"/>
        <v>31217</v>
      </c>
      <c r="H218" s="43">
        <f t="shared" ref="H218" si="1000">H219+H220+H221+H222+H223</f>
        <v>32022</v>
      </c>
      <c r="I218" s="43">
        <f>I219+I220+I221+I222+I223</f>
        <v>11994</v>
      </c>
      <c r="J218" s="52">
        <f t="shared" si="926"/>
        <v>9977</v>
      </c>
      <c r="K218" s="43">
        <f t="shared" ref="K218" si="1001">K219+K220+K221+K222+K223</f>
        <v>21971</v>
      </c>
      <c r="L218" s="43">
        <f>L219+L220+L221+L222+L223</f>
        <v>0</v>
      </c>
      <c r="M218" s="43">
        <f t="shared" si="927"/>
        <v>0</v>
      </c>
      <c r="N218" s="43">
        <f t="shared" ref="N218" si="1002">N219+N220+N221+N222+N223</f>
        <v>0</v>
      </c>
      <c r="O218" s="43">
        <f>O219+O220+O221+O222+O223</f>
        <v>7299</v>
      </c>
      <c r="P218" s="43">
        <f t="shared" si="928"/>
        <v>39301</v>
      </c>
      <c r="Q218" s="43">
        <f t="shared" ref="Q218" si="1003">Q219+Q220+Q221+Q222+Q223</f>
        <v>46600</v>
      </c>
      <c r="R218" s="48">
        <f t="shared" si="953"/>
        <v>21691</v>
      </c>
      <c r="S218" s="48">
        <f t="shared" si="901"/>
        <v>90902</v>
      </c>
      <c r="T218" s="48">
        <f t="shared" si="902"/>
        <v>112593</v>
      </c>
      <c r="U218" s="43">
        <f>U219+U220+U221+U222+U223</f>
        <v>0</v>
      </c>
      <c r="V218" s="43">
        <f t="shared" si="929"/>
        <v>0</v>
      </c>
      <c r="W218" s="43">
        <f t="shared" ref="W218" si="1004">W219+W220+W221+W222+W223</f>
        <v>0</v>
      </c>
      <c r="X218" s="43">
        <f>X219+X220+X221+X222+X223</f>
        <v>0</v>
      </c>
      <c r="Y218" s="43">
        <f t="shared" si="930"/>
        <v>8685</v>
      </c>
      <c r="Z218" s="43">
        <f t="shared" ref="Z218" si="1005">Z219+Z220+Z221+Z222+Z223</f>
        <v>8685</v>
      </c>
      <c r="AA218" s="43">
        <f>AA219+AA220+AA221+AA222+AA223</f>
        <v>52556</v>
      </c>
      <c r="AB218" s="43">
        <f t="shared" si="931"/>
        <v>38861</v>
      </c>
      <c r="AC218" s="43">
        <f t="shared" ref="AC218" si="1006">AC219+AC220+AC221+AC222+AC223</f>
        <v>91417</v>
      </c>
      <c r="AD218" s="43">
        <f>AD219+AD220+AD221+AD222+AD223</f>
        <v>17254</v>
      </c>
      <c r="AE218" s="43">
        <f t="shared" si="932"/>
        <v>-4714</v>
      </c>
      <c r="AF218" s="43">
        <f t="shared" ref="AF218" si="1007">AF219+AF220+AF221+AF222+AF223</f>
        <v>12540</v>
      </c>
      <c r="AG218" s="43">
        <f>AG219+AG220+AG221+AG222+AG223</f>
        <v>0</v>
      </c>
      <c r="AH218" s="43">
        <f t="shared" si="933"/>
        <v>36582</v>
      </c>
      <c r="AI218" s="43">
        <f t="shared" ref="AI218" si="1008">AI219+AI220+AI221+AI222+AI223</f>
        <v>36582</v>
      </c>
      <c r="AJ218" s="43">
        <f>AJ219+AJ220+AJ221+AJ222+AJ223</f>
        <v>0</v>
      </c>
      <c r="AK218" s="43">
        <f t="shared" si="934"/>
        <v>18535</v>
      </c>
      <c r="AL218" s="43">
        <f t="shared" ref="AL218" si="1009">AL219+AL220+AL221+AL222+AL223</f>
        <v>18535</v>
      </c>
      <c r="AM218" s="43">
        <f>AM219+AM220+AM221+AM222+AM223</f>
        <v>25070</v>
      </c>
      <c r="AN218" s="43">
        <f t="shared" si="935"/>
        <v>44873</v>
      </c>
      <c r="AO218" s="43">
        <f t="shared" ref="AO218" si="1010">AO219+AO220+AO221+AO222+AO223</f>
        <v>69943</v>
      </c>
      <c r="AP218" s="43">
        <f>AP219+AP220+AP221+AP222+AP223</f>
        <v>0</v>
      </c>
      <c r="AQ218" s="43">
        <f t="shared" si="936"/>
        <v>49829</v>
      </c>
      <c r="AR218" s="43">
        <f t="shared" ref="AR218" si="1011">AR219+AR220+AR221+AR222+AR223</f>
        <v>49829</v>
      </c>
      <c r="AS218" s="43">
        <f>AS219+AS220+AS221+AS222+AS223</f>
        <v>6276</v>
      </c>
      <c r="AT218" s="43">
        <f t="shared" si="937"/>
        <v>15498</v>
      </c>
      <c r="AU218" s="43">
        <f t="shared" ref="AU218" si="1012">AU219+AU220+AU221+AU222+AU223</f>
        <v>21774</v>
      </c>
      <c r="AV218" s="43">
        <f>AV219+AV220+AV221+AV222+AV223</f>
        <v>0</v>
      </c>
      <c r="AW218" s="43">
        <f t="shared" si="938"/>
        <v>111100</v>
      </c>
      <c r="AX218" s="43">
        <f t="shared" ref="AX218" si="1013">AX219+AX220+AX221+AX222+AX223</f>
        <v>111100</v>
      </c>
      <c r="AY218" s="43">
        <f>AY219+AY220+AY221+AY222+AY223</f>
        <v>0</v>
      </c>
      <c r="AZ218" s="43">
        <f t="shared" si="939"/>
        <v>1512</v>
      </c>
      <c r="BA218" s="43">
        <f t="shared" ref="BA218" si="1014">BA219+BA220+BA221+BA222+BA223</f>
        <v>1512</v>
      </c>
      <c r="BB218" s="43">
        <f>BB219+BB220+BB221+BB222+BB223</f>
        <v>0</v>
      </c>
      <c r="BC218" s="43">
        <f t="shared" si="940"/>
        <v>7414</v>
      </c>
      <c r="BD218" s="43">
        <f t="shared" ref="BD218" si="1015">BD219+BD220+BD221+BD222+BD223</f>
        <v>7414</v>
      </c>
      <c r="BE218" s="43">
        <f>BE219+BE220+BE221+BE222+BE223</f>
        <v>41715</v>
      </c>
      <c r="BF218" s="43">
        <f t="shared" si="941"/>
        <v>63167</v>
      </c>
      <c r="BG218" s="43">
        <f t="shared" ref="BG218" si="1016">BG219+BG220+BG221+BG222+BG223</f>
        <v>104882</v>
      </c>
      <c r="BH218" s="43">
        <f>BH219+BH220+BH221+BH222+BH223</f>
        <v>0</v>
      </c>
      <c r="BI218" s="43">
        <f t="shared" si="942"/>
        <v>36300</v>
      </c>
      <c r="BJ218" s="43">
        <f t="shared" ref="BJ218" si="1017">BJ219+BJ220+BJ221+BJ222+BJ223</f>
        <v>36300</v>
      </c>
      <c r="BK218" s="43">
        <f>BK219+BK220+BK221+BK222+BK223</f>
        <v>178959</v>
      </c>
      <c r="BL218" s="43">
        <f t="shared" si="943"/>
        <v>105084</v>
      </c>
      <c r="BM218" s="43">
        <f t="shared" ref="BM218" si="1018">BM219+BM220+BM221+BM222+BM223</f>
        <v>284043</v>
      </c>
      <c r="BN218" s="43">
        <f>BN219+BN220+BN221+BN222+BN223</f>
        <v>46486</v>
      </c>
      <c r="BO218" s="43">
        <f t="shared" si="944"/>
        <v>228593</v>
      </c>
      <c r="BP218" s="43">
        <f t="shared" ref="BP218" si="1019">BP219+BP220+BP221+BP222+BP223</f>
        <v>275079</v>
      </c>
      <c r="BQ218" s="57">
        <f t="shared" si="945"/>
        <v>390007</v>
      </c>
      <c r="BR218" s="57">
        <f t="shared" si="946"/>
        <v>852221</v>
      </c>
      <c r="BS218" s="57">
        <f t="shared" si="950"/>
        <v>1242228</v>
      </c>
      <c r="BT218" s="49"/>
      <c r="BU218" s="43"/>
      <c r="BV218" s="43">
        <f>BV219+BV220+BV221+BV222+BV223</f>
        <v>0</v>
      </c>
      <c r="BW218" s="43">
        <f t="shared" ref="BW218:BX218" si="1020">BW219+BW220+BW221+BW222+BW223</f>
        <v>0</v>
      </c>
      <c r="BX218" s="43">
        <f t="shared" si="1020"/>
        <v>0</v>
      </c>
      <c r="BY218" s="43">
        <f t="shared" si="947"/>
        <v>390007</v>
      </c>
      <c r="BZ218" s="43">
        <f t="shared" si="948"/>
        <v>852221</v>
      </c>
      <c r="CA218" s="43">
        <f t="shared" si="949"/>
        <v>1242228</v>
      </c>
    </row>
    <row r="219" spans="1:79" ht="33.75" x14ac:dyDescent="0.2">
      <c r="A219" s="44" t="s">
        <v>57</v>
      </c>
      <c r="B219" s="45" t="s">
        <v>58</v>
      </c>
      <c r="C219" s="54">
        <v>1593</v>
      </c>
      <c r="D219" s="54">
        <f t="shared" si="924"/>
        <v>407</v>
      </c>
      <c r="E219" s="54">
        <v>2000</v>
      </c>
      <c r="F219" s="54">
        <v>805</v>
      </c>
      <c r="G219" s="54">
        <f t="shared" si="925"/>
        <v>10016</v>
      </c>
      <c r="H219" s="54">
        <v>10821</v>
      </c>
      <c r="I219" s="54">
        <v>10361</v>
      </c>
      <c r="J219" s="55">
        <f t="shared" si="926"/>
        <v>-10361</v>
      </c>
      <c r="K219" s="54"/>
      <c r="L219" s="54"/>
      <c r="M219" s="54">
        <f t="shared" si="927"/>
        <v>0</v>
      </c>
      <c r="N219" s="54"/>
      <c r="O219" s="54">
        <v>2464</v>
      </c>
      <c r="P219" s="54">
        <f t="shared" si="928"/>
        <v>13536</v>
      </c>
      <c r="Q219" s="54">
        <v>16000</v>
      </c>
      <c r="R219" s="48">
        <f t="shared" si="953"/>
        <v>15223</v>
      </c>
      <c r="S219" s="48">
        <f t="shared" si="901"/>
        <v>13598</v>
      </c>
      <c r="T219" s="48">
        <f t="shared" si="902"/>
        <v>28821</v>
      </c>
      <c r="U219" s="54"/>
      <c r="V219" s="54">
        <f t="shared" si="929"/>
        <v>0</v>
      </c>
      <c r="W219" s="54"/>
      <c r="X219" s="54">
        <v>0</v>
      </c>
      <c r="Y219" s="54">
        <f t="shared" si="930"/>
        <v>178</v>
      </c>
      <c r="Z219" s="54">
        <v>178</v>
      </c>
      <c r="AA219" s="54">
        <v>4778</v>
      </c>
      <c r="AB219" s="54">
        <f t="shared" si="931"/>
        <v>19436</v>
      </c>
      <c r="AC219" s="54">
        <v>24214</v>
      </c>
      <c r="AD219" s="54"/>
      <c r="AE219" s="54">
        <f t="shared" si="932"/>
        <v>0</v>
      </c>
      <c r="AF219" s="54"/>
      <c r="AG219" s="54">
        <v>0</v>
      </c>
      <c r="AH219" s="54">
        <f t="shared" si="933"/>
        <v>26398</v>
      </c>
      <c r="AI219" s="54">
        <v>26398</v>
      </c>
      <c r="AJ219" s="54"/>
      <c r="AK219" s="54">
        <f t="shared" si="934"/>
        <v>2286</v>
      </c>
      <c r="AL219" s="54">
        <v>2286</v>
      </c>
      <c r="AM219" s="54">
        <v>18907</v>
      </c>
      <c r="AN219" s="54">
        <f t="shared" si="935"/>
        <v>-1803</v>
      </c>
      <c r="AO219" s="54">
        <v>17104</v>
      </c>
      <c r="AP219" s="54">
        <v>0</v>
      </c>
      <c r="AQ219" s="54">
        <f t="shared" si="936"/>
        <v>27231</v>
      </c>
      <c r="AR219" s="54">
        <v>27231</v>
      </c>
      <c r="AS219" s="54">
        <v>4643</v>
      </c>
      <c r="AT219" s="54">
        <f t="shared" si="937"/>
        <v>-47</v>
      </c>
      <c r="AU219" s="54">
        <v>4596</v>
      </c>
      <c r="AV219" s="54">
        <v>0</v>
      </c>
      <c r="AW219" s="54">
        <f t="shared" si="938"/>
        <v>53900</v>
      </c>
      <c r="AX219" s="66">
        <f>61700-8200+400</f>
        <v>53900</v>
      </c>
      <c r="AY219" s="54">
        <v>0</v>
      </c>
      <c r="AZ219" s="54">
        <f t="shared" si="939"/>
        <v>618</v>
      </c>
      <c r="BA219" s="54">
        <v>618</v>
      </c>
      <c r="BB219" s="54">
        <v>0</v>
      </c>
      <c r="BC219" s="54">
        <f t="shared" si="940"/>
        <v>5414</v>
      </c>
      <c r="BD219" s="54">
        <v>5414</v>
      </c>
      <c r="BE219" s="54">
        <v>6703</v>
      </c>
      <c r="BF219" s="54">
        <f t="shared" si="941"/>
        <v>24929</v>
      </c>
      <c r="BG219" s="54">
        <v>31632</v>
      </c>
      <c r="BH219" s="54"/>
      <c r="BI219" s="54">
        <f t="shared" si="942"/>
        <v>20510</v>
      </c>
      <c r="BJ219" s="54">
        <v>20510</v>
      </c>
      <c r="BK219" s="54">
        <v>26810</v>
      </c>
      <c r="BL219" s="54">
        <f t="shared" si="943"/>
        <v>23343</v>
      </c>
      <c r="BM219" s="54">
        <v>50153</v>
      </c>
      <c r="BN219" s="54">
        <v>15666</v>
      </c>
      <c r="BO219" s="54">
        <f t="shared" si="944"/>
        <v>141474</v>
      </c>
      <c r="BP219" s="54">
        <v>157140</v>
      </c>
      <c r="BQ219" s="57">
        <f t="shared" si="945"/>
        <v>92730</v>
      </c>
      <c r="BR219" s="57">
        <f t="shared" si="946"/>
        <v>357465</v>
      </c>
      <c r="BS219" s="57">
        <f t="shared" si="950"/>
        <v>450195</v>
      </c>
      <c r="BT219" s="49"/>
      <c r="BU219" s="54"/>
      <c r="BV219" s="54"/>
      <c r="BW219" s="54"/>
      <c r="BX219" s="54"/>
      <c r="BY219" s="54">
        <f t="shared" si="947"/>
        <v>92730</v>
      </c>
      <c r="BZ219" s="54">
        <f t="shared" si="948"/>
        <v>357465</v>
      </c>
      <c r="CA219" s="54">
        <f t="shared" si="949"/>
        <v>450195</v>
      </c>
    </row>
    <row r="220" spans="1:79" ht="22.5" x14ac:dyDescent="0.2">
      <c r="A220" s="44" t="s">
        <v>75</v>
      </c>
      <c r="B220" s="45" t="s">
        <v>76</v>
      </c>
      <c r="C220" s="54">
        <v>0</v>
      </c>
      <c r="D220" s="54">
        <f t="shared" si="924"/>
        <v>0</v>
      </c>
      <c r="E220" s="54">
        <v>0</v>
      </c>
      <c r="F220" s="54">
        <v>0</v>
      </c>
      <c r="G220" s="54">
        <f t="shared" si="925"/>
        <v>5651</v>
      </c>
      <c r="H220" s="54">
        <v>5651</v>
      </c>
      <c r="I220" s="54">
        <v>266</v>
      </c>
      <c r="J220" s="55">
        <f t="shared" si="926"/>
        <v>7140</v>
      </c>
      <c r="K220" s="54">
        <v>7406</v>
      </c>
      <c r="L220" s="54">
        <v>0</v>
      </c>
      <c r="M220" s="54">
        <f t="shared" si="927"/>
        <v>0</v>
      </c>
      <c r="N220" s="54">
        <v>0</v>
      </c>
      <c r="O220" s="54">
        <v>1991</v>
      </c>
      <c r="P220" s="54">
        <f t="shared" si="928"/>
        <v>5809</v>
      </c>
      <c r="Q220" s="54">
        <v>7800</v>
      </c>
      <c r="R220" s="48">
        <f t="shared" si="953"/>
        <v>2257</v>
      </c>
      <c r="S220" s="48">
        <f t="shared" si="901"/>
        <v>18600</v>
      </c>
      <c r="T220" s="48">
        <f t="shared" si="902"/>
        <v>20857</v>
      </c>
      <c r="U220" s="54"/>
      <c r="V220" s="54">
        <f t="shared" si="929"/>
        <v>0</v>
      </c>
      <c r="W220" s="54"/>
      <c r="X220" s="54">
        <v>0</v>
      </c>
      <c r="Y220" s="54">
        <f t="shared" si="930"/>
        <v>63</v>
      </c>
      <c r="Z220" s="54">
        <v>63</v>
      </c>
      <c r="AA220" s="54">
        <v>18573</v>
      </c>
      <c r="AB220" s="54">
        <f t="shared" si="931"/>
        <v>-5784</v>
      </c>
      <c r="AC220" s="54">
        <v>12789</v>
      </c>
      <c r="AD220" s="54">
        <v>17254</v>
      </c>
      <c r="AE220" s="54">
        <f t="shared" si="932"/>
        <v>-5554</v>
      </c>
      <c r="AF220" s="54">
        <v>11700</v>
      </c>
      <c r="AG220" s="54"/>
      <c r="AH220" s="54">
        <f t="shared" si="933"/>
        <v>0</v>
      </c>
      <c r="AI220" s="54"/>
      <c r="AJ220" s="54"/>
      <c r="AK220" s="54">
        <f t="shared" si="934"/>
        <v>3038</v>
      </c>
      <c r="AL220" s="54">
        <v>3038</v>
      </c>
      <c r="AM220" s="54">
        <v>2252</v>
      </c>
      <c r="AN220" s="54">
        <f t="shared" si="935"/>
        <v>597</v>
      </c>
      <c r="AO220" s="54">
        <v>2849</v>
      </c>
      <c r="AP220" s="54">
        <v>0</v>
      </c>
      <c r="AQ220" s="54">
        <f t="shared" si="936"/>
        <v>846</v>
      </c>
      <c r="AR220" s="54">
        <v>846</v>
      </c>
      <c r="AS220" s="54">
        <v>266</v>
      </c>
      <c r="AT220" s="54">
        <f t="shared" si="937"/>
        <v>-266</v>
      </c>
      <c r="AU220" s="54"/>
      <c r="AV220" s="54">
        <v>0</v>
      </c>
      <c r="AW220" s="54">
        <f t="shared" si="938"/>
        <v>6000</v>
      </c>
      <c r="AX220" s="54">
        <v>6000</v>
      </c>
      <c r="AY220" s="54"/>
      <c r="AZ220" s="54">
        <f t="shared" si="939"/>
        <v>0</v>
      </c>
      <c r="BA220" s="54"/>
      <c r="BB220" s="54"/>
      <c r="BC220" s="54">
        <f t="shared" si="940"/>
        <v>0</v>
      </c>
      <c r="BD220" s="54"/>
      <c r="BE220" s="54">
        <v>23339</v>
      </c>
      <c r="BF220" s="54">
        <f t="shared" si="941"/>
        <v>18661</v>
      </c>
      <c r="BG220" s="54">
        <v>42000</v>
      </c>
      <c r="BH220" s="54"/>
      <c r="BI220" s="54">
        <f t="shared" si="942"/>
        <v>350</v>
      </c>
      <c r="BJ220" s="54">
        <v>350</v>
      </c>
      <c r="BK220" s="54">
        <v>12126</v>
      </c>
      <c r="BL220" s="54">
        <f t="shared" si="943"/>
        <v>33370</v>
      </c>
      <c r="BM220" s="54">
        <v>45496</v>
      </c>
      <c r="BN220" s="54">
        <v>15291</v>
      </c>
      <c r="BO220" s="54">
        <f t="shared" si="944"/>
        <v>53049</v>
      </c>
      <c r="BP220" s="54">
        <v>68340</v>
      </c>
      <c r="BQ220" s="57">
        <f t="shared" si="945"/>
        <v>91358</v>
      </c>
      <c r="BR220" s="57">
        <f t="shared" si="946"/>
        <v>122970</v>
      </c>
      <c r="BS220" s="57">
        <f t="shared" si="950"/>
        <v>214328</v>
      </c>
      <c r="BT220" s="49"/>
      <c r="BU220" s="54"/>
      <c r="BV220" s="54"/>
      <c r="BW220" s="54"/>
      <c r="BX220" s="54"/>
      <c r="BY220" s="54">
        <f t="shared" si="947"/>
        <v>91358</v>
      </c>
      <c r="BZ220" s="54">
        <f t="shared" si="948"/>
        <v>122970</v>
      </c>
      <c r="CA220" s="54">
        <f t="shared" si="949"/>
        <v>214328</v>
      </c>
    </row>
    <row r="221" spans="1:79" ht="22.5" x14ac:dyDescent="0.2">
      <c r="A221" s="44" t="s">
        <v>59</v>
      </c>
      <c r="B221" s="45" t="s">
        <v>60</v>
      </c>
      <c r="C221" s="54">
        <v>0</v>
      </c>
      <c r="D221" s="54">
        <f t="shared" si="924"/>
        <v>10000</v>
      </c>
      <c r="E221" s="54">
        <v>10000</v>
      </c>
      <c r="F221" s="54">
        <v>0</v>
      </c>
      <c r="G221" s="54">
        <f t="shared" si="925"/>
        <v>15550</v>
      </c>
      <c r="H221" s="54">
        <v>15550</v>
      </c>
      <c r="I221" s="54"/>
      <c r="J221" s="55">
        <f t="shared" si="926"/>
        <v>14500</v>
      </c>
      <c r="K221" s="54">
        <v>14500</v>
      </c>
      <c r="L221" s="54">
        <v>0</v>
      </c>
      <c r="M221" s="54">
        <f t="shared" si="927"/>
        <v>0</v>
      </c>
      <c r="N221" s="54"/>
      <c r="O221" s="54">
        <v>2844</v>
      </c>
      <c r="P221" s="54">
        <f t="shared" si="928"/>
        <v>15256</v>
      </c>
      <c r="Q221" s="54">
        <v>18100</v>
      </c>
      <c r="R221" s="48">
        <f t="shared" si="953"/>
        <v>2844</v>
      </c>
      <c r="S221" s="48">
        <f t="shared" si="901"/>
        <v>55306</v>
      </c>
      <c r="T221" s="48">
        <f t="shared" si="902"/>
        <v>58150</v>
      </c>
      <c r="U221" s="54"/>
      <c r="V221" s="54">
        <f t="shared" si="929"/>
        <v>0</v>
      </c>
      <c r="W221" s="54"/>
      <c r="X221" s="54">
        <v>0</v>
      </c>
      <c r="Y221" s="54">
        <f t="shared" si="930"/>
        <v>7657</v>
      </c>
      <c r="Z221" s="54">
        <v>7657</v>
      </c>
      <c r="AA221" s="54">
        <v>23725</v>
      </c>
      <c r="AB221" s="54">
        <f t="shared" si="931"/>
        <v>22745</v>
      </c>
      <c r="AC221" s="54">
        <v>46470</v>
      </c>
      <c r="AD221" s="54">
        <v>0</v>
      </c>
      <c r="AE221" s="54">
        <f t="shared" si="932"/>
        <v>0</v>
      </c>
      <c r="AF221" s="66"/>
      <c r="AG221" s="54">
        <v>0</v>
      </c>
      <c r="AH221" s="54">
        <f t="shared" si="933"/>
        <v>9025</v>
      </c>
      <c r="AI221" s="54">
        <v>9025</v>
      </c>
      <c r="AJ221" s="54"/>
      <c r="AK221" s="54">
        <f t="shared" si="934"/>
        <v>7568</v>
      </c>
      <c r="AL221" s="54">
        <v>7568</v>
      </c>
      <c r="AM221" s="54">
        <v>1911</v>
      </c>
      <c r="AN221" s="54">
        <f t="shared" si="935"/>
        <v>40870</v>
      </c>
      <c r="AO221" s="54">
        <v>42781</v>
      </c>
      <c r="AP221" s="54">
        <v>0</v>
      </c>
      <c r="AQ221" s="54">
        <f t="shared" si="936"/>
        <v>18005</v>
      </c>
      <c r="AR221" s="54">
        <v>18005</v>
      </c>
      <c r="AS221" s="54"/>
      <c r="AT221" s="54">
        <f t="shared" si="937"/>
        <v>17040</v>
      </c>
      <c r="AU221" s="54">
        <v>17040</v>
      </c>
      <c r="AV221" s="54">
        <v>0</v>
      </c>
      <c r="AW221" s="54">
        <f t="shared" si="938"/>
        <v>3000</v>
      </c>
      <c r="AX221" s="54">
        <v>3000</v>
      </c>
      <c r="AY221" s="54"/>
      <c r="AZ221" s="54">
        <f t="shared" si="939"/>
        <v>0</v>
      </c>
      <c r="BA221" s="54"/>
      <c r="BB221" s="54"/>
      <c r="BC221" s="54">
        <f t="shared" si="940"/>
        <v>0</v>
      </c>
      <c r="BD221" s="54"/>
      <c r="BE221" s="54">
        <v>10213</v>
      </c>
      <c r="BF221" s="54">
        <f t="shared" si="941"/>
        <v>14037</v>
      </c>
      <c r="BG221" s="54">
        <v>24250</v>
      </c>
      <c r="BH221" s="54"/>
      <c r="BI221" s="54">
        <f t="shared" si="942"/>
        <v>10840</v>
      </c>
      <c r="BJ221" s="54">
        <v>10840</v>
      </c>
      <c r="BK221" s="54"/>
      <c r="BL221" s="54">
        <f t="shared" si="943"/>
        <v>50706</v>
      </c>
      <c r="BM221" s="54">
        <v>50706</v>
      </c>
      <c r="BN221" s="54">
        <v>13936</v>
      </c>
      <c r="BO221" s="54">
        <f t="shared" si="944"/>
        <v>32557</v>
      </c>
      <c r="BP221" s="54">
        <v>46493</v>
      </c>
      <c r="BQ221" s="57">
        <f t="shared" si="945"/>
        <v>52629</v>
      </c>
      <c r="BR221" s="57">
        <f t="shared" si="946"/>
        <v>289356</v>
      </c>
      <c r="BS221" s="57">
        <f t="shared" si="950"/>
        <v>341985</v>
      </c>
      <c r="BT221" s="49"/>
      <c r="BU221" s="54"/>
      <c r="BV221" s="54"/>
      <c r="BW221" s="54"/>
      <c r="BX221" s="54"/>
      <c r="BY221" s="54">
        <f t="shared" si="947"/>
        <v>52629</v>
      </c>
      <c r="BZ221" s="54">
        <f t="shared" si="948"/>
        <v>289356</v>
      </c>
      <c r="CA221" s="54">
        <f t="shared" si="949"/>
        <v>341985</v>
      </c>
    </row>
    <row r="222" spans="1:79" ht="45" x14ac:dyDescent="0.2">
      <c r="A222" s="44" t="s">
        <v>77</v>
      </c>
      <c r="B222" s="45" t="s">
        <v>78</v>
      </c>
      <c r="C222" s="54">
        <v>0</v>
      </c>
      <c r="D222" s="54">
        <f t="shared" si="924"/>
        <v>0</v>
      </c>
      <c r="E222" s="54">
        <v>0</v>
      </c>
      <c r="F222" s="54"/>
      <c r="G222" s="54">
        <f t="shared" si="925"/>
        <v>0</v>
      </c>
      <c r="H222" s="54"/>
      <c r="I222" s="54">
        <v>1367</v>
      </c>
      <c r="J222" s="55">
        <f t="shared" si="926"/>
        <v>-1367</v>
      </c>
      <c r="K222" s="54"/>
      <c r="L222" s="54">
        <v>0</v>
      </c>
      <c r="M222" s="54">
        <f t="shared" si="927"/>
        <v>0</v>
      </c>
      <c r="N222" s="54">
        <v>0</v>
      </c>
      <c r="O222" s="54"/>
      <c r="P222" s="54">
        <f t="shared" si="928"/>
        <v>4500</v>
      </c>
      <c r="Q222" s="54">
        <v>4500</v>
      </c>
      <c r="R222" s="48">
        <f t="shared" si="953"/>
        <v>1367</v>
      </c>
      <c r="S222" s="48">
        <f t="shared" si="901"/>
        <v>3133</v>
      </c>
      <c r="T222" s="48">
        <f t="shared" si="902"/>
        <v>4500</v>
      </c>
      <c r="U222" s="54"/>
      <c r="V222" s="54">
        <f t="shared" si="929"/>
        <v>0</v>
      </c>
      <c r="W222" s="54"/>
      <c r="X222" s="54">
        <v>0</v>
      </c>
      <c r="Y222" s="54">
        <f t="shared" si="930"/>
        <v>187</v>
      </c>
      <c r="Z222" s="54">
        <v>187</v>
      </c>
      <c r="AA222" s="54"/>
      <c r="AB222" s="54">
        <f t="shared" si="931"/>
        <v>35</v>
      </c>
      <c r="AC222" s="54">
        <v>35</v>
      </c>
      <c r="AD222" s="54"/>
      <c r="AE222" s="54">
        <f t="shared" si="932"/>
        <v>0</v>
      </c>
      <c r="AF222" s="54"/>
      <c r="AG222" s="54"/>
      <c r="AH222" s="54">
        <f t="shared" si="933"/>
        <v>658</v>
      </c>
      <c r="AI222" s="54">
        <v>658</v>
      </c>
      <c r="AJ222" s="54"/>
      <c r="AK222" s="54">
        <f t="shared" si="934"/>
        <v>2788</v>
      </c>
      <c r="AL222" s="54">
        <v>2788</v>
      </c>
      <c r="AM222" s="54"/>
      <c r="AN222" s="54">
        <f t="shared" si="935"/>
        <v>0</v>
      </c>
      <c r="AO222" s="54"/>
      <c r="AP222" s="54">
        <v>0</v>
      </c>
      <c r="AQ222" s="54">
        <f t="shared" si="936"/>
        <v>2724</v>
      </c>
      <c r="AR222" s="54">
        <v>2724</v>
      </c>
      <c r="AS222" s="54">
        <v>1367</v>
      </c>
      <c r="AT222" s="54">
        <f t="shared" si="937"/>
        <v>-1251</v>
      </c>
      <c r="AU222" s="54">
        <v>116</v>
      </c>
      <c r="AV222" s="54">
        <v>0</v>
      </c>
      <c r="AW222" s="54">
        <f t="shared" si="938"/>
        <v>46000</v>
      </c>
      <c r="AX222" s="66">
        <f>55000-9000</f>
        <v>46000</v>
      </c>
      <c r="AY222" s="54">
        <v>0</v>
      </c>
      <c r="AZ222" s="54">
        <f t="shared" si="939"/>
        <v>573</v>
      </c>
      <c r="BA222" s="54">
        <v>573</v>
      </c>
      <c r="BB222" s="54"/>
      <c r="BC222" s="54">
        <f t="shared" si="940"/>
        <v>0</v>
      </c>
      <c r="BD222" s="54"/>
      <c r="BE222" s="54">
        <v>929</v>
      </c>
      <c r="BF222" s="54">
        <f t="shared" si="941"/>
        <v>1571</v>
      </c>
      <c r="BG222" s="54">
        <v>2500</v>
      </c>
      <c r="BH222" s="54"/>
      <c r="BI222" s="54">
        <f t="shared" si="942"/>
        <v>3700</v>
      </c>
      <c r="BJ222" s="54">
        <v>3700</v>
      </c>
      <c r="BK222" s="54">
        <v>664</v>
      </c>
      <c r="BL222" s="54">
        <f t="shared" si="943"/>
        <v>791</v>
      </c>
      <c r="BM222" s="54">
        <v>1455</v>
      </c>
      <c r="BN222" s="54">
        <v>0</v>
      </c>
      <c r="BO222" s="54">
        <f t="shared" si="944"/>
        <v>0</v>
      </c>
      <c r="BP222" s="54">
        <v>0</v>
      </c>
      <c r="BQ222" s="57">
        <f t="shared" si="945"/>
        <v>4327</v>
      </c>
      <c r="BR222" s="57">
        <f t="shared" si="946"/>
        <v>60909</v>
      </c>
      <c r="BS222" s="57">
        <f t="shared" si="950"/>
        <v>65236</v>
      </c>
      <c r="BT222" s="49"/>
      <c r="BU222" s="54"/>
      <c r="BV222" s="54"/>
      <c r="BW222" s="54"/>
      <c r="BX222" s="54"/>
      <c r="BY222" s="54">
        <f t="shared" si="947"/>
        <v>4327</v>
      </c>
      <c r="BZ222" s="54">
        <f t="shared" si="948"/>
        <v>60909</v>
      </c>
      <c r="CA222" s="54">
        <f t="shared" si="949"/>
        <v>65236</v>
      </c>
    </row>
    <row r="223" spans="1:79" ht="45" x14ac:dyDescent="0.2">
      <c r="A223" s="44" t="s">
        <v>61</v>
      </c>
      <c r="B223" s="45" t="s">
        <v>62</v>
      </c>
      <c r="C223" s="54">
        <v>0</v>
      </c>
      <c r="D223" s="54">
        <f t="shared" si="924"/>
        <v>0</v>
      </c>
      <c r="E223" s="54">
        <v>0</v>
      </c>
      <c r="F223" s="54"/>
      <c r="G223" s="54">
        <f t="shared" si="925"/>
        <v>0</v>
      </c>
      <c r="H223" s="54"/>
      <c r="I223" s="54"/>
      <c r="J223" s="55">
        <f t="shared" si="926"/>
        <v>65</v>
      </c>
      <c r="K223" s="54">
        <v>65</v>
      </c>
      <c r="L223" s="54">
        <v>0</v>
      </c>
      <c r="M223" s="54">
        <f t="shared" si="927"/>
        <v>0</v>
      </c>
      <c r="N223" s="54">
        <v>0</v>
      </c>
      <c r="O223" s="54"/>
      <c r="P223" s="54">
        <f t="shared" si="928"/>
        <v>200</v>
      </c>
      <c r="Q223" s="54">
        <v>200</v>
      </c>
      <c r="R223" s="48">
        <f t="shared" si="953"/>
        <v>0</v>
      </c>
      <c r="S223" s="48">
        <f t="shared" si="901"/>
        <v>265</v>
      </c>
      <c r="T223" s="48">
        <f t="shared" si="902"/>
        <v>265</v>
      </c>
      <c r="U223" s="54"/>
      <c r="V223" s="54">
        <f t="shared" si="929"/>
        <v>0</v>
      </c>
      <c r="W223" s="54"/>
      <c r="X223" s="54">
        <v>0</v>
      </c>
      <c r="Y223" s="54">
        <f t="shared" si="930"/>
        <v>600</v>
      </c>
      <c r="Z223" s="54">
        <v>600</v>
      </c>
      <c r="AA223" s="54">
        <v>5480</v>
      </c>
      <c r="AB223" s="54">
        <f t="shared" si="931"/>
        <v>2429</v>
      </c>
      <c r="AC223" s="54">
        <v>7909</v>
      </c>
      <c r="AD223" s="54"/>
      <c r="AE223" s="54">
        <f t="shared" si="932"/>
        <v>840</v>
      </c>
      <c r="AF223" s="66">
        <v>840</v>
      </c>
      <c r="AG223" s="54">
        <v>0</v>
      </c>
      <c r="AH223" s="54">
        <f t="shared" si="933"/>
        <v>501</v>
      </c>
      <c r="AI223" s="54">
        <v>501</v>
      </c>
      <c r="AJ223" s="54"/>
      <c r="AK223" s="54">
        <f t="shared" si="934"/>
        <v>2855</v>
      </c>
      <c r="AL223" s="54">
        <v>2855</v>
      </c>
      <c r="AM223" s="54">
        <v>2000</v>
      </c>
      <c r="AN223" s="54">
        <f t="shared" si="935"/>
        <v>5209</v>
      </c>
      <c r="AO223" s="54">
        <v>7209</v>
      </c>
      <c r="AP223" s="54">
        <v>0</v>
      </c>
      <c r="AQ223" s="54">
        <f t="shared" si="936"/>
        <v>1023</v>
      </c>
      <c r="AR223" s="54">
        <v>1023</v>
      </c>
      <c r="AS223" s="54"/>
      <c r="AT223" s="54">
        <f t="shared" si="937"/>
        <v>22</v>
      </c>
      <c r="AU223" s="54">
        <v>22</v>
      </c>
      <c r="AV223" s="54">
        <v>0</v>
      </c>
      <c r="AW223" s="54">
        <f t="shared" si="938"/>
        <v>2200</v>
      </c>
      <c r="AX223" s="54">
        <v>2200</v>
      </c>
      <c r="AY223" s="54">
        <v>0</v>
      </c>
      <c r="AZ223" s="54">
        <f t="shared" si="939"/>
        <v>321</v>
      </c>
      <c r="BA223" s="54">
        <v>321</v>
      </c>
      <c r="BB223" s="54">
        <v>0</v>
      </c>
      <c r="BC223" s="54">
        <f t="shared" si="940"/>
        <v>2000</v>
      </c>
      <c r="BD223" s="54">
        <v>2000</v>
      </c>
      <c r="BE223" s="54">
        <v>531</v>
      </c>
      <c r="BF223" s="54">
        <f t="shared" si="941"/>
        <v>3969</v>
      </c>
      <c r="BG223" s="54">
        <v>4500</v>
      </c>
      <c r="BH223" s="54"/>
      <c r="BI223" s="54">
        <f t="shared" si="942"/>
        <v>900</v>
      </c>
      <c r="BJ223" s="54">
        <v>900</v>
      </c>
      <c r="BK223" s="54">
        <v>139359</v>
      </c>
      <c r="BL223" s="54">
        <f t="shared" si="943"/>
        <v>-3126</v>
      </c>
      <c r="BM223" s="54">
        <v>136233</v>
      </c>
      <c r="BN223" s="54">
        <v>1593</v>
      </c>
      <c r="BO223" s="54">
        <f t="shared" si="944"/>
        <v>1513</v>
      </c>
      <c r="BP223" s="54">
        <v>3106</v>
      </c>
      <c r="BQ223" s="57">
        <f t="shared" si="945"/>
        <v>148963</v>
      </c>
      <c r="BR223" s="57">
        <f t="shared" si="946"/>
        <v>21521</v>
      </c>
      <c r="BS223" s="57">
        <f t="shared" si="950"/>
        <v>170484</v>
      </c>
      <c r="BT223" s="49"/>
      <c r="BU223" s="54"/>
      <c r="BV223" s="54"/>
      <c r="BW223" s="54"/>
      <c r="BX223" s="54"/>
      <c r="BY223" s="54">
        <f t="shared" si="947"/>
        <v>148963</v>
      </c>
      <c r="BZ223" s="54">
        <f t="shared" si="948"/>
        <v>21521</v>
      </c>
      <c r="CA223" s="54">
        <f t="shared" si="949"/>
        <v>170484</v>
      </c>
    </row>
    <row r="224" spans="1:79" ht="22.5" x14ac:dyDescent="0.2">
      <c r="A224" s="44" t="s">
        <v>79</v>
      </c>
      <c r="B224" s="45" t="s">
        <v>80</v>
      </c>
      <c r="C224" s="43">
        <f>C225</f>
        <v>0</v>
      </c>
      <c r="D224" s="43">
        <f t="shared" si="924"/>
        <v>0</v>
      </c>
      <c r="E224" s="43">
        <f t="shared" ref="E224:BM224" si="1021">E225</f>
        <v>0</v>
      </c>
      <c r="F224" s="43">
        <f>F225</f>
        <v>0</v>
      </c>
      <c r="G224" s="43">
        <f t="shared" si="925"/>
        <v>27</v>
      </c>
      <c r="H224" s="43">
        <f t="shared" si="1021"/>
        <v>27</v>
      </c>
      <c r="I224" s="43">
        <f>I225</f>
        <v>0</v>
      </c>
      <c r="J224" s="52">
        <f t="shared" si="926"/>
        <v>0</v>
      </c>
      <c r="K224" s="43">
        <f t="shared" si="1021"/>
        <v>0</v>
      </c>
      <c r="L224" s="43">
        <f>L225</f>
        <v>0</v>
      </c>
      <c r="M224" s="43">
        <f t="shared" si="927"/>
        <v>0</v>
      </c>
      <c r="N224" s="43">
        <f t="shared" si="1021"/>
        <v>0</v>
      </c>
      <c r="O224" s="43">
        <f>O225</f>
        <v>0</v>
      </c>
      <c r="P224" s="43">
        <f t="shared" si="928"/>
        <v>0</v>
      </c>
      <c r="Q224" s="43">
        <f t="shared" si="1021"/>
        <v>0</v>
      </c>
      <c r="R224" s="48">
        <f t="shared" si="953"/>
        <v>0</v>
      </c>
      <c r="S224" s="48">
        <f t="shared" si="901"/>
        <v>27</v>
      </c>
      <c r="T224" s="48">
        <f t="shared" si="902"/>
        <v>27</v>
      </c>
      <c r="U224" s="43">
        <f>U225</f>
        <v>0</v>
      </c>
      <c r="V224" s="43">
        <f t="shared" si="929"/>
        <v>0</v>
      </c>
      <c r="W224" s="43">
        <f t="shared" si="1021"/>
        <v>0</v>
      </c>
      <c r="X224" s="43">
        <f>X225</f>
        <v>0</v>
      </c>
      <c r="Y224" s="43">
        <f t="shared" si="930"/>
        <v>0</v>
      </c>
      <c r="Z224" s="43">
        <f t="shared" si="1021"/>
        <v>0</v>
      </c>
      <c r="AA224" s="43">
        <f>AA225</f>
        <v>0</v>
      </c>
      <c r="AB224" s="43">
        <f t="shared" si="931"/>
        <v>0</v>
      </c>
      <c r="AC224" s="43">
        <f t="shared" si="1021"/>
        <v>0</v>
      </c>
      <c r="AD224" s="43">
        <f>AD225</f>
        <v>0</v>
      </c>
      <c r="AE224" s="43">
        <f t="shared" si="932"/>
        <v>0</v>
      </c>
      <c r="AF224" s="43">
        <f t="shared" si="1021"/>
        <v>0</v>
      </c>
      <c r="AG224" s="43">
        <f>AG225</f>
        <v>0</v>
      </c>
      <c r="AH224" s="43">
        <f t="shared" si="933"/>
        <v>17</v>
      </c>
      <c r="AI224" s="43">
        <f t="shared" si="1021"/>
        <v>17</v>
      </c>
      <c r="AJ224" s="43">
        <f>AJ225</f>
        <v>0</v>
      </c>
      <c r="AK224" s="43">
        <f t="shared" si="934"/>
        <v>0</v>
      </c>
      <c r="AL224" s="43">
        <f t="shared" si="1021"/>
        <v>0</v>
      </c>
      <c r="AM224" s="43">
        <f>AM225</f>
        <v>0</v>
      </c>
      <c r="AN224" s="43">
        <f t="shared" si="935"/>
        <v>0</v>
      </c>
      <c r="AO224" s="43">
        <f t="shared" si="1021"/>
        <v>0</v>
      </c>
      <c r="AP224" s="43">
        <f>AP225</f>
        <v>0</v>
      </c>
      <c r="AQ224" s="43">
        <f t="shared" si="936"/>
        <v>0</v>
      </c>
      <c r="AR224" s="43">
        <f t="shared" si="1021"/>
        <v>0</v>
      </c>
      <c r="AS224" s="43">
        <f>AS225</f>
        <v>0</v>
      </c>
      <c r="AT224" s="43">
        <f t="shared" si="937"/>
        <v>0</v>
      </c>
      <c r="AU224" s="43">
        <f t="shared" si="1021"/>
        <v>0</v>
      </c>
      <c r="AV224" s="43">
        <f>AV225</f>
        <v>0</v>
      </c>
      <c r="AW224" s="43">
        <f t="shared" si="938"/>
        <v>0</v>
      </c>
      <c r="AX224" s="43">
        <f t="shared" si="1021"/>
        <v>0</v>
      </c>
      <c r="AY224" s="43">
        <f>AY225</f>
        <v>0</v>
      </c>
      <c r="AZ224" s="43">
        <f t="shared" si="939"/>
        <v>0</v>
      </c>
      <c r="BA224" s="43">
        <f t="shared" si="1021"/>
        <v>0</v>
      </c>
      <c r="BB224" s="43">
        <f>BB225</f>
        <v>0</v>
      </c>
      <c r="BC224" s="43">
        <f t="shared" si="940"/>
        <v>0</v>
      </c>
      <c r="BD224" s="43">
        <f t="shared" si="1021"/>
        <v>0</v>
      </c>
      <c r="BE224" s="43">
        <f>BE225</f>
        <v>133</v>
      </c>
      <c r="BF224" s="43">
        <f t="shared" si="941"/>
        <v>117</v>
      </c>
      <c r="BG224" s="43">
        <f t="shared" si="1021"/>
        <v>250</v>
      </c>
      <c r="BH224" s="43">
        <f>BH225</f>
        <v>0</v>
      </c>
      <c r="BI224" s="43">
        <f t="shared" si="942"/>
        <v>30</v>
      </c>
      <c r="BJ224" s="43">
        <f t="shared" si="1021"/>
        <v>30</v>
      </c>
      <c r="BK224" s="43">
        <f>BK225</f>
        <v>0</v>
      </c>
      <c r="BL224" s="43">
        <f t="shared" si="943"/>
        <v>552</v>
      </c>
      <c r="BM224" s="43">
        <f t="shared" si="1021"/>
        <v>552</v>
      </c>
      <c r="BN224" s="43">
        <f>BN225</f>
        <v>0</v>
      </c>
      <c r="BO224" s="43">
        <f t="shared" si="944"/>
        <v>119</v>
      </c>
      <c r="BP224" s="43">
        <f t="shared" ref="BP224" si="1022">BP225</f>
        <v>119</v>
      </c>
      <c r="BQ224" s="57">
        <f t="shared" si="945"/>
        <v>133</v>
      </c>
      <c r="BR224" s="57">
        <f t="shared" si="946"/>
        <v>862</v>
      </c>
      <c r="BS224" s="57">
        <f t="shared" si="950"/>
        <v>995</v>
      </c>
      <c r="BT224" s="49"/>
      <c r="BU224" s="43"/>
      <c r="BV224" s="43">
        <f>BV225</f>
        <v>0</v>
      </c>
      <c r="BW224" s="43">
        <f>BW225</f>
        <v>0</v>
      </c>
      <c r="BX224" s="43">
        <f>BX225</f>
        <v>0</v>
      </c>
      <c r="BY224" s="43">
        <f t="shared" si="947"/>
        <v>133</v>
      </c>
      <c r="BZ224" s="43">
        <f t="shared" si="948"/>
        <v>862</v>
      </c>
      <c r="CA224" s="43">
        <f t="shared" si="949"/>
        <v>995</v>
      </c>
    </row>
    <row r="225" spans="1:79" ht="22.5" x14ac:dyDescent="0.2">
      <c r="A225" s="44" t="s">
        <v>82</v>
      </c>
      <c r="B225" s="45" t="s">
        <v>83</v>
      </c>
      <c r="C225" s="54">
        <v>0</v>
      </c>
      <c r="D225" s="54">
        <f t="shared" si="924"/>
        <v>0</v>
      </c>
      <c r="E225" s="54">
        <v>0</v>
      </c>
      <c r="F225" s="54">
        <v>0</v>
      </c>
      <c r="G225" s="54">
        <f t="shared" si="925"/>
        <v>27</v>
      </c>
      <c r="H225" s="54">
        <v>27</v>
      </c>
      <c r="I225" s="54">
        <v>0</v>
      </c>
      <c r="J225" s="55">
        <f t="shared" si="926"/>
        <v>0</v>
      </c>
      <c r="K225" s="54">
        <v>0</v>
      </c>
      <c r="L225" s="54">
        <v>0</v>
      </c>
      <c r="M225" s="54">
        <f t="shared" si="927"/>
        <v>0</v>
      </c>
      <c r="N225" s="54">
        <v>0</v>
      </c>
      <c r="O225" s="54">
        <v>0</v>
      </c>
      <c r="P225" s="54">
        <f t="shared" si="928"/>
        <v>0</v>
      </c>
      <c r="Q225" s="54">
        <v>0</v>
      </c>
      <c r="R225" s="48">
        <f t="shared" si="953"/>
        <v>0</v>
      </c>
      <c r="S225" s="48">
        <f t="shared" si="901"/>
        <v>27</v>
      </c>
      <c r="T225" s="48">
        <f t="shared" si="902"/>
        <v>27</v>
      </c>
      <c r="U225" s="54">
        <v>0</v>
      </c>
      <c r="V225" s="54">
        <f t="shared" si="929"/>
        <v>0</v>
      </c>
      <c r="W225" s="54">
        <v>0</v>
      </c>
      <c r="X225" s="54">
        <v>0</v>
      </c>
      <c r="Y225" s="54">
        <f t="shared" si="930"/>
        <v>0</v>
      </c>
      <c r="Z225" s="54">
        <v>0</v>
      </c>
      <c r="AA225" s="54">
        <v>0</v>
      </c>
      <c r="AB225" s="54">
        <f t="shared" si="931"/>
        <v>0</v>
      </c>
      <c r="AC225" s="54">
        <v>0</v>
      </c>
      <c r="AD225" s="54">
        <v>0</v>
      </c>
      <c r="AE225" s="54">
        <f t="shared" si="932"/>
        <v>0</v>
      </c>
      <c r="AF225" s="54">
        <v>0</v>
      </c>
      <c r="AG225" s="54">
        <v>0</v>
      </c>
      <c r="AH225" s="54">
        <f t="shared" si="933"/>
        <v>17</v>
      </c>
      <c r="AI225" s="54">
        <v>17</v>
      </c>
      <c r="AJ225" s="54">
        <v>0</v>
      </c>
      <c r="AK225" s="54">
        <f t="shared" si="934"/>
        <v>0</v>
      </c>
      <c r="AL225" s="54">
        <v>0</v>
      </c>
      <c r="AM225" s="54">
        <v>0</v>
      </c>
      <c r="AN225" s="54">
        <f t="shared" si="935"/>
        <v>0</v>
      </c>
      <c r="AO225" s="54">
        <v>0</v>
      </c>
      <c r="AP225" s="54">
        <v>0</v>
      </c>
      <c r="AQ225" s="54">
        <f t="shared" si="936"/>
        <v>0</v>
      </c>
      <c r="AR225" s="54">
        <v>0</v>
      </c>
      <c r="AS225" s="54">
        <v>0</v>
      </c>
      <c r="AT225" s="54">
        <f t="shared" si="937"/>
        <v>0</v>
      </c>
      <c r="AU225" s="54">
        <v>0</v>
      </c>
      <c r="AV225" s="54">
        <v>0</v>
      </c>
      <c r="AW225" s="54">
        <f t="shared" si="938"/>
        <v>0</v>
      </c>
      <c r="AX225" s="54">
        <v>0</v>
      </c>
      <c r="AY225" s="54">
        <v>0</v>
      </c>
      <c r="AZ225" s="54">
        <f t="shared" si="939"/>
        <v>0</v>
      </c>
      <c r="BA225" s="54">
        <v>0</v>
      </c>
      <c r="BB225" s="54">
        <v>0</v>
      </c>
      <c r="BC225" s="54">
        <f t="shared" si="940"/>
        <v>0</v>
      </c>
      <c r="BD225" s="54">
        <v>0</v>
      </c>
      <c r="BE225" s="54">
        <v>133</v>
      </c>
      <c r="BF225" s="54">
        <f t="shared" si="941"/>
        <v>117</v>
      </c>
      <c r="BG225" s="54">
        <v>250</v>
      </c>
      <c r="BH225" s="54"/>
      <c r="BI225" s="54">
        <f t="shared" si="942"/>
        <v>30</v>
      </c>
      <c r="BJ225" s="54">
        <v>30</v>
      </c>
      <c r="BK225" s="54"/>
      <c r="BL225" s="54">
        <f t="shared" si="943"/>
        <v>552</v>
      </c>
      <c r="BM225" s="54">
        <v>552</v>
      </c>
      <c r="BN225" s="54">
        <v>0</v>
      </c>
      <c r="BO225" s="54">
        <f t="shared" si="944"/>
        <v>119</v>
      </c>
      <c r="BP225" s="54">
        <v>119</v>
      </c>
      <c r="BQ225" s="57">
        <f t="shared" si="945"/>
        <v>133</v>
      </c>
      <c r="BR225" s="57">
        <f t="shared" si="946"/>
        <v>862</v>
      </c>
      <c r="BS225" s="57">
        <f t="shared" si="950"/>
        <v>995</v>
      </c>
      <c r="BT225" s="49"/>
      <c r="BU225" s="54"/>
      <c r="BV225" s="54">
        <v>0</v>
      </c>
      <c r="BW225" s="54">
        <v>0</v>
      </c>
      <c r="BX225" s="54">
        <v>0</v>
      </c>
      <c r="BY225" s="54">
        <f t="shared" si="947"/>
        <v>133</v>
      </c>
      <c r="BZ225" s="54">
        <f t="shared" si="948"/>
        <v>862</v>
      </c>
      <c r="CA225" s="54">
        <f t="shared" si="949"/>
        <v>995</v>
      </c>
    </row>
    <row r="226" spans="1:79" ht="45" x14ac:dyDescent="0.2">
      <c r="A226" s="44" t="s">
        <v>118</v>
      </c>
      <c r="B226" s="45" t="s">
        <v>119</v>
      </c>
      <c r="C226" s="43">
        <f>C227</f>
        <v>0</v>
      </c>
      <c r="D226" s="43">
        <f t="shared" si="924"/>
        <v>18462</v>
      </c>
      <c r="E226" s="43">
        <f t="shared" ref="E226:BM226" si="1023">E227</f>
        <v>18462</v>
      </c>
      <c r="F226" s="43">
        <f>F227</f>
        <v>0</v>
      </c>
      <c r="G226" s="43">
        <f t="shared" si="925"/>
        <v>0</v>
      </c>
      <c r="H226" s="43">
        <f t="shared" si="1023"/>
        <v>0</v>
      </c>
      <c r="I226" s="43">
        <f>I227</f>
        <v>0</v>
      </c>
      <c r="J226" s="52">
        <f t="shared" si="926"/>
        <v>0</v>
      </c>
      <c r="K226" s="43">
        <f t="shared" si="1023"/>
        <v>0</v>
      </c>
      <c r="L226" s="43">
        <f>L227</f>
        <v>0</v>
      </c>
      <c r="M226" s="43">
        <f t="shared" si="927"/>
        <v>0</v>
      </c>
      <c r="N226" s="43">
        <f t="shared" si="1023"/>
        <v>0</v>
      </c>
      <c r="O226" s="43">
        <f>O227</f>
        <v>0</v>
      </c>
      <c r="P226" s="43">
        <f t="shared" si="928"/>
        <v>0</v>
      </c>
      <c r="Q226" s="43">
        <f t="shared" si="1023"/>
        <v>0</v>
      </c>
      <c r="R226" s="48">
        <f t="shared" si="953"/>
        <v>0</v>
      </c>
      <c r="S226" s="48">
        <f t="shared" si="901"/>
        <v>18462</v>
      </c>
      <c r="T226" s="48">
        <f t="shared" si="902"/>
        <v>18462</v>
      </c>
      <c r="U226" s="43">
        <f>U227</f>
        <v>0</v>
      </c>
      <c r="V226" s="43">
        <f t="shared" si="929"/>
        <v>0</v>
      </c>
      <c r="W226" s="43">
        <f t="shared" si="1023"/>
        <v>0</v>
      </c>
      <c r="X226" s="43">
        <f>X227</f>
        <v>0</v>
      </c>
      <c r="Y226" s="43">
        <f t="shared" si="930"/>
        <v>0</v>
      </c>
      <c r="Z226" s="43">
        <f t="shared" si="1023"/>
        <v>0</v>
      </c>
      <c r="AA226" s="43">
        <f>AA227</f>
        <v>0</v>
      </c>
      <c r="AB226" s="43">
        <f t="shared" si="931"/>
        <v>0</v>
      </c>
      <c r="AC226" s="43">
        <f t="shared" si="1023"/>
        <v>0</v>
      </c>
      <c r="AD226" s="43">
        <f>AD227</f>
        <v>0</v>
      </c>
      <c r="AE226" s="43">
        <f t="shared" si="932"/>
        <v>0</v>
      </c>
      <c r="AF226" s="43">
        <f t="shared" si="1023"/>
        <v>0</v>
      </c>
      <c r="AG226" s="43">
        <f>AG227</f>
        <v>0</v>
      </c>
      <c r="AH226" s="43">
        <f t="shared" si="933"/>
        <v>0</v>
      </c>
      <c r="AI226" s="43">
        <f t="shared" si="1023"/>
        <v>0</v>
      </c>
      <c r="AJ226" s="43">
        <f>AJ227</f>
        <v>0</v>
      </c>
      <c r="AK226" s="43">
        <f t="shared" si="934"/>
        <v>0</v>
      </c>
      <c r="AL226" s="43">
        <f t="shared" si="1023"/>
        <v>0</v>
      </c>
      <c r="AM226" s="43">
        <f>AM227</f>
        <v>0</v>
      </c>
      <c r="AN226" s="43">
        <f t="shared" si="935"/>
        <v>0</v>
      </c>
      <c r="AO226" s="43">
        <f t="shared" si="1023"/>
        <v>0</v>
      </c>
      <c r="AP226" s="43">
        <f>AP227</f>
        <v>0</v>
      </c>
      <c r="AQ226" s="43">
        <f t="shared" si="936"/>
        <v>0</v>
      </c>
      <c r="AR226" s="43">
        <f t="shared" si="1023"/>
        <v>0</v>
      </c>
      <c r="AS226" s="43">
        <f>AS227</f>
        <v>0</v>
      </c>
      <c r="AT226" s="43">
        <f t="shared" si="937"/>
        <v>0</v>
      </c>
      <c r="AU226" s="43">
        <f t="shared" si="1023"/>
        <v>0</v>
      </c>
      <c r="AV226" s="43">
        <f>AV227</f>
        <v>0</v>
      </c>
      <c r="AW226" s="43">
        <f t="shared" si="938"/>
        <v>0</v>
      </c>
      <c r="AX226" s="43">
        <f t="shared" si="1023"/>
        <v>0</v>
      </c>
      <c r="AY226" s="43">
        <f>AY227</f>
        <v>0</v>
      </c>
      <c r="AZ226" s="43">
        <f t="shared" si="939"/>
        <v>0</v>
      </c>
      <c r="BA226" s="43">
        <f t="shared" si="1023"/>
        <v>0</v>
      </c>
      <c r="BB226" s="43">
        <f>BB227</f>
        <v>0</v>
      </c>
      <c r="BC226" s="43">
        <f t="shared" si="940"/>
        <v>0</v>
      </c>
      <c r="BD226" s="43">
        <f t="shared" si="1023"/>
        <v>0</v>
      </c>
      <c r="BE226" s="43">
        <f>BE227</f>
        <v>0</v>
      </c>
      <c r="BF226" s="43">
        <f t="shared" si="941"/>
        <v>0</v>
      </c>
      <c r="BG226" s="43">
        <f t="shared" si="1023"/>
        <v>0</v>
      </c>
      <c r="BH226" s="43">
        <f>BH227</f>
        <v>0</v>
      </c>
      <c r="BI226" s="43">
        <f t="shared" si="942"/>
        <v>0</v>
      </c>
      <c r="BJ226" s="43">
        <f t="shared" si="1023"/>
        <v>0</v>
      </c>
      <c r="BK226" s="43">
        <f>BK227</f>
        <v>0</v>
      </c>
      <c r="BL226" s="43">
        <f t="shared" si="943"/>
        <v>0</v>
      </c>
      <c r="BM226" s="43">
        <f t="shared" si="1023"/>
        <v>0</v>
      </c>
      <c r="BN226" s="43">
        <f>BN227</f>
        <v>0</v>
      </c>
      <c r="BO226" s="43">
        <f t="shared" si="944"/>
        <v>0</v>
      </c>
      <c r="BP226" s="43">
        <f t="shared" ref="BP226" si="1024">BP227</f>
        <v>0</v>
      </c>
      <c r="BQ226" s="57">
        <f t="shared" si="945"/>
        <v>0</v>
      </c>
      <c r="BR226" s="57">
        <f t="shared" si="946"/>
        <v>18462</v>
      </c>
      <c r="BS226" s="57">
        <f t="shared" si="950"/>
        <v>18462</v>
      </c>
      <c r="BT226" s="49"/>
      <c r="BU226" s="43"/>
      <c r="BV226" s="43">
        <f>BV227</f>
        <v>0</v>
      </c>
      <c r="BW226" s="43">
        <f>BW227</f>
        <v>0</v>
      </c>
      <c r="BX226" s="43">
        <f>BX227</f>
        <v>0</v>
      </c>
      <c r="BY226" s="43">
        <f t="shared" si="947"/>
        <v>0</v>
      </c>
      <c r="BZ226" s="43">
        <f t="shared" si="948"/>
        <v>18462</v>
      </c>
      <c r="CA226" s="43">
        <f t="shared" si="949"/>
        <v>18462</v>
      </c>
    </row>
    <row r="227" spans="1:79" ht="45" x14ac:dyDescent="0.2">
      <c r="A227" s="44" t="s">
        <v>122</v>
      </c>
      <c r="B227" s="45" t="s">
        <v>123</v>
      </c>
      <c r="C227" s="54">
        <v>0</v>
      </c>
      <c r="D227" s="54">
        <f t="shared" si="924"/>
        <v>18462</v>
      </c>
      <c r="E227" s="54">
        <v>18462</v>
      </c>
      <c r="F227" s="54">
        <v>0</v>
      </c>
      <c r="G227" s="54">
        <f t="shared" si="925"/>
        <v>0</v>
      </c>
      <c r="H227" s="54"/>
      <c r="I227" s="54">
        <v>0</v>
      </c>
      <c r="J227" s="55">
        <f t="shared" si="926"/>
        <v>0</v>
      </c>
      <c r="K227" s="54"/>
      <c r="L227" s="54">
        <v>0</v>
      </c>
      <c r="M227" s="54">
        <f t="shared" si="927"/>
        <v>0</v>
      </c>
      <c r="N227" s="54"/>
      <c r="O227" s="54">
        <v>0</v>
      </c>
      <c r="P227" s="54">
        <f t="shared" si="928"/>
        <v>0</v>
      </c>
      <c r="Q227" s="54"/>
      <c r="R227" s="48">
        <f t="shared" si="953"/>
        <v>0</v>
      </c>
      <c r="S227" s="48">
        <f t="shared" si="901"/>
        <v>18462</v>
      </c>
      <c r="T227" s="48">
        <f t="shared" si="902"/>
        <v>18462</v>
      </c>
      <c r="U227" s="54">
        <v>0</v>
      </c>
      <c r="V227" s="54">
        <f t="shared" si="929"/>
        <v>0</v>
      </c>
      <c r="W227" s="54"/>
      <c r="X227" s="54">
        <v>0</v>
      </c>
      <c r="Y227" s="54">
        <f t="shared" si="930"/>
        <v>0</v>
      </c>
      <c r="Z227" s="54"/>
      <c r="AA227" s="54">
        <v>0</v>
      </c>
      <c r="AB227" s="54">
        <f t="shared" si="931"/>
        <v>0</v>
      </c>
      <c r="AC227" s="54"/>
      <c r="AD227" s="54">
        <v>0</v>
      </c>
      <c r="AE227" s="54">
        <f t="shared" si="932"/>
        <v>0</v>
      </c>
      <c r="AF227" s="54"/>
      <c r="AG227" s="54">
        <v>0</v>
      </c>
      <c r="AH227" s="54">
        <f t="shared" si="933"/>
        <v>0</v>
      </c>
      <c r="AI227" s="54"/>
      <c r="AJ227" s="54">
        <v>0</v>
      </c>
      <c r="AK227" s="54">
        <f t="shared" si="934"/>
        <v>0</v>
      </c>
      <c r="AL227" s="54"/>
      <c r="AM227" s="54">
        <v>0</v>
      </c>
      <c r="AN227" s="54">
        <f t="shared" si="935"/>
        <v>0</v>
      </c>
      <c r="AO227" s="54"/>
      <c r="AP227" s="54">
        <v>0</v>
      </c>
      <c r="AQ227" s="54">
        <f t="shared" si="936"/>
        <v>0</v>
      </c>
      <c r="AR227" s="54"/>
      <c r="AS227" s="54">
        <v>0</v>
      </c>
      <c r="AT227" s="54">
        <f t="shared" si="937"/>
        <v>0</v>
      </c>
      <c r="AU227" s="54"/>
      <c r="AV227" s="54">
        <v>0</v>
      </c>
      <c r="AW227" s="54">
        <f t="shared" si="938"/>
        <v>0</v>
      </c>
      <c r="AX227" s="54"/>
      <c r="AY227" s="54">
        <v>0</v>
      </c>
      <c r="AZ227" s="54">
        <f t="shared" si="939"/>
        <v>0</v>
      </c>
      <c r="BA227" s="54"/>
      <c r="BB227" s="54">
        <v>0</v>
      </c>
      <c r="BC227" s="54">
        <f t="shared" si="940"/>
        <v>0</v>
      </c>
      <c r="BD227" s="54"/>
      <c r="BE227" s="54">
        <v>0</v>
      </c>
      <c r="BF227" s="54">
        <f t="shared" si="941"/>
        <v>0</v>
      </c>
      <c r="BG227" s="54"/>
      <c r="BH227" s="54">
        <v>0</v>
      </c>
      <c r="BI227" s="54">
        <f t="shared" si="942"/>
        <v>0</v>
      </c>
      <c r="BJ227" s="54"/>
      <c r="BK227" s="54">
        <v>0</v>
      </c>
      <c r="BL227" s="54">
        <f t="shared" si="943"/>
        <v>0</v>
      </c>
      <c r="BM227" s="54"/>
      <c r="BN227" s="54">
        <v>0</v>
      </c>
      <c r="BO227" s="54">
        <f t="shared" si="944"/>
        <v>0</v>
      </c>
      <c r="BP227" s="54"/>
      <c r="BQ227" s="57">
        <f t="shared" si="945"/>
        <v>0</v>
      </c>
      <c r="BR227" s="57">
        <f t="shared" si="946"/>
        <v>18462</v>
      </c>
      <c r="BS227" s="57">
        <f t="shared" si="950"/>
        <v>18462</v>
      </c>
      <c r="BT227" s="49"/>
      <c r="BU227" s="54"/>
      <c r="BV227" s="54">
        <v>0</v>
      </c>
      <c r="BW227" s="54"/>
      <c r="BX227" s="54"/>
      <c r="BY227" s="54">
        <f t="shared" si="947"/>
        <v>0</v>
      </c>
      <c r="BZ227" s="54">
        <f t="shared" si="948"/>
        <v>18462</v>
      </c>
      <c r="CA227" s="54">
        <f t="shared" si="949"/>
        <v>18462</v>
      </c>
    </row>
    <row r="228" spans="1:79" ht="67.5" x14ac:dyDescent="0.2">
      <c r="A228" s="44" t="s">
        <v>84</v>
      </c>
      <c r="B228" s="45" t="s">
        <v>85</v>
      </c>
      <c r="C228" s="43">
        <f t="shared" ref="C228:BN228" si="1025">C229</f>
        <v>46453</v>
      </c>
      <c r="D228" s="43">
        <f t="shared" si="924"/>
        <v>23547</v>
      </c>
      <c r="E228" s="43">
        <f>E229</f>
        <v>70000</v>
      </c>
      <c r="F228" s="43">
        <f t="shared" si="1025"/>
        <v>0</v>
      </c>
      <c r="G228" s="43">
        <f t="shared" si="925"/>
        <v>0</v>
      </c>
      <c r="H228" s="43">
        <f>H229</f>
        <v>0</v>
      </c>
      <c r="I228" s="43">
        <f t="shared" si="1025"/>
        <v>1327</v>
      </c>
      <c r="J228" s="52">
        <f t="shared" si="926"/>
        <v>-1327</v>
      </c>
      <c r="K228" s="43">
        <f>K229</f>
        <v>0</v>
      </c>
      <c r="L228" s="43">
        <f t="shared" si="1025"/>
        <v>0</v>
      </c>
      <c r="M228" s="43">
        <f t="shared" si="927"/>
        <v>0</v>
      </c>
      <c r="N228" s="43">
        <f>N229</f>
        <v>0</v>
      </c>
      <c r="O228" s="43">
        <f t="shared" si="1025"/>
        <v>0</v>
      </c>
      <c r="P228" s="43">
        <f t="shared" si="928"/>
        <v>300</v>
      </c>
      <c r="Q228" s="43">
        <f>Q229</f>
        <v>300</v>
      </c>
      <c r="R228" s="48">
        <f t="shared" si="953"/>
        <v>47780</v>
      </c>
      <c r="S228" s="48">
        <f t="shared" si="901"/>
        <v>22520</v>
      </c>
      <c r="T228" s="48">
        <f t="shared" si="902"/>
        <v>70300</v>
      </c>
      <c r="U228" s="43">
        <f t="shared" si="1025"/>
        <v>0</v>
      </c>
      <c r="V228" s="43">
        <f t="shared" si="929"/>
        <v>0</v>
      </c>
      <c r="W228" s="43">
        <f>W229</f>
        <v>0</v>
      </c>
      <c r="X228" s="43">
        <f t="shared" si="1025"/>
        <v>0</v>
      </c>
      <c r="Y228" s="43">
        <f t="shared" si="930"/>
        <v>0</v>
      </c>
      <c r="Z228" s="43">
        <f>Z229</f>
        <v>0</v>
      </c>
      <c r="AA228" s="43">
        <f t="shared" si="1025"/>
        <v>0</v>
      </c>
      <c r="AB228" s="43">
        <f t="shared" si="931"/>
        <v>0</v>
      </c>
      <c r="AC228" s="43">
        <f>AC229</f>
        <v>0</v>
      </c>
      <c r="AD228" s="43">
        <f t="shared" si="1025"/>
        <v>0</v>
      </c>
      <c r="AE228" s="43">
        <f t="shared" si="932"/>
        <v>0</v>
      </c>
      <c r="AF228" s="43">
        <f>AF229</f>
        <v>0</v>
      </c>
      <c r="AG228" s="43">
        <f t="shared" si="1025"/>
        <v>0</v>
      </c>
      <c r="AH228" s="43">
        <f t="shared" si="933"/>
        <v>0</v>
      </c>
      <c r="AI228" s="43">
        <f>AI229</f>
        <v>0</v>
      </c>
      <c r="AJ228" s="43">
        <f t="shared" si="1025"/>
        <v>0</v>
      </c>
      <c r="AK228" s="43">
        <f t="shared" si="934"/>
        <v>0</v>
      </c>
      <c r="AL228" s="43">
        <f>AL229</f>
        <v>0</v>
      </c>
      <c r="AM228" s="43">
        <f t="shared" si="1025"/>
        <v>0</v>
      </c>
      <c r="AN228" s="43">
        <f t="shared" si="935"/>
        <v>0</v>
      </c>
      <c r="AO228" s="43">
        <f>AO229</f>
        <v>0</v>
      </c>
      <c r="AP228" s="43">
        <f t="shared" si="1025"/>
        <v>0</v>
      </c>
      <c r="AQ228" s="43">
        <f t="shared" si="936"/>
        <v>0</v>
      </c>
      <c r="AR228" s="43">
        <f>AR229</f>
        <v>0</v>
      </c>
      <c r="AS228" s="43">
        <f t="shared" si="1025"/>
        <v>1327</v>
      </c>
      <c r="AT228" s="43">
        <f t="shared" si="937"/>
        <v>-1327</v>
      </c>
      <c r="AU228" s="43">
        <f>AU229</f>
        <v>0</v>
      </c>
      <c r="AV228" s="43">
        <f t="shared" si="1025"/>
        <v>59725</v>
      </c>
      <c r="AW228" s="43">
        <f t="shared" si="938"/>
        <v>-31563</v>
      </c>
      <c r="AX228" s="43">
        <f>AX229</f>
        <v>28162</v>
      </c>
      <c r="AY228" s="43">
        <f t="shared" si="1025"/>
        <v>0</v>
      </c>
      <c r="AZ228" s="43">
        <f t="shared" si="939"/>
        <v>0</v>
      </c>
      <c r="BA228" s="43">
        <f>BA229</f>
        <v>0</v>
      </c>
      <c r="BB228" s="43">
        <f t="shared" si="1025"/>
        <v>0</v>
      </c>
      <c r="BC228" s="43">
        <f t="shared" si="940"/>
        <v>0</v>
      </c>
      <c r="BD228" s="43">
        <f>BD229</f>
        <v>0</v>
      </c>
      <c r="BE228" s="43">
        <f t="shared" si="1025"/>
        <v>1991</v>
      </c>
      <c r="BF228" s="43">
        <f t="shared" si="941"/>
        <v>-91</v>
      </c>
      <c r="BG228" s="43">
        <f>BG229</f>
        <v>1900</v>
      </c>
      <c r="BH228" s="43">
        <f t="shared" si="1025"/>
        <v>0</v>
      </c>
      <c r="BI228" s="43">
        <f t="shared" si="942"/>
        <v>0</v>
      </c>
      <c r="BJ228" s="43">
        <f>BJ229</f>
        <v>0</v>
      </c>
      <c r="BK228" s="43">
        <f t="shared" si="1025"/>
        <v>358352</v>
      </c>
      <c r="BL228" s="43">
        <f t="shared" si="943"/>
        <v>-98020</v>
      </c>
      <c r="BM228" s="43">
        <f>BM229</f>
        <v>260332</v>
      </c>
      <c r="BN228" s="43">
        <f t="shared" si="1025"/>
        <v>622470</v>
      </c>
      <c r="BO228" s="43">
        <f t="shared" si="944"/>
        <v>-169309</v>
      </c>
      <c r="BP228" s="43">
        <f>BP229</f>
        <v>453161</v>
      </c>
      <c r="BQ228" s="57">
        <f t="shared" si="945"/>
        <v>1091645</v>
      </c>
      <c r="BR228" s="57">
        <f t="shared" si="946"/>
        <v>-277790</v>
      </c>
      <c r="BS228" s="57">
        <f t="shared" si="950"/>
        <v>813855</v>
      </c>
      <c r="BT228" s="49"/>
      <c r="BU228" s="43"/>
      <c r="BV228" s="43">
        <f>BV229</f>
        <v>0</v>
      </c>
      <c r="BW228" s="43">
        <f>BW229</f>
        <v>0</v>
      </c>
      <c r="BX228" s="43">
        <f>BX229</f>
        <v>0</v>
      </c>
      <c r="BY228" s="43">
        <f t="shared" si="947"/>
        <v>1091645</v>
      </c>
      <c r="BZ228" s="43">
        <f t="shared" si="948"/>
        <v>-277790</v>
      </c>
      <c r="CA228" s="43">
        <f t="shared" si="949"/>
        <v>813855</v>
      </c>
    </row>
    <row r="229" spans="1:79" ht="45" x14ac:dyDescent="0.2">
      <c r="A229" s="44" t="s">
        <v>86</v>
      </c>
      <c r="B229" s="45" t="s">
        <v>87</v>
      </c>
      <c r="C229" s="54">
        <v>46453</v>
      </c>
      <c r="D229" s="54">
        <f t="shared" si="924"/>
        <v>23547</v>
      </c>
      <c r="E229" s="66">
        <f>85000-15000</f>
        <v>70000</v>
      </c>
      <c r="F229" s="54"/>
      <c r="G229" s="54">
        <f t="shared" si="925"/>
        <v>0</v>
      </c>
      <c r="H229" s="54"/>
      <c r="I229" s="54">
        <v>1327</v>
      </c>
      <c r="J229" s="55">
        <f t="shared" si="926"/>
        <v>-1327</v>
      </c>
      <c r="K229" s="54"/>
      <c r="L229" s="54"/>
      <c r="M229" s="54">
        <f t="shared" si="927"/>
        <v>0</v>
      </c>
      <c r="N229" s="54"/>
      <c r="O229" s="54">
        <v>0</v>
      </c>
      <c r="P229" s="54">
        <f>Q229-O229</f>
        <v>300</v>
      </c>
      <c r="Q229" s="68">
        <v>300</v>
      </c>
      <c r="R229" s="48">
        <f t="shared" si="953"/>
        <v>47780</v>
      </c>
      <c r="S229" s="48">
        <f t="shared" si="901"/>
        <v>22520</v>
      </c>
      <c r="T229" s="48">
        <f t="shared" si="902"/>
        <v>70300</v>
      </c>
      <c r="U229" s="54"/>
      <c r="V229" s="54">
        <f t="shared" si="929"/>
        <v>0</v>
      </c>
      <c r="W229" s="68"/>
      <c r="X229" s="54"/>
      <c r="Y229" s="54">
        <f t="shared" si="930"/>
        <v>0</v>
      </c>
      <c r="Z229" s="68"/>
      <c r="AA229" s="54"/>
      <c r="AB229" s="54">
        <f t="shared" si="931"/>
        <v>0</v>
      </c>
      <c r="AC229" s="68"/>
      <c r="AD229" s="54"/>
      <c r="AE229" s="54">
        <f t="shared" si="932"/>
        <v>0</v>
      </c>
      <c r="AF229" s="68"/>
      <c r="AG229" s="54"/>
      <c r="AH229" s="54">
        <f t="shared" si="933"/>
        <v>0</v>
      </c>
      <c r="AI229" s="68"/>
      <c r="AJ229" s="54"/>
      <c r="AK229" s="54">
        <f t="shared" si="934"/>
        <v>0</v>
      </c>
      <c r="AL229" s="68"/>
      <c r="AM229" s="54"/>
      <c r="AN229" s="54">
        <f t="shared" si="935"/>
        <v>0</v>
      </c>
      <c r="AO229" s="68"/>
      <c r="AP229" s="54"/>
      <c r="AQ229" s="54">
        <f t="shared" si="936"/>
        <v>0</v>
      </c>
      <c r="AR229" s="68"/>
      <c r="AS229" s="54">
        <v>1327</v>
      </c>
      <c r="AT229" s="54">
        <f t="shared" si="937"/>
        <v>-1327</v>
      </c>
      <c r="AU229" s="68"/>
      <c r="AV229" s="54">
        <v>59725</v>
      </c>
      <c r="AW229" s="54">
        <f t="shared" si="938"/>
        <v>-31563</v>
      </c>
      <c r="AX229" s="70">
        <f>37162-9000</f>
        <v>28162</v>
      </c>
      <c r="AY229" s="54"/>
      <c r="AZ229" s="54">
        <f t="shared" si="939"/>
        <v>0</v>
      </c>
      <c r="BA229" s="68"/>
      <c r="BB229" s="54"/>
      <c r="BC229" s="54">
        <f t="shared" si="940"/>
        <v>0</v>
      </c>
      <c r="BD229" s="68"/>
      <c r="BE229" s="54">
        <v>1991</v>
      </c>
      <c r="BF229" s="54">
        <f t="shared" si="941"/>
        <v>-91</v>
      </c>
      <c r="BG229" s="68">
        <v>1900</v>
      </c>
      <c r="BH229" s="54"/>
      <c r="BI229" s="54">
        <f t="shared" si="942"/>
        <v>0</v>
      </c>
      <c r="BJ229" s="68"/>
      <c r="BK229" s="54">
        <v>358352</v>
      </c>
      <c r="BL229" s="54">
        <f t="shared" si="943"/>
        <v>-98020</v>
      </c>
      <c r="BM229" s="70">
        <f>260332</f>
        <v>260332</v>
      </c>
      <c r="BN229" s="54">
        <v>622470</v>
      </c>
      <c r="BO229" s="54">
        <f t="shared" si="944"/>
        <v>-169309</v>
      </c>
      <c r="BP229" s="68">
        <v>453161</v>
      </c>
      <c r="BQ229" s="57">
        <f t="shared" si="945"/>
        <v>1091645</v>
      </c>
      <c r="BR229" s="57">
        <f t="shared" si="946"/>
        <v>-277790</v>
      </c>
      <c r="BS229" s="57">
        <f t="shared" si="950"/>
        <v>813855</v>
      </c>
      <c r="BT229" s="49"/>
      <c r="BU229" s="68"/>
      <c r="BV229" s="54"/>
      <c r="BW229" s="54"/>
      <c r="BX229" s="68"/>
      <c r="BY229" s="54">
        <f t="shared" si="947"/>
        <v>1091645</v>
      </c>
      <c r="BZ229" s="54">
        <f t="shared" si="948"/>
        <v>-277790</v>
      </c>
      <c r="CA229" s="54">
        <f t="shared" si="949"/>
        <v>813855</v>
      </c>
    </row>
    <row r="230" spans="1:79" ht="56.25" x14ac:dyDescent="0.2">
      <c r="A230" s="44">
        <v>41</v>
      </c>
      <c r="B230" s="63" t="s">
        <v>89</v>
      </c>
      <c r="C230" s="54"/>
      <c r="D230" s="54">
        <f t="shared" si="924"/>
        <v>0</v>
      </c>
      <c r="E230" s="54"/>
      <c r="F230" s="54"/>
      <c r="G230" s="54">
        <f t="shared" si="925"/>
        <v>0</v>
      </c>
      <c r="H230" s="54"/>
      <c r="I230" s="54"/>
      <c r="J230" s="55">
        <f t="shared" si="926"/>
        <v>0</v>
      </c>
      <c r="K230" s="54"/>
      <c r="L230" s="54"/>
      <c r="M230" s="54">
        <f t="shared" si="927"/>
        <v>0</v>
      </c>
      <c r="N230" s="54"/>
      <c r="O230" s="54"/>
      <c r="P230" s="54">
        <f t="shared" si="928"/>
        <v>0</v>
      </c>
      <c r="Q230" s="68"/>
      <c r="R230" s="48"/>
      <c r="S230" s="48">
        <f t="shared" si="901"/>
        <v>0</v>
      </c>
      <c r="T230" s="48">
        <f t="shared" si="902"/>
        <v>0</v>
      </c>
      <c r="U230" s="54"/>
      <c r="V230" s="54">
        <f t="shared" si="929"/>
        <v>0</v>
      </c>
      <c r="W230" s="68"/>
      <c r="X230" s="54"/>
      <c r="Y230" s="54">
        <f t="shared" si="930"/>
        <v>0</v>
      </c>
      <c r="Z230" s="68"/>
      <c r="AA230" s="54"/>
      <c r="AB230" s="54">
        <f t="shared" si="931"/>
        <v>0</v>
      </c>
      <c r="AC230" s="68"/>
      <c r="AD230" s="54"/>
      <c r="AE230" s="54">
        <f t="shared" si="932"/>
        <v>0</v>
      </c>
      <c r="AF230" s="68"/>
      <c r="AG230" s="54"/>
      <c r="AH230" s="54">
        <f t="shared" si="933"/>
        <v>0</v>
      </c>
      <c r="AI230" s="68"/>
      <c r="AJ230" s="54"/>
      <c r="AK230" s="54">
        <f t="shared" si="934"/>
        <v>0</v>
      </c>
      <c r="AL230" s="68"/>
      <c r="AM230" s="54"/>
      <c r="AN230" s="54">
        <f t="shared" si="935"/>
        <v>0</v>
      </c>
      <c r="AO230" s="68"/>
      <c r="AP230" s="54"/>
      <c r="AQ230" s="54">
        <f t="shared" si="936"/>
        <v>0</v>
      </c>
      <c r="AR230" s="68"/>
      <c r="AS230" s="54"/>
      <c r="AT230" s="54">
        <f t="shared" si="937"/>
        <v>0</v>
      </c>
      <c r="AU230" s="68"/>
      <c r="AV230" s="61">
        <f>AV231</f>
        <v>0</v>
      </c>
      <c r="AW230" s="61">
        <f t="shared" si="938"/>
        <v>135000</v>
      </c>
      <c r="AX230" s="61">
        <f t="shared" ref="AX230" si="1026">AX231</f>
        <v>135000</v>
      </c>
      <c r="AY230" s="54"/>
      <c r="AZ230" s="54">
        <f t="shared" si="939"/>
        <v>0</v>
      </c>
      <c r="BA230" s="68"/>
      <c r="BB230" s="54"/>
      <c r="BC230" s="54">
        <f t="shared" si="940"/>
        <v>0</v>
      </c>
      <c r="BD230" s="68"/>
      <c r="BE230" s="61">
        <f>BE231</f>
        <v>0</v>
      </c>
      <c r="BF230" s="61">
        <f t="shared" si="941"/>
        <v>1500</v>
      </c>
      <c r="BG230" s="61">
        <f t="shared" ref="BG230" si="1027">BG231</f>
        <v>1500</v>
      </c>
      <c r="BH230" s="54"/>
      <c r="BI230" s="54">
        <f t="shared" si="942"/>
        <v>0</v>
      </c>
      <c r="BJ230" s="68"/>
      <c r="BK230" s="54"/>
      <c r="BL230" s="54">
        <f t="shared" si="943"/>
        <v>0</v>
      </c>
      <c r="BM230" s="68"/>
      <c r="BN230" s="54"/>
      <c r="BO230" s="54">
        <f t="shared" si="944"/>
        <v>0</v>
      </c>
      <c r="BP230" s="68"/>
      <c r="BQ230" s="57">
        <f t="shared" si="945"/>
        <v>0</v>
      </c>
      <c r="BR230" s="57">
        <f t="shared" si="946"/>
        <v>136500</v>
      </c>
      <c r="BS230" s="57">
        <f t="shared" si="950"/>
        <v>136500</v>
      </c>
      <c r="BT230" s="49"/>
      <c r="BU230" s="68"/>
      <c r="BV230" s="54"/>
      <c r="BW230" s="54"/>
      <c r="BX230" s="68"/>
      <c r="BY230" s="54">
        <f t="shared" si="947"/>
        <v>0</v>
      </c>
      <c r="BZ230" s="54">
        <f t="shared" si="948"/>
        <v>136500</v>
      </c>
      <c r="CA230" s="54">
        <f t="shared" si="949"/>
        <v>136500</v>
      </c>
    </row>
    <row r="231" spans="1:79" ht="22.5" x14ac:dyDescent="0.2">
      <c r="A231" s="44">
        <v>412</v>
      </c>
      <c r="B231" s="63" t="s">
        <v>91</v>
      </c>
      <c r="C231" s="54"/>
      <c r="D231" s="54">
        <f t="shared" si="924"/>
        <v>0</v>
      </c>
      <c r="E231" s="54"/>
      <c r="F231" s="54"/>
      <c r="G231" s="54">
        <f t="shared" si="925"/>
        <v>0</v>
      </c>
      <c r="H231" s="54"/>
      <c r="I231" s="54"/>
      <c r="J231" s="55">
        <f t="shared" si="926"/>
        <v>0</v>
      </c>
      <c r="K231" s="54"/>
      <c r="L231" s="54"/>
      <c r="M231" s="54">
        <f t="shared" si="927"/>
        <v>0</v>
      </c>
      <c r="N231" s="54"/>
      <c r="O231" s="54"/>
      <c r="P231" s="54">
        <f t="shared" si="928"/>
        <v>0</v>
      </c>
      <c r="Q231" s="68"/>
      <c r="R231" s="48"/>
      <c r="S231" s="48">
        <f t="shared" si="901"/>
        <v>0</v>
      </c>
      <c r="T231" s="48">
        <f t="shared" si="902"/>
        <v>0</v>
      </c>
      <c r="U231" s="54"/>
      <c r="V231" s="54">
        <f t="shared" si="929"/>
        <v>0</v>
      </c>
      <c r="W231" s="68"/>
      <c r="X231" s="54"/>
      <c r="Y231" s="54">
        <f t="shared" si="930"/>
        <v>0</v>
      </c>
      <c r="Z231" s="68"/>
      <c r="AA231" s="54"/>
      <c r="AB231" s="54">
        <f t="shared" si="931"/>
        <v>0</v>
      </c>
      <c r="AC231" s="68"/>
      <c r="AD231" s="54"/>
      <c r="AE231" s="54">
        <f t="shared" si="932"/>
        <v>0</v>
      </c>
      <c r="AF231" s="68"/>
      <c r="AG231" s="54"/>
      <c r="AH231" s="54">
        <f t="shared" si="933"/>
        <v>0</v>
      </c>
      <c r="AI231" s="68"/>
      <c r="AJ231" s="54"/>
      <c r="AK231" s="54">
        <f t="shared" si="934"/>
        <v>0</v>
      </c>
      <c r="AL231" s="68"/>
      <c r="AM231" s="54"/>
      <c r="AN231" s="54">
        <f t="shared" si="935"/>
        <v>0</v>
      </c>
      <c r="AO231" s="68"/>
      <c r="AP231" s="54"/>
      <c r="AQ231" s="54">
        <f t="shared" si="936"/>
        <v>0</v>
      </c>
      <c r="AR231" s="68"/>
      <c r="AS231" s="54"/>
      <c r="AT231" s="54">
        <f t="shared" si="937"/>
        <v>0</v>
      </c>
      <c r="AU231" s="68"/>
      <c r="AV231" s="54">
        <v>0</v>
      </c>
      <c r="AW231" s="54">
        <f t="shared" si="938"/>
        <v>135000</v>
      </c>
      <c r="AX231" s="70">
        <f>135000</f>
        <v>135000</v>
      </c>
      <c r="AY231" s="54"/>
      <c r="AZ231" s="54">
        <f t="shared" si="939"/>
        <v>0</v>
      </c>
      <c r="BA231" s="68"/>
      <c r="BB231" s="54"/>
      <c r="BC231" s="54">
        <f t="shared" si="940"/>
        <v>0</v>
      </c>
      <c r="BD231" s="68"/>
      <c r="BE231" s="54"/>
      <c r="BF231" s="54">
        <f t="shared" si="941"/>
        <v>1500</v>
      </c>
      <c r="BG231" s="68">
        <v>1500</v>
      </c>
      <c r="BH231" s="54"/>
      <c r="BI231" s="54">
        <f t="shared" si="942"/>
        <v>0</v>
      </c>
      <c r="BJ231" s="68"/>
      <c r="BK231" s="54"/>
      <c r="BL231" s="54">
        <f t="shared" si="943"/>
        <v>0</v>
      </c>
      <c r="BM231" s="68"/>
      <c r="BN231" s="54"/>
      <c r="BO231" s="54">
        <f t="shared" si="944"/>
        <v>0</v>
      </c>
      <c r="BP231" s="68"/>
      <c r="BQ231" s="57">
        <f t="shared" si="945"/>
        <v>0</v>
      </c>
      <c r="BR231" s="57">
        <f t="shared" si="946"/>
        <v>136500</v>
      </c>
      <c r="BS231" s="57">
        <f t="shared" si="950"/>
        <v>136500</v>
      </c>
      <c r="BT231" s="49"/>
      <c r="BU231" s="68"/>
      <c r="BV231" s="54"/>
      <c r="BW231" s="54"/>
      <c r="BX231" s="68"/>
      <c r="BY231" s="54">
        <f t="shared" si="947"/>
        <v>0</v>
      </c>
      <c r="BZ231" s="54">
        <f t="shared" si="948"/>
        <v>136500</v>
      </c>
      <c r="CA231" s="54">
        <f t="shared" si="949"/>
        <v>136500</v>
      </c>
    </row>
    <row r="232" spans="1:79" ht="56.25" x14ac:dyDescent="0.2">
      <c r="A232" s="44" t="s">
        <v>92</v>
      </c>
      <c r="B232" s="45" t="s">
        <v>93</v>
      </c>
      <c r="C232" s="43">
        <f>C233+C234</f>
        <v>0</v>
      </c>
      <c r="D232" s="43">
        <f t="shared" si="924"/>
        <v>0</v>
      </c>
      <c r="E232" s="43">
        <f t="shared" ref="E232" si="1028">E233+E234</f>
        <v>0</v>
      </c>
      <c r="F232" s="43">
        <f>F233+F234</f>
        <v>0</v>
      </c>
      <c r="G232" s="43">
        <f t="shared" si="925"/>
        <v>309</v>
      </c>
      <c r="H232" s="43">
        <f t="shared" ref="H232" si="1029">H233+H234</f>
        <v>309</v>
      </c>
      <c r="I232" s="43">
        <f>I233+I234</f>
        <v>0</v>
      </c>
      <c r="J232" s="52">
        <f t="shared" si="926"/>
        <v>6102</v>
      </c>
      <c r="K232" s="43">
        <f t="shared" ref="K232" si="1030">K233+K234</f>
        <v>6102</v>
      </c>
      <c r="L232" s="43">
        <f>L233+L234</f>
        <v>0</v>
      </c>
      <c r="M232" s="43">
        <f t="shared" si="927"/>
        <v>0</v>
      </c>
      <c r="N232" s="43">
        <f t="shared" ref="N232" si="1031">N233+N234</f>
        <v>0</v>
      </c>
      <c r="O232" s="43">
        <f>O233+O234</f>
        <v>0</v>
      </c>
      <c r="P232" s="43">
        <f t="shared" si="928"/>
        <v>2000</v>
      </c>
      <c r="Q232" s="43">
        <f t="shared" ref="Q232" si="1032">Q233+Q234</f>
        <v>2000</v>
      </c>
      <c r="R232" s="48">
        <f t="shared" si="953"/>
        <v>0</v>
      </c>
      <c r="S232" s="48">
        <f t="shared" si="901"/>
        <v>8411</v>
      </c>
      <c r="T232" s="48">
        <f t="shared" si="902"/>
        <v>8411</v>
      </c>
      <c r="U232" s="43">
        <f>U233+U234</f>
        <v>0</v>
      </c>
      <c r="V232" s="43">
        <f t="shared" si="929"/>
        <v>0</v>
      </c>
      <c r="W232" s="43">
        <f t="shared" ref="W232" si="1033">W233+W234</f>
        <v>0</v>
      </c>
      <c r="X232" s="43">
        <f>X233+X234</f>
        <v>0</v>
      </c>
      <c r="Y232" s="43">
        <f t="shared" si="930"/>
        <v>0</v>
      </c>
      <c r="Z232" s="43">
        <f t="shared" ref="Z232" si="1034">Z233+Z234</f>
        <v>0</v>
      </c>
      <c r="AA232" s="43">
        <f>AA233+AA234</f>
        <v>32488</v>
      </c>
      <c r="AB232" s="43">
        <f t="shared" si="931"/>
        <v>161060</v>
      </c>
      <c r="AC232" s="43">
        <f t="shared" ref="AC232" si="1035">AC233+AC234</f>
        <v>193548</v>
      </c>
      <c r="AD232" s="43">
        <f>AD233+AD234</f>
        <v>0</v>
      </c>
      <c r="AE232" s="43">
        <f t="shared" si="932"/>
        <v>0</v>
      </c>
      <c r="AF232" s="43">
        <f t="shared" ref="AF232" si="1036">AF233+AF234</f>
        <v>0</v>
      </c>
      <c r="AG232" s="43">
        <f>AG233+AG234</f>
        <v>0</v>
      </c>
      <c r="AH232" s="43">
        <f t="shared" si="933"/>
        <v>1230</v>
      </c>
      <c r="AI232" s="43">
        <f t="shared" ref="AI232" si="1037">AI233+AI234</f>
        <v>1230</v>
      </c>
      <c r="AJ232" s="43">
        <f>AJ233+AJ234</f>
        <v>13272</v>
      </c>
      <c r="AK232" s="43">
        <f t="shared" si="934"/>
        <v>-12523</v>
      </c>
      <c r="AL232" s="43">
        <f t="shared" ref="AL232" si="1038">AL233+AL234</f>
        <v>749</v>
      </c>
      <c r="AM232" s="43">
        <f>AM233+AM234</f>
        <v>0</v>
      </c>
      <c r="AN232" s="43">
        <f t="shared" si="935"/>
        <v>59888</v>
      </c>
      <c r="AO232" s="43">
        <f t="shared" ref="AO232" si="1039">AO233+AO234</f>
        <v>59888</v>
      </c>
      <c r="AP232" s="43">
        <f>AP233+AP234</f>
        <v>0</v>
      </c>
      <c r="AQ232" s="43">
        <f t="shared" si="936"/>
        <v>3331</v>
      </c>
      <c r="AR232" s="43">
        <f t="shared" ref="AR232" si="1040">AR233+AR234</f>
        <v>3331</v>
      </c>
      <c r="AS232" s="43">
        <f>AS233+AS234</f>
        <v>0</v>
      </c>
      <c r="AT232" s="43">
        <f t="shared" si="937"/>
        <v>0</v>
      </c>
      <c r="AU232" s="43">
        <f t="shared" ref="AU232" si="1041">AU233+AU234</f>
        <v>0</v>
      </c>
      <c r="AV232" s="43">
        <f>AV233+AV234</f>
        <v>0</v>
      </c>
      <c r="AW232" s="43">
        <f t="shared" si="938"/>
        <v>0</v>
      </c>
      <c r="AX232" s="43">
        <f t="shared" ref="AX232" si="1042">AX233+AX234</f>
        <v>0</v>
      </c>
      <c r="AY232" s="43">
        <f>AY233+AY234</f>
        <v>0</v>
      </c>
      <c r="AZ232" s="43">
        <f t="shared" si="939"/>
        <v>0</v>
      </c>
      <c r="BA232" s="43">
        <f t="shared" ref="BA232" si="1043">BA233+BA234</f>
        <v>0</v>
      </c>
      <c r="BB232" s="43">
        <f>BB233+BB234</f>
        <v>0</v>
      </c>
      <c r="BC232" s="43">
        <f t="shared" si="940"/>
        <v>0</v>
      </c>
      <c r="BD232" s="43">
        <f t="shared" ref="BD232" si="1044">BD233+BD234</f>
        <v>0</v>
      </c>
      <c r="BE232" s="43">
        <f>BE233+BE234</f>
        <v>22841</v>
      </c>
      <c r="BF232" s="43">
        <f t="shared" si="941"/>
        <v>5659</v>
      </c>
      <c r="BG232" s="43">
        <f t="shared" ref="BG232" si="1045">BG233+BG234</f>
        <v>28500</v>
      </c>
      <c r="BH232" s="43">
        <f>BH233+BH234</f>
        <v>0</v>
      </c>
      <c r="BI232" s="43">
        <f t="shared" si="942"/>
        <v>0</v>
      </c>
      <c r="BJ232" s="43">
        <f t="shared" ref="BJ232" si="1046">BJ233+BJ234</f>
        <v>0</v>
      </c>
      <c r="BK232" s="43">
        <f>BK233+BK234</f>
        <v>7300</v>
      </c>
      <c r="BL232" s="43">
        <f t="shared" si="943"/>
        <v>33030</v>
      </c>
      <c r="BM232" s="43">
        <f t="shared" ref="BM232" si="1047">BM233+BM234</f>
        <v>40330</v>
      </c>
      <c r="BN232" s="43">
        <f>BN233+BN234</f>
        <v>0</v>
      </c>
      <c r="BO232" s="43">
        <f t="shared" si="944"/>
        <v>186588</v>
      </c>
      <c r="BP232" s="43">
        <f t="shared" ref="BP232" si="1048">BP233+BP234</f>
        <v>186588</v>
      </c>
      <c r="BQ232" s="57">
        <f t="shared" si="945"/>
        <v>75901</v>
      </c>
      <c r="BR232" s="57">
        <f t="shared" si="946"/>
        <v>446674</v>
      </c>
      <c r="BS232" s="57">
        <f t="shared" si="950"/>
        <v>522575</v>
      </c>
      <c r="BT232" s="49"/>
      <c r="BU232" s="43"/>
      <c r="BV232" s="43">
        <f>BV233+BV234</f>
        <v>0</v>
      </c>
      <c r="BW232" s="43">
        <f t="shared" ref="BW232:BX232" si="1049">BW233+BW234</f>
        <v>0</v>
      </c>
      <c r="BX232" s="43">
        <f t="shared" si="1049"/>
        <v>0</v>
      </c>
      <c r="BY232" s="43">
        <f t="shared" si="947"/>
        <v>75901</v>
      </c>
      <c r="BZ232" s="43">
        <f t="shared" si="948"/>
        <v>446674</v>
      </c>
      <c r="CA232" s="43">
        <f t="shared" si="949"/>
        <v>522575</v>
      </c>
    </row>
    <row r="233" spans="1:79" ht="22.5" x14ac:dyDescent="0.2">
      <c r="A233" s="44" t="s">
        <v>96</v>
      </c>
      <c r="B233" s="45" t="s">
        <v>97</v>
      </c>
      <c r="C233" s="54">
        <v>0</v>
      </c>
      <c r="D233" s="54">
        <f t="shared" si="924"/>
        <v>0</v>
      </c>
      <c r="E233" s="54">
        <v>0</v>
      </c>
      <c r="F233" s="54">
        <v>0</v>
      </c>
      <c r="G233" s="54">
        <f t="shared" si="925"/>
        <v>149</v>
      </c>
      <c r="H233" s="54">
        <v>149</v>
      </c>
      <c r="I233" s="54">
        <v>0</v>
      </c>
      <c r="J233" s="55">
        <f t="shared" si="926"/>
        <v>6102</v>
      </c>
      <c r="K233" s="54">
        <v>6102</v>
      </c>
      <c r="L233" s="54">
        <v>0</v>
      </c>
      <c r="M233" s="54">
        <f t="shared" si="927"/>
        <v>0</v>
      </c>
      <c r="N233" s="54">
        <v>0</v>
      </c>
      <c r="O233" s="54">
        <v>0</v>
      </c>
      <c r="P233" s="54">
        <f t="shared" si="928"/>
        <v>2000</v>
      </c>
      <c r="Q233" s="54">
        <v>2000</v>
      </c>
      <c r="R233" s="48">
        <f t="shared" si="953"/>
        <v>0</v>
      </c>
      <c r="S233" s="48">
        <f t="shared" si="901"/>
        <v>8251</v>
      </c>
      <c r="T233" s="48">
        <f t="shared" si="902"/>
        <v>8251</v>
      </c>
      <c r="U233" s="54">
        <v>0</v>
      </c>
      <c r="V233" s="54">
        <f t="shared" si="929"/>
        <v>0</v>
      </c>
      <c r="W233" s="54"/>
      <c r="X233" s="54">
        <v>0</v>
      </c>
      <c r="Y233" s="54">
        <f t="shared" si="930"/>
        <v>0</v>
      </c>
      <c r="Z233" s="54"/>
      <c r="AA233" s="54">
        <v>5545</v>
      </c>
      <c r="AB233" s="54">
        <f t="shared" si="931"/>
        <v>3158</v>
      </c>
      <c r="AC233" s="54">
        <v>8703</v>
      </c>
      <c r="AD233" s="54">
        <v>0</v>
      </c>
      <c r="AE233" s="54">
        <f t="shared" si="932"/>
        <v>0</v>
      </c>
      <c r="AF233" s="54"/>
      <c r="AG233" s="54">
        <v>0</v>
      </c>
      <c r="AH233" s="54">
        <f t="shared" si="933"/>
        <v>1230</v>
      </c>
      <c r="AI233" s="54">
        <v>1230</v>
      </c>
      <c r="AJ233" s="54">
        <v>13272</v>
      </c>
      <c r="AK233" s="54">
        <f t="shared" si="934"/>
        <v>-12523</v>
      </c>
      <c r="AL233" s="54">
        <v>749</v>
      </c>
      <c r="AM233" s="54"/>
      <c r="AN233" s="54">
        <f t="shared" si="935"/>
        <v>59888</v>
      </c>
      <c r="AO233" s="66">
        <f>129888-70000</f>
        <v>59888</v>
      </c>
      <c r="AP233" s="54">
        <v>0</v>
      </c>
      <c r="AQ233" s="54">
        <f t="shared" si="936"/>
        <v>3331</v>
      </c>
      <c r="AR233" s="54">
        <v>3331</v>
      </c>
      <c r="AS233" s="54">
        <v>0</v>
      </c>
      <c r="AT233" s="54">
        <f t="shared" si="937"/>
        <v>0</v>
      </c>
      <c r="AU233" s="54"/>
      <c r="AV233" s="54">
        <v>0</v>
      </c>
      <c r="AW233" s="54">
        <f t="shared" si="938"/>
        <v>0</v>
      </c>
      <c r="AX233" s="54"/>
      <c r="AY233" s="54">
        <v>0</v>
      </c>
      <c r="AZ233" s="54">
        <f t="shared" si="939"/>
        <v>0</v>
      </c>
      <c r="BA233" s="54"/>
      <c r="BB233" s="54">
        <v>0</v>
      </c>
      <c r="BC233" s="54">
        <f t="shared" si="940"/>
        <v>0</v>
      </c>
      <c r="BD233" s="54"/>
      <c r="BE233" s="54">
        <v>22841</v>
      </c>
      <c r="BF233" s="54">
        <f t="shared" si="941"/>
        <v>5659</v>
      </c>
      <c r="BG233" s="54">
        <v>28500</v>
      </c>
      <c r="BH233" s="54">
        <v>0</v>
      </c>
      <c r="BI233" s="54">
        <f t="shared" si="942"/>
        <v>0</v>
      </c>
      <c r="BJ233" s="54"/>
      <c r="BK233" s="54">
        <v>7300</v>
      </c>
      <c r="BL233" s="54">
        <f t="shared" si="943"/>
        <v>33030</v>
      </c>
      <c r="BM233" s="54">
        <v>40330</v>
      </c>
      <c r="BN233" s="54">
        <v>0</v>
      </c>
      <c r="BO233" s="54">
        <f t="shared" si="944"/>
        <v>186588</v>
      </c>
      <c r="BP233" s="54">
        <f>186588</f>
        <v>186588</v>
      </c>
      <c r="BQ233" s="57">
        <f t="shared" si="945"/>
        <v>48958</v>
      </c>
      <c r="BR233" s="57">
        <f t="shared" si="946"/>
        <v>288612</v>
      </c>
      <c r="BS233" s="57">
        <f t="shared" si="950"/>
        <v>337570</v>
      </c>
      <c r="BT233" s="49"/>
      <c r="BU233" s="54"/>
      <c r="BV233" s="54">
        <v>0</v>
      </c>
      <c r="BW233" s="54"/>
      <c r="BX233" s="54"/>
      <c r="BY233" s="54">
        <f t="shared" si="947"/>
        <v>48958</v>
      </c>
      <c r="BZ233" s="54">
        <f t="shared" si="948"/>
        <v>288612</v>
      </c>
      <c r="CA233" s="54">
        <f t="shared" si="949"/>
        <v>337570</v>
      </c>
    </row>
    <row r="234" spans="1:79" ht="45" x14ac:dyDescent="0.2">
      <c r="A234" s="44" t="s">
        <v>98</v>
      </c>
      <c r="B234" s="45" t="s">
        <v>99</v>
      </c>
      <c r="C234" s="54">
        <v>0</v>
      </c>
      <c r="D234" s="54">
        <f t="shared" si="924"/>
        <v>0</v>
      </c>
      <c r="E234" s="54">
        <v>0</v>
      </c>
      <c r="F234" s="54">
        <v>0</v>
      </c>
      <c r="G234" s="54">
        <f t="shared" si="925"/>
        <v>160</v>
      </c>
      <c r="H234" s="54">
        <v>160</v>
      </c>
      <c r="I234" s="54">
        <v>0</v>
      </c>
      <c r="J234" s="55">
        <f t="shared" si="926"/>
        <v>0</v>
      </c>
      <c r="K234" s="54">
        <v>0</v>
      </c>
      <c r="L234" s="54">
        <v>0</v>
      </c>
      <c r="M234" s="54">
        <f t="shared" si="927"/>
        <v>0</v>
      </c>
      <c r="N234" s="54">
        <v>0</v>
      </c>
      <c r="O234" s="54">
        <v>0</v>
      </c>
      <c r="P234" s="54">
        <f t="shared" si="928"/>
        <v>0</v>
      </c>
      <c r="Q234" s="54"/>
      <c r="R234" s="48">
        <f t="shared" si="953"/>
        <v>0</v>
      </c>
      <c r="S234" s="48">
        <f t="shared" si="901"/>
        <v>160</v>
      </c>
      <c r="T234" s="48">
        <f t="shared" si="902"/>
        <v>160</v>
      </c>
      <c r="U234" s="54">
        <v>0</v>
      </c>
      <c r="V234" s="54">
        <f t="shared" si="929"/>
        <v>0</v>
      </c>
      <c r="W234" s="54"/>
      <c r="X234" s="54">
        <v>0</v>
      </c>
      <c r="Y234" s="54">
        <f t="shared" si="930"/>
        <v>0</v>
      </c>
      <c r="Z234" s="54"/>
      <c r="AA234" s="54">
        <v>26943</v>
      </c>
      <c r="AB234" s="54">
        <f t="shared" si="931"/>
        <v>157902</v>
      </c>
      <c r="AC234" s="66">
        <f>134845+50000</f>
        <v>184845</v>
      </c>
      <c r="AD234" s="54">
        <v>0</v>
      </c>
      <c r="AE234" s="54">
        <f t="shared" si="932"/>
        <v>0</v>
      </c>
      <c r="AF234" s="54"/>
      <c r="AG234" s="54">
        <v>0</v>
      </c>
      <c r="AH234" s="54">
        <f t="shared" si="933"/>
        <v>0</v>
      </c>
      <c r="AI234" s="54"/>
      <c r="AJ234" s="54">
        <v>0</v>
      </c>
      <c r="AK234" s="54">
        <f t="shared" si="934"/>
        <v>0</v>
      </c>
      <c r="AL234" s="54"/>
      <c r="AM234" s="54">
        <v>0</v>
      </c>
      <c r="AN234" s="54">
        <f t="shared" si="935"/>
        <v>0</v>
      </c>
      <c r="AO234" s="54"/>
      <c r="AP234" s="54">
        <v>0</v>
      </c>
      <c r="AQ234" s="54">
        <f t="shared" si="936"/>
        <v>0</v>
      </c>
      <c r="AR234" s="54"/>
      <c r="AS234" s="54">
        <v>0</v>
      </c>
      <c r="AT234" s="54">
        <f t="shared" si="937"/>
        <v>0</v>
      </c>
      <c r="AU234" s="54"/>
      <c r="AV234" s="54">
        <v>0</v>
      </c>
      <c r="AW234" s="54">
        <f t="shared" si="938"/>
        <v>0</v>
      </c>
      <c r="AX234" s="54"/>
      <c r="AY234" s="54">
        <v>0</v>
      </c>
      <c r="AZ234" s="54">
        <f t="shared" si="939"/>
        <v>0</v>
      </c>
      <c r="BA234" s="54"/>
      <c r="BB234" s="54">
        <v>0</v>
      </c>
      <c r="BC234" s="54">
        <f t="shared" si="940"/>
        <v>0</v>
      </c>
      <c r="BD234" s="54"/>
      <c r="BE234" s="54">
        <v>0</v>
      </c>
      <c r="BF234" s="54">
        <f t="shared" si="941"/>
        <v>0</v>
      </c>
      <c r="BG234" s="54"/>
      <c r="BH234" s="54">
        <v>0</v>
      </c>
      <c r="BI234" s="54">
        <f t="shared" si="942"/>
        <v>0</v>
      </c>
      <c r="BJ234" s="54"/>
      <c r="BK234" s="54">
        <v>0</v>
      </c>
      <c r="BL234" s="54">
        <f t="shared" si="943"/>
        <v>0</v>
      </c>
      <c r="BM234" s="54"/>
      <c r="BN234" s="54">
        <v>0</v>
      </c>
      <c r="BO234" s="54">
        <f t="shared" si="944"/>
        <v>0</v>
      </c>
      <c r="BP234" s="54"/>
      <c r="BQ234" s="57">
        <f t="shared" si="945"/>
        <v>26943</v>
      </c>
      <c r="BR234" s="57">
        <f t="shared" si="946"/>
        <v>158062</v>
      </c>
      <c r="BS234" s="57">
        <f t="shared" si="950"/>
        <v>185005</v>
      </c>
      <c r="BT234" s="49"/>
      <c r="BU234" s="54"/>
      <c r="BV234" s="54">
        <v>0</v>
      </c>
      <c r="BW234" s="54"/>
      <c r="BX234" s="54"/>
      <c r="BY234" s="54">
        <f t="shared" si="947"/>
        <v>26943</v>
      </c>
      <c r="BZ234" s="54">
        <f t="shared" si="948"/>
        <v>158062</v>
      </c>
      <c r="CA234" s="54">
        <f t="shared" si="949"/>
        <v>185005</v>
      </c>
    </row>
    <row r="235" spans="1:79" ht="45" x14ac:dyDescent="0.2">
      <c r="A235" s="44" t="s">
        <v>104</v>
      </c>
      <c r="B235" s="45" t="s">
        <v>105</v>
      </c>
      <c r="C235" s="43">
        <f>C236</f>
        <v>0</v>
      </c>
      <c r="D235" s="43">
        <f t="shared" si="924"/>
        <v>0</v>
      </c>
      <c r="E235" s="43">
        <f t="shared" ref="E235:BM235" si="1050">E236</f>
        <v>0</v>
      </c>
      <c r="F235" s="43">
        <f>F236</f>
        <v>0</v>
      </c>
      <c r="G235" s="43">
        <f t="shared" si="925"/>
        <v>0</v>
      </c>
      <c r="H235" s="43">
        <f t="shared" si="1050"/>
        <v>0</v>
      </c>
      <c r="I235" s="43">
        <f>I236</f>
        <v>0</v>
      </c>
      <c r="J235" s="52">
        <f t="shared" si="926"/>
        <v>0</v>
      </c>
      <c r="K235" s="43">
        <f t="shared" si="1050"/>
        <v>0</v>
      </c>
      <c r="L235" s="43">
        <f>L236</f>
        <v>0</v>
      </c>
      <c r="M235" s="43">
        <f t="shared" si="927"/>
        <v>0</v>
      </c>
      <c r="N235" s="43">
        <f t="shared" si="1050"/>
        <v>0</v>
      </c>
      <c r="O235" s="43">
        <f>O236</f>
        <v>0</v>
      </c>
      <c r="P235" s="43">
        <f t="shared" si="928"/>
        <v>0</v>
      </c>
      <c r="Q235" s="43">
        <f t="shared" si="1050"/>
        <v>0</v>
      </c>
      <c r="R235" s="48">
        <f t="shared" si="953"/>
        <v>0</v>
      </c>
      <c r="S235" s="48">
        <f t="shared" si="901"/>
        <v>0</v>
      </c>
      <c r="T235" s="48">
        <f t="shared" si="902"/>
        <v>0</v>
      </c>
      <c r="U235" s="43">
        <f>U236</f>
        <v>0</v>
      </c>
      <c r="V235" s="43">
        <f t="shared" si="929"/>
        <v>0</v>
      </c>
      <c r="W235" s="43">
        <f t="shared" si="1050"/>
        <v>0</v>
      </c>
      <c r="X235" s="43">
        <f>X236</f>
        <v>0</v>
      </c>
      <c r="Y235" s="43">
        <f t="shared" si="930"/>
        <v>0</v>
      </c>
      <c r="Z235" s="43">
        <f t="shared" si="1050"/>
        <v>0</v>
      </c>
      <c r="AA235" s="43">
        <f>AA236</f>
        <v>0</v>
      </c>
      <c r="AB235" s="43">
        <f t="shared" si="931"/>
        <v>0</v>
      </c>
      <c r="AC235" s="43">
        <f t="shared" si="1050"/>
        <v>0</v>
      </c>
      <c r="AD235" s="43">
        <f>AD236</f>
        <v>0</v>
      </c>
      <c r="AE235" s="43">
        <f t="shared" si="932"/>
        <v>0</v>
      </c>
      <c r="AF235" s="43">
        <f t="shared" si="1050"/>
        <v>0</v>
      </c>
      <c r="AG235" s="43">
        <f>AG236</f>
        <v>0</v>
      </c>
      <c r="AH235" s="43">
        <f t="shared" si="933"/>
        <v>0</v>
      </c>
      <c r="AI235" s="43">
        <f t="shared" si="1050"/>
        <v>0</v>
      </c>
      <c r="AJ235" s="43">
        <f>AJ236</f>
        <v>0</v>
      </c>
      <c r="AK235" s="43">
        <f t="shared" si="934"/>
        <v>0</v>
      </c>
      <c r="AL235" s="43">
        <f t="shared" si="1050"/>
        <v>0</v>
      </c>
      <c r="AM235" s="43">
        <f>AM236</f>
        <v>0</v>
      </c>
      <c r="AN235" s="43">
        <f t="shared" si="935"/>
        <v>0</v>
      </c>
      <c r="AO235" s="43">
        <f t="shared" si="1050"/>
        <v>0</v>
      </c>
      <c r="AP235" s="43">
        <f>AP236</f>
        <v>0</v>
      </c>
      <c r="AQ235" s="43">
        <f t="shared" si="936"/>
        <v>0</v>
      </c>
      <c r="AR235" s="43">
        <f t="shared" si="1050"/>
        <v>0</v>
      </c>
      <c r="AS235" s="43">
        <f>AS236</f>
        <v>0</v>
      </c>
      <c r="AT235" s="43">
        <f t="shared" si="937"/>
        <v>0</v>
      </c>
      <c r="AU235" s="43">
        <f t="shared" si="1050"/>
        <v>0</v>
      </c>
      <c r="AV235" s="43">
        <f>AV236</f>
        <v>0</v>
      </c>
      <c r="AW235" s="43">
        <f t="shared" si="938"/>
        <v>0</v>
      </c>
      <c r="AX235" s="43">
        <f t="shared" si="1050"/>
        <v>0</v>
      </c>
      <c r="AY235" s="43">
        <f>AY236</f>
        <v>0</v>
      </c>
      <c r="AZ235" s="43">
        <f t="shared" si="939"/>
        <v>0</v>
      </c>
      <c r="BA235" s="43">
        <f t="shared" si="1050"/>
        <v>0</v>
      </c>
      <c r="BB235" s="43">
        <f>BB236</f>
        <v>0</v>
      </c>
      <c r="BC235" s="43">
        <f t="shared" si="940"/>
        <v>0</v>
      </c>
      <c r="BD235" s="43">
        <f t="shared" si="1050"/>
        <v>0</v>
      </c>
      <c r="BE235" s="43">
        <f>BE236</f>
        <v>0</v>
      </c>
      <c r="BF235" s="43">
        <f t="shared" si="941"/>
        <v>0</v>
      </c>
      <c r="BG235" s="43">
        <f t="shared" si="1050"/>
        <v>0</v>
      </c>
      <c r="BH235" s="43">
        <f>BH236</f>
        <v>0</v>
      </c>
      <c r="BI235" s="43">
        <f t="shared" si="942"/>
        <v>0</v>
      </c>
      <c r="BJ235" s="43">
        <f t="shared" si="1050"/>
        <v>0</v>
      </c>
      <c r="BK235" s="43">
        <f>BK236</f>
        <v>0</v>
      </c>
      <c r="BL235" s="43">
        <f t="shared" si="943"/>
        <v>0</v>
      </c>
      <c r="BM235" s="43">
        <f t="shared" si="1050"/>
        <v>0</v>
      </c>
      <c r="BN235" s="43">
        <f>BN236</f>
        <v>0</v>
      </c>
      <c r="BO235" s="43">
        <f t="shared" si="944"/>
        <v>0</v>
      </c>
      <c r="BP235" s="43">
        <f t="shared" ref="BP235" si="1051">BP236</f>
        <v>0</v>
      </c>
      <c r="BQ235" s="57">
        <f t="shared" si="945"/>
        <v>0</v>
      </c>
      <c r="BR235" s="57">
        <f t="shared" si="946"/>
        <v>0</v>
      </c>
      <c r="BS235" s="57">
        <f t="shared" si="950"/>
        <v>0</v>
      </c>
      <c r="BT235" s="49"/>
      <c r="BU235" s="43"/>
      <c r="BV235" s="43">
        <f>BV236</f>
        <v>0</v>
      </c>
      <c r="BW235" s="43">
        <f>BW236</f>
        <v>0</v>
      </c>
      <c r="BX235" s="43">
        <f>BX236</f>
        <v>0</v>
      </c>
      <c r="BY235" s="43">
        <f t="shared" si="947"/>
        <v>0</v>
      </c>
      <c r="BZ235" s="43">
        <f t="shared" si="948"/>
        <v>0</v>
      </c>
      <c r="CA235" s="43">
        <f t="shared" si="949"/>
        <v>0</v>
      </c>
    </row>
    <row r="236" spans="1:79" ht="33.75" x14ac:dyDescent="0.2">
      <c r="A236" s="44" t="s">
        <v>106</v>
      </c>
      <c r="B236" s="45" t="s">
        <v>107</v>
      </c>
      <c r="C236" s="54">
        <v>0</v>
      </c>
      <c r="D236" s="54">
        <f t="shared" si="924"/>
        <v>0</v>
      </c>
      <c r="E236" s="54">
        <v>0</v>
      </c>
      <c r="F236" s="54">
        <v>0</v>
      </c>
      <c r="G236" s="54">
        <f t="shared" si="925"/>
        <v>0</v>
      </c>
      <c r="H236" s="54">
        <v>0</v>
      </c>
      <c r="I236" s="54">
        <v>0</v>
      </c>
      <c r="J236" s="55">
        <f t="shared" si="926"/>
        <v>0</v>
      </c>
      <c r="K236" s="54">
        <v>0</v>
      </c>
      <c r="L236" s="54">
        <v>0</v>
      </c>
      <c r="M236" s="54">
        <f t="shared" si="927"/>
        <v>0</v>
      </c>
      <c r="N236" s="54">
        <v>0</v>
      </c>
      <c r="O236" s="54">
        <v>0</v>
      </c>
      <c r="P236" s="54">
        <f t="shared" si="928"/>
        <v>0</v>
      </c>
      <c r="Q236" s="54">
        <v>0</v>
      </c>
      <c r="R236" s="48">
        <f t="shared" si="953"/>
        <v>0</v>
      </c>
      <c r="S236" s="48">
        <f t="shared" si="901"/>
        <v>0</v>
      </c>
      <c r="T236" s="48">
        <f t="shared" si="902"/>
        <v>0</v>
      </c>
      <c r="U236" s="54">
        <v>0</v>
      </c>
      <c r="V236" s="54">
        <f t="shared" si="929"/>
        <v>0</v>
      </c>
      <c r="W236" s="54">
        <v>0</v>
      </c>
      <c r="X236" s="54">
        <v>0</v>
      </c>
      <c r="Y236" s="54">
        <f t="shared" si="930"/>
        <v>0</v>
      </c>
      <c r="Z236" s="54">
        <v>0</v>
      </c>
      <c r="AA236" s="54">
        <v>0</v>
      </c>
      <c r="AB236" s="54">
        <f t="shared" si="931"/>
        <v>0</v>
      </c>
      <c r="AC236" s="54">
        <v>0</v>
      </c>
      <c r="AD236" s="54">
        <v>0</v>
      </c>
      <c r="AE236" s="54">
        <f t="shared" si="932"/>
        <v>0</v>
      </c>
      <c r="AF236" s="54">
        <v>0</v>
      </c>
      <c r="AG236" s="54">
        <v>0</v>
      </c>
      <c r="AH236" s="54">
        <f t="shared" si="933"/>
        <v>0</v>
      </c>
      <c r="AI236" s="54">
        <v>0</v>
      </c>
      <c r="AJ236" s="54">
        <v>0</v>
      </c>
      <c r="AK236" s="54">
        <f t="shared" si="934"/>
        <v>0</v>
      </c>
      <c r="AL236" s="54">
        <v>0</v>
      </c>
      <c r="AM236" s="54">
        <v>0</v>
      </c>
      <c r="AN236" s="54">
        <f t="shared" si="935"/>
        <v>0</v>
      </c>
      <c r="AO236" s="54">
        <v>0</v>
      </c>
      <c r="AP236" s="54">
        <v>0</v>
      </c>
      <c r="AQ236" s="54">
        <f t="shared" si="936"/>
        <v>0</v>
      </c>
      <c r="AR236" s="54"/>
      <c r="AS236" s="54">
        <v>0</v>
      </c>
      <c r="AT236" s="54">
        <f t="shared" si="937"/>
        <v>0</v>
      </c>
      <c r="AU236" s="54">
        <v>0</v>
      </c>
      <c r="AV236" s="54">
        <v>0</v>
      </c>
      <c r="AW236" s="54">
        <f t="shared" si="938"/>
        <v>0</v>
      </c>
      <c r="AX236" s="54">
        <v>0</v>
      </c>
      <c r="AY236" s="54">
        <v>0</v>
      </c>
      <c r="AZ236" s="54">
        <f t="shared" si="939"/>
        <v>0</v>
      </c>
      <c r="BA236" s="54">
        <v>0</v>
      </c>
      <c r="BB236" s="54">
        <v>0</v>
      </c>
      <c r="BC236" s="54">
        <f t="shared" si="940"/>
        <v>0</v>
      </c>
      <c r="BD236" s="54">
        <v>0</v>
      </c>
      <c r="BE236" s="54">
        <v>0</v>
      </c>
      <c r="BF236" s="54">
        <f t="shared" si="941"/>
        <v>0</v>
      </c>
      <c r="BG236" s="54">
        <v>0</v>
      </c>
      <c r="BH236" s="54">
        <v>0</v>
      </c>
      <c r="BI236" s="54">
        <f t="shared" si="942"/>
        <v>0</v>
      </c>
      <c r="BJ236" s="54">
        <v>0</v>
      </c>
      <c r="BK236" s="54">
        <v>0</v>
      </c>
      <c r="BL236" s="54">
        <f t="shared" si="943"/>
        <v>0</v>
      </c>
      <c r="BM236" s="54">
        <v>0</v>
      </c>
      <c r="BN236" s="54">
        <v>0</v>
      </c>
      <c r="BO236" s="54">
        <f t="shared" si="944"/>
        <v>0</v>
      </c>
      <c r="BP236" s="54">
        <v>0</v>
      </c>
      <c r="BQ236" s="57">
        <f t="shared" si="945"/>
        <v>0</v>
      </c>
      <c r="BR236" s="57">
        <f t="shared" si="946"/>
        <v>0</v>
      </c>
      <c r="BS236" s="57">
        <f t="shared" si="950"/>
        <v>0</v>
      </c>
      <c r="BT236" s="49"/>
      <c r="BU236" s="54"/>
      <c r="BV236" s="54">
        <v>0</v>
      </c>
      <c r="BW236" s="54">
        <v>0</v>
      </c>
      <c r="BX236" s="54">
        <v>0</v>
      </c>
      <c r="BY236" s="54">
        <f t="shared" si="947"/>
        <v>0</v>
      </c>
      <c r="BZ236" s="54">
        <f t="shared" si="948"/>
        <v>0</v>
      </c>
      <c r="CA236" s="54">
        <f t="shared" si="949"/>
        <v>0</v>
      </c>
    </row>
    <row r="237" spans="1:79" x14ac:dyDescent="0.2">
      <c r="A237" s="65" t="s">
        <v>124</v>
      </c>
      <c r="B237" s="45" t="s">
        <v>125</v>
      </c>
      <c r="C237" s="33">
        <f>C238+C242+C248+C250+C252</f>
        <v>0</v>
      </c>
      <c r="D237" s="33">
        <f t="shared" si="924"/>
        <v>0</v>
      </c>
      <c r="E237" s="33">
        <f t="shared" ref="E237" si="1052">E238+E242+E248+E250+E252</f>
        <v>0</v>
      </c>
      <c r="F237" s="33">
        <f>F238+F242+F248+F250+F252</f>
        <v>0</v>
      </c>
      <c r="G237" s="33">
        <f t="shared" si="925"/>
        <v>831</v>
      </c>
      <c r="H237" s="33">
        <f t="shared" ref="H237" si="1053">H238+H242+H248+H250+H252</f>
        <v>831</v>
      </c>
      <c r="I237" s="33">
        <f>I238+I242+I248+I250+I252</f>
        <v>0</v>
      </c>
      <c r="J237" s="50">
        <f t="shared" si="926"/>
        <v>0</v>
      </c>
      <c r="K237" s="33">
        <f t="shared" ref="K237" si="1054">K238+K242+K248+K250+K252</f>
        <v>0</v>
      </c>
      <c r="L237" s="33">
        <f>L238+L242+L248+L250+L252</f>
        <v>0</v>
      </c>
      <c r="M237" s="33">
        <f t="shared" si="927"/>
        <v>0</v>
      </c>
      <c r="N237" s="33">
        <f t="shared" ref="N237" si="1055">N238+N242+N248+N250+N252</f>
        <v>0</v>
      </c>
      <c r="O237" s="33">
        <f>O238+O242+O248+O250+O252</f>
        <v>0</v>
      </c>
      <c r="P237" s="33">
        <f t="shared" si="928"/>
        <v>10582</v>
      </c>
      <c r="Q237" s="33">
        <f t="shared" ref="Q237" si="1056">Q238+Q242+Q248+Q250+Q252</f>
        <v>10582</v>
      </c>
      <c r="R237" s="48">
        <f t="shared" si="953"/>
        <v>0</v>
      </c>
      <c r="S237" s="48">
        <f t="shared" si="901"/>
        <v>11413</v>
      </c>
      <c r="T237" s="48">
        <f t="shared" si="902"/>
        <v>11413</v>
      </c>
      <c r="U237" s="33">
        <f>U238+U242+U248+U250+U252</f>
        <v>0</v>
      </c>
      <c r="V237" s="33">
        <f t="shared" si="929"/>
        <v>0</v>
      </c>
      <c r="W237" s="33">
        <f t="shared" ref="W237" si="1057">W238+W242+W248+W250+W252</f>
        <v>0</v>
      </c>
      <c r="X237" s="33">
        <f>X238+X242+X248+X250+X252</f>
        <v>0</v>
      </c>
      <c r="Y237" s="33">
        <f t="shared" si="930"/>
        <v>770</v>
      </c>
      <c r="Z237" s="33">
        <f t="shared" ref="Z237" si="1058">Z238+Z242+Z248+Z250+Z252</f>
        <v>770</v>
      </c>
      <c r="AA237" s="33">
        <f>AA238+AA242+AA248+AA250+AA252</f>
        <v>5309</v>
      </c>
      <c r="AB237" s="33">
        <f t="shared" si="931"/>
        <v>17891</v>
      </c>
      <c r="AC237" s="33">
        <f t="shared" ref="AC237" si="1059">AC238+AC242+AC248+AC250+AC252</f>
        <v>23200</v>
      </c>
      <c r="AD237" s="33">
        <f>AD238+AD242+AD248+AD250+AD252</f>
        <v>10618</v>
      </c>
      <c r="AE237" s="33">
        <f t="shared" si="932"/>
        <v>-10118</v>
      </c>
      <c r="AF237" s="33">
        <f t="shared" ref="AF237" si="1060">AF238+AF242+AF248+AF250+AF252</f>
        <v>500</v>
      </c>
      <c r="AG237" s="33">
        <f>AG238+AG242+AG248+AG250+AG252</f>
        <v>0</v>
      </c>
      <c r="AH237" s="33">
        <f t="shared" si="933"/>
        <v>2480</v>
      </c>
      <c r="AI237" s="33">
        <f t="shared" ref="AI237" si="1061">AI238+AI242+AI248+AI250+AI252</f>
        <v>2480</v>
      </c>
      <c r="AJ237" s="33">
        <f>AJ238+AJ242+AJ248+AJ250+AJ252</f>
        <v>5974</v>
      </c>
      <c r="AK237" s="33">
        <f t="shared" si="934"/>
        <v>-4804</v>
      </c>
      <c r="AL237" s="33">
        <f t="shared" ref="AL237" si="1062">AL238+AL242+AL248+AL250+AL252</f>
        <v>1170</v>
      </c>
      <c r="AM237" s="33">
        <f>AM238+AM242+AM248+AM250+AM252</f>
        <v>259592</v>
      </c>
      <c r="AN237" s="33">
        <f t="shared" si="935"/>
        <v>10145</v>
      </c>
      <c r="AO237" s="33">
        <f t="shared" ref="AO237" si="1063">AO238+AO242+AO248+AO250+AO252</f>
        <v>269737</v>
      </c>
      <c r="AP237" s="33">
        <f>AP238+AP242+AP248+AP250+AP252</f>
        <v>0</v>
      </c>
      <c r="AQ237" s="33">
        <f t="shared" si="936"/>
        <v>1855</v>
      </c>
      <c r="AR237" s="33">
        <f t="shared" ref="AR237" si="1064">AR238+AR242+AR248+AR250+AR252</f>
        <v>1855</v>
      </c>
      <c r="AS237" s="33">
        <f>AS238+AS242+AS248+AS250+AS252</f>
        <v>0</v>
      </c>
      <c r="AT237" s="33">
        <f t="shared" si="937"/>
        <v>0</v>
      </c>
      <c r="AU237" s="33">
        <f t="shared" ref="AU237" si="1065">AU238+AU242+AU248+AU250+AU252</f>
        <v>0</v>
      </c>
      <c r="AV237" s="33">
        <f>AV238+AV242+AV248+AV250+AV252</f>
        <v>1328</v>
      </c>
      <c r="AW237" s="33">
        <f t="shared" si="938"/>
        <v>-664</v>
      </c>
      <c r="AX237" s="33">
        <f t="shared" ref="AX237" si="1066">AX238+AX242+AX248+AX250+AX252</f>
        <v>664</v>
      </c>
      <c r="AY237" s="33">
        <f>AY238+AY242+AY248+AY250+AY252</f>
        <v>0</v>
      </c>
      <c r="AZ237" s="33">
        <f t="shared" si="939"/>
        <v>724</v>
      </c>
      <c r="BA237" s="33">
        <f t="shared" ref="BA237" si="1067">BA238+BA242+BA248+BA250+BA252</f>
        <v>724</v>
      </c>
      <c r="BB237" s="33">
        <f>BB238+BB242+BB248+BB250+BB252</f>
        <v>0</v>
      </c>
      <c r="BC237" s="33">
        <f t="shared" si="940"/>
        <v>2000</v>
      </c>
      <c r="BD237" s="33">
        <f t="shared" ref="BD237" si="1068">BD238+BD242+BD248+BD250+BD252</f>
        <v>2000</v>
      </c>
      <c r="BE237" s="33">
        <f>BE238+BE242+BE248+BE250+BE252</f>
        <v>6659</v>
      </c>
      <c r="BF237" s="33">
        <f t="shared" si="941"/>
        <v>1631</v>
      </c>
      <c r="BG237" s="33">
        <f t="shared" ref="BG237" si="1069">BG238+BG242+BG248+BG250+BG252</f>
        <v>8290</v>
      </c>
      <c r="BH237" s="33">
        <f>BH238+BH242+BH248+BH250+BH252</f>
        <v>0</v>
      </c>
      <c r="BI237" s="33">
        <f t="shared" si="942"/>
        <v>4850</v>
      </c>
      <c r="BJ237" s="33">
        <f t="shared" ref="BJ237" si="1070">BJ238+BJ242+BJ248+BJ250+BJ252</f>
        <v>4850</v>
      </c>
      <c r="BK237" s="33">
        <f>BK238+BK242+BK248+BK250+BK252</f>
        <v>3981</v>
      </c>
      <c r="BL237" s="33">
        <f t="shared" si="943"/>
        <v>-1506</v>
      </c>
      <c r="BM237" s="33">
        <f t="shared" ref="BM237" si="1071">BM238+BM242+BM248+BM250+BM252</f>
        <v>2475</v>
      </c>
      <c r="BN237" s="33">
        <f>BN238+BN242+BN248+BN250+BN252</f>
        <v>0</v>
      </c>
      <c r="BO237" s="33">
        <f t="shared" si="944"/>
        <v>0</v>
      </c>
      <c r="BP237" s="33">
        <f t="shared" ref="BP237" si="1072">BP238+BP242+BP248+BP250+BP252</f>
        <v>0</v>
      </c>
      <c r="BQ237" s="57">
        <f t="shared" si="945"/>
        <v>293461</v>
      </c>
      <c r="BR237" s="57">
        <f t="shared" si="946"/>
        <v>36667</v>
      </c>
      <c r="BS237" s="57">
        <f t="shared" si="950"/>
        <v>330128</v>
      </c>
      <c r="BT237" s="119" t="s">
        <v>205</v>
      </c>
      <c r="BU237" s="43">
        <v>372594</v>
      </c>
      <c r="BV237" s="33">
        <f>BV238+BV242+BV248+BV250+BV252</f>
        <v>0</v>
      </c>
      <c r="BW237" s="33">
        <f t="shared" ref="BW237:BX237" si="1073">BW238+BW242+BW248+BW250+BW252</f>
        <v>0</v>
      </c>
      <c r="BX237" s="33">
        <f t="shared" si="1073"/>
        <v>0</v>
      </c>
      <c r="BY237" s="33">
        <f t="shared" si="947"/>
        <v>293461</v>
      </c>
      <c r="BZ237" s="33">
        <f t="shared" si="948"/>
        <v>36667</v>
      </c>
      <c r="CA237" s="33">
        <f t="shared" si="949"/>
        <v>330128</v>
      </c>
    </row>
    <row r="238" spans="1:79" ht="22.5" x14ac:dyDescent="0.2">
      <c r="A238" s="44" t="s">
        <v>47</v>
      </c>
      <c r="B238" s="45" t="s">
        <v>48</v>
      </c>
      <c r="C238" s="43">
        <f>C239+C240+C241</f>
        <v>0</v>
      </c>
      <c r="D238" s="43">
        <f t="shared" si="924"/>
        <v>0</v>
      </c>
      <c r="E238" s="43">
        <f t="shared" ref="E238" si="1074">E239+E240+E241</f>
        <v>0</v>
      </c>
      <c r="F238" s="43">
        <f>F239+F240+F241</f>
        <v>0</v>
      </c>
      <c r="G238" s="43">
        <f t="shared" si="925"/>
        <v>0</v>
      </c>
      <c r="H238" s="43">
        <f t="shared" ref="H238" si="1075">H239+H240+H241</f>
        <v>0</v>
      </c>
      <c r="I238" s="43">
        <f>I239+I240+I241</f>
        <v>0</v>
      </c>
      <c r="J238" s="52">
        <f t="shared" si="926"/>
        <v>0</v>
      </c>
      <c r="K238" s="43">
        <f t="shared" ref="K238" si="1076">K239+K240+K241</f>
        <v>0</v>
      </c>
      <c r="L238" s="43">
        <f>L239+L240+L241</f>
        <v>0</v>
      </c>
      <c r="M238" s="43">
        <f t="shared" si="927"/>
        <v>0</v>
      </c>
      <c r="N238" s="43">
        <f t="shared" ref="N238" si="1077">N239+N240+N241</f>
        <v>0</v>
      </c>
      <c r="O238" s="43">
        <f>O239+O240+O241</f>
        <v>0</v>
      </c>
      <c r="P238" s="43">
        <f t="shared" si="928"/>
        <v>0</v>
      </c>
      <c r="Q238" s="43">
        <f t="shared" ref="Q238" si="1078">Q239+Q240+Q241</f>
        <v>0</v>
      </c>
      <c r="R238" s="48">
        <f t="shared" si="953"/>
        <v>0</v>
      </c>
      <c r="S238" s="48">
        <f t="shared" si="901"/>
        <v>0</v>
      </c>
      <c r="T238" s="48">
        <f t="shared" si="902"/>
        <v>0</v>
      </c>
      <c r="U238" s="43">
        <f>U239+U240+U241</f>
        <v>0</v>
      </c>
      <c r="V238" s="43">
        <f t="shared" si="929"/>
        <v>0</v>
      </c>
      <c r="W238" s="43">
        <f t="shared" ref="W238" si="1079">W239+W240+W241</f>
        <v>0</v>
      </c>
      <c r="X238" s="43">
        <f>X239+X240+X241</f>
        <v>0</v>
      </c>
      <c r="Y238" s="43">
        <f t="shared" si="930"/>
        <v>0</v>
      </c>
      <c r="Z238" s="43">
        <f t="shared" ref="Z238" si="1080">Z239+Z240+Z241</f>
        <v>0</v>
      </c>
      <c r="AA238" s="43">
        <f>AA239+AA240+AA241</f>
        <v>0</v>
      </c>
      <c r="AB238" s="43">
        <f t="shared" si="931"/>
        <v>0</v>
      </c>
      <c r="AC238" s="43">
        <f t="shared" ref="AC238" si="1081">AC239+AC240+AC241</f>
        <v>0</v>
      </c>
      <c r="AD238" s="43">
        <f>AD239+AD240+AD241</f>
        <v>0</v>
      </c>
      <c r="AE238" s="43">
        <f t="shared" si="932"/>
        <v>0</v>
      </c>
      <c r="AF238" s="43">
        <f t="shared" ref="AF238" si="1082">AF239+AF240+AF241</f>
        <v>0</v>
      </c>
      <c r="AG238" s="43">
        <f>AG239+AG240+AG241</f>
        <v>0</v>
      </c>
      <c r="AH238" s="43">
        <f t="shared" si="933"/>
        <v>0</v>
      </c>
      <c r="AI238" s="43">
        <f t="shared" ref="AI238" si="1083">AI239+AI240+AI241</f>
        <v>0</v>
      </c>
      <c r="AJ238" s="43">
        <f>AJ239+AJ240+AJ241</f>
        <v>0</v>
      </c>
      <c r="AK238" s="43">
        <f t="shared" si="934"/>
        <v>0</v>
      </c>
      <c r="AL238" s="43">
        <f t="shared" ref="AL238" si="1084">AL239+AL240+AL241</f>
        <v>0</v>
      </c>
      <c r="AM238" s="43">
        <f>AM239+AM240+AM241</f>
        <v>106160</v>
      </c>
      <c r="AN238" s="43">
        <f t="shared" si="935"/>
        <v>40630</v>
      </c>
      <c r="AO238" s="43">
        <f t="shared" ref="AO238" si="1085">AO239+AO240+AO241</f>
        <v>146790</v>
      </c>
      <c r="AP238" s="43">
        <f>AP239+AP240+AP241</f>
        <v>0</v>
      </c>
      <c r="AQ238" s="43">
        <f t="shared" si="936"/>
        <v>0</v>
      </c>
      <c r="AR238" s="43">
        <f t="shared" ref="AR238" si="1086">AR239+AR240+AR241</f>
        <v>0</v>
      </c>
      <c r="AS238" s="43">
        <f>AS239+AS240+AS241</f>
        <v>0</v>
      </c>
      <c r="AT238" s="43">
        <f t="shared" si="937"/>
        <v>0</v>
      </c>
      <c r="AU238" s="43">
        <f t="shared" ref="AU238" si="1087">AU239+AU240+AU241</f>
        <v>0</v>
      </c>
      <c r="AV238" s="43">
        <f>AV239+AV240+AV241</f>
        <v>0</v>
      </c>
      <c r="AW238" s="43">
        <f t="shared" si="938"/>
        <v>0</v>
      </c>
      <c r="AX238" s="43">
        <f t="shared" ref="AX238" si="1088">AX239+AX240+AX241</f>
        <v>0</v>
      </c>
      <c r="AY238" s="43">
        <f>AY239+AY240+AY241</f>
        <v>0</v>
      </c>
      <c r="AZ238" s="43">
        <f t="shared" si="939"/>
        <v>300</v>
      </c>
      <c r="BA238" s="43">
        <f t="shared" ref="BA238" si="1089">BA239+BA240+BA241</f>
        <v>300</v>
      </c>
      <c r="BB238" s="43">
        <f>BB239+BB240+BB241</f>
        <v>0</v>
      </c>
      <c r="BC238" s="43">
        <f t="shared" si="940"/>
        <v>0</v>
      </c>
      <c r="BD238" s="43">
        <f t="shared" ref="BD238" si="1090">BD239+BD240+BD241</f>
        <v>0</v>
      </c>
      <c r="BE238" s="43">
        <f>BE239+BE240+BE241</f>
        <v>0</v>
      </c>
      <c r="BF238" s="43">
        <f t="shared" si="941"/>
        <v>0</v>
      </c>
      <c r="BG238" s="43">
        <f t="shared" ref="BG238" si="1091">BG239+BG240+BG241</f>
        <v>0</v>
      </c>
      <c r="BH238" s="43">
        <f>BH239+BH240+BH241</f>
        <v>0</v>
      </c>
      <c r="BI238" s="43">
        <f t="shared" si="942"/>
        <v>2200</v>
      </c>
      <c r="BJ238" s="43">
        <f t="shared" ref="BJ238" si="1092">BJ239+BJ240+BJ241</f>
        <v>2200</v>
      </c>
      <c r="BK238" s="43">
        <f>BK239+BK240+BK241</f>
        <v>0</v>
      </c>
      <c r="BL238" s="43">
        <f t="shared" si="943"/>
        <v>0</v>
      </c>
      <c r="BM238" s="43">
        <f t="shared" ref="BM238" si="1093">BM239+BM240+BM241</f>
        <v>0</v>
      </c>
      <c r="BN238" s="43">
        <f>BN239+BN240+BN241</f>
        <v>0</v>
      </c>
      <c r="BO238" s="43">
        <f t="shared" si="944"/>
        <v>0</v>
      </c>
      <c r="BP238" s="43">
        <f t="shared" ref="BP238" si="1094">BP239+BP240+BP241</f>
        <v>0</v>
      </c>
      <c r="BQ238" s="57">
        <f t="shared" si="945"/>
        <v>106160</v>
      </c>
      <c r="BR238" s="57">
        <f t="shared" si="946"/>
        <v>43130</v>
      </c>
      <c r="BS238" s="57">
        <f t="shared" si="950"/>
        <v>149290</v>
      </c>
      <c r="BT238" s="119" t="s">
        <v>201</v>
      </c>
      <c r="BU238" s="43">
        <f>BU237-BS237</f>
        <v>42466</v>
      </c>
      <c r="BV238" s="43">
        <f>BV239+BV240+BV241</f>
        <v>0</v>
      </c>
      <c r="BW238" s="43">
        <f t="shared" ref="BW238:BX238" si="1095">BW239+BW240+BW241</f>
        <v>0</v>
      </c>
      <c r="BX238" s="43">
        <f t="shared" si="1095"/>
        <v>0</v>
      </c>
      <c r="BY238" s="43">
        <f t="shared" si="947"/>
        <v>106160</v>
      </c>
      <c r="BZ238" s="43">
        <f t="shared" si="948"/>
        <v>43130</v>
      </c>
      <c r="CA238" s="43">
        <f t="shared" si="949"/>
        <v>149290</v>
      </c>
    </row>
    <row r="239" spans="1:79" x14ac:dyDescent="0.2">
      <c r="A239" s="44" t="s">
        <v>49</v>
      </c>
      <c r="B239" s="45" t="s">
        <v>50</v>
      </c>
      <c r="C239" s="54">
        <v>0</v>
      </c>
      <c r="D239" s="54">
        <f t="shared" si="924"/>
        <v>0</v>
      </c>
      <c r="E239" s="54">
        <v>0</v>
      </c>
      <c r="F239" s="54">
        <v>0</v>
      </c>
      <c r="G239" s="54">
        <f t="shared" si="925"/>
        <v>0</v>
      </c>
      <c r="H239" s="54">
        <v>0</v>
      </c>
      <c r="I239" s="54">
        <v>0</v>
      </c>
      <c r="J239" s="55">
        <f t="shared" si="926"/>
        <v>0</v>
      </c>
      <c r="K239" s="54">
        <v>0</v>
      </c>
      <c r="L239" s="54">
        <v>0</v>
      </c>
      <c r="M239" s="54">
        <f t="shared" si="927"/>
        <v>0</v>
      </c>
      <c r="N239" s="54">
        <v>0</v>
      </c>
      <c r="O239" s="54">
        <v>0</v>
      </c>
      <c r="P239" s="54">
        <f t="shared" si="928"/>
        <v>0</v>
      </c>
      <c r="Q239" s="54">
        <v>0</v>
      </c>
      <c r="R239" s="48">
        <f t="shared" si="953"/>
        <v>0</v>
      </c>
      <c r="S239" s="48">
        <f t="shared" si="901"/>
        <v>0</v>
      </c>
      <c r="T239" s="48">
        <f t="shared" si="902"/>
        <v>0</v>
      </c>
      <c r="U239" s="54">
        <v>0</v>
      </c>
      <c r="V239" s="54">
        <f t="shared" si="929"/>
        <v>0</v>
      </c>
      <c r="W239" s="54">
        <v>0</v>
      </c>
      <c r="X239" s="54">
        <v>0</v>
      </c>
      <c r="Y239" s="54">
        <f t="shared" si="930"/>
        <v>0</v>
      </c>
      <c r="Z239" s="54">
        <v>0</v>
      </c>
      <c r="AA239" s="54">
        <v>0</v>
      </c>
      <c r="AB239" s="54">
        <f t="shared" si="931"/>
        <v>0</v>
      </c>
      <c r="AC239" s="54">
        <v>0</v>
      </c>
      <c r="AD239" s="54">
        <v>0</v>
      </c>
      <c r="AE239" s="54">
        <f t="shared" si="932"/>
        <v>0</v>
      </c>
      <c r="AF239" s="54">
        <v>0</v>
      </c>
      <c r="AG239" s="54">
        <v>0</v>
      </c>
      <c r="AH239" s="54">
        <f t="shared" si="933"/>
        <v>0</v>
      </c>
      <c r="AI239" s="54">
        <v>0</v>
      </c>
      <c r="AJ239" s="54">
        <v>0</v>
      </c>
      <c r="AK239" s="54">
        <f t="shared" si="934"/>
        <v>0</v>
      </c>
      <c r="AL239" s="54">
        <v>0</v>
      </c>
      <c r="AM239" s="54">
        <v>91124</v>
      </c>
      <c r="AN239" s="54">
        <f t="shared" si="935"/>
        <v>34876</v>
      </c>
      <c r="AO239" s="54">
        <v>126000</v>
      </c>
      <c r="AP239" s="54">
        <v>0</v>
      </c>
      <c r="AQ239" s="54">
        <f t="shared" si="936"/>
        <v>0</v>
      </c>
      <c r="AR239" s="54">
        <v>0</v>
      </c>
      <c r="AS239" s="54">
        <v>0</v>
      </c>
      <c r="AT239" s="54">
        <f t="shared" si="937"/>
        <v>0</v>
      </c>
      <c r="AU239" s="54">
        <v>0</v>
      </c>
      <c r="AV239" s="54">
        <v>0</v>
      </c>
      <c r="AW239" s="54">
        <f t="shared" si="938"/>
        <v>0</v>
      </c>
      <c r="AX239" s="54">
        <v>0</v>
      </c>
      <c r="AY239" s="54">
        <v>0</v>
      </c>
      <c r="AZ239" s="54">
        <f t="shared" si="939"/>
        <v>0</v>
      </c>
      <c r="BA239" s="54">
        <v>0</v>
      </c>
      <c r="BB239" s="54">
        <v>0</v>
      </c>
      <c r="BC239" s="54">
        <f t="shared" si="940"/>
        <v>0</v>
      </c>
      <c r="BD239" s="54">
        <v>0</v>
      </c>
      <c r="BE239" s="54">
        <v>0</v>
      </c>
      <c r="BF239" s="54">
        <f t="shared" si="941"/>
        <v>0</v>
      </c>
      <c r="BG239" s="54">
        <v>0</v>
      </c>
      <c r="BH239" s="54"/>
      <c r="BI239" s="54">
        <f t="shared" si="942"/>
        <v>1900</v>
      </c>
      <c r="BJ239" s="54">
        <v>1900</v>
      </c>
      <c r="BK239" s="54">
        <v>0</v>
      </c>
      <c r="BL239" s="54">
        <f t="shared" si="943"/>
        <v>0</v>
      </c>
      <c r="BM239" s="54">
        <v>0</v>
      </c>
      <c r="BN239" s="54">
        <v>0</v>
      </c>
      <c r="BO239" s="54">
        <f t="shared" si="944"/>
        <v>0</v>
      </c>
      <c r="BP239" s="54">
        <v>0</v>
      </c>
      <c r="BQ239" s="57">
        <f t="shared" si="945"/>
        <v>91124</v>
      </c>
      <c r="BR239" s="57">
        <f t="shared" si="946"/>
        <v>36776</v>
      </c>
      <c r="BS239" s="57">
        <f t="shared" si="950"/>
        <v>127900</v>
      </c>
      <c r="BT239" s="49"/>
      <c r="BU239" s="54"/>
      <c r="BV239" s="54">
        <v>0</v>
      </c>
      <c r="BW239" s="54">
        <v>0</v>
      </c>
      <c r="BX239" s="54">
        <v>0</v>
      </c>
      <c r="BY239" s="54">
        <f t="shared" si="947"/>
        <v>91124</v>
      </c>
      <c r="BZ239" s="54">
        <f t="shared" si="948"/>
        <v>36776</v>
      </c>
      <c r="CA239" s="54">
        <f t="shared" si="949"/>
        <v>127900</v>
      </c>
    </row>
    <row r="240" spans="1:79" ht="22.5" x14ac:dyDescent="0.2">
      <c r="A240" s="44" t="s">
        <v>51</v>
      </c>
      <c r="B240" s="45" t="s">
        <v>52</v>
      </c>
      <c r="C240" s="54">
        <v>0</v>
      </c>
      <c r="D240" s="54">
        <f t="shared" si="924"/>
        <v>0</v>
      </c>
      <c r="E240" s="54">
        <v>0</v>
      </c>
      <c r="F240" s="54">
        <v>0</v>
      </c>
      <c r="G240" s="54">
        <f t="shared" si="925"/>
        <v>0</v>
      </c>
      <c r="H240" s="54">
        <v>0</v>
      </c>
      <c r="I240" s="54">
        <v>0</v>
      </c>
      <c r="J240" s="55">
        <f t="shared" si="926"/>
        <v>0</v>
      </c>
      <c r="K240" s="54">
        <v>0</v>
      </c>
      <c r="L240" s="54">
        <v>0</v>
      </c>
      <c r="M240" s="54">
        <f t="shared" si="927"/>
        <v>0</v>
      </c>
      <c r="N240" s="54">
        <v>0</v>
      </c>
      <c r="O240" s="54">
        <v>0</v>
      </c>
      <c r="P240" s="54">
        <f t="shared" si="928"/>
        <v>0</v>
      </c>
      <c r="Q240" s="54">
        <v>0</v>
      </c>
      <c r="R240" s="48">
        <f t="shared" si="953"/>
        <v>0</v>
      </c>
      <c r="S240" s="48">
        <f t="shared" si="901"/>
        <v>0</v>
      </c>
      <c r="T240" s="48">
        <f t="shared" si="902"/>
        <v>0</v>
      </c>
      <c r="U240" s="54">
        <v>0</v>
      </c>
      <c r="V240" s="54">
        <f t="shared" si="929"/>
        <v>0</v>
      </c>
      <c r="W240" s="54">
        <v>0</v>
      </c>
      <c r="X240" s="54">
        <v>0</v>
      </c>
      <c r="Y240" s="54">
        <f t="shared" si="930"/>
        <v>0</v>
      </c>
      <c r="Z240" s="54">
        <v>0</v>
      </c>
      <c r="AA240" s="54">
        <v>0</v>
      </c>
      <c r="AB240" s="54">
        <f t="shared" si="931"/>
        <v>0</v>
      </c>
      <c r="AC240" s="54">
        <v>0</v>
      </c>
      <c r="AD240" s="54">
        <v>0</v>
      </c>
      <c r="AE240" s="54">
        <f t="shared" si="932"/>
        <v>0</v>
      </c>
      <c r="AF240" s="54">
        <v>0</v>
      </c>
      <c r="AG240" s="54">
        <v>0</v>
      </c>
      <c r="AH240" s="54">
        <f t="shared" si="933"/>
        <v>0</v>
      </c>
      <c r="AI240" s="54">
        <v>0</v>
      </c>
      <c r="AJ240" s="54">
        <v>0</v>
      </c>
      <c r="AK240" s="54">
        <f t="shared" si="934"/>
        <v>0</v>
      </c>
      <c r="AL240" s="54">
        <v>0</v>
      </c>
      <c r="AM240" s="54"/>
      <c r="AN240" s="54">
        <f t="shared" si="935"/>
        <v>0</v>
      </c>
      <c r="AO240" s="54"/>
      <c r="AP240" s="54">
        <v>0</v>
      </c>
      <c r="AQ240" s="54">
        <f t="shared" si="936"/>
        <v>0</v>
      </c>
      <c r="AR240" s="54">
        <v>0</v>
      </c>
      <c r="AS240" s="54">
        <v>0</v>
      </c>
      <c r="AT240" s="54">
        <f t="shared" si="937"/>
        <v>0</v>
      </c>
      <c r="AU240" s="54">
        <v>0</v>
      </c>
      <c r="AV240" s="54">
        <v>0</v>
      </c>
      <c r="AW240" s="54">
        <f t="shared" si="938"/>
        <v>0</v>
      </c>
      <c r="AX240" s="54">
        <v>0</v>
      </c>
      <c r="AY240" s="54"/>
      <c r="AZ240" s="54">
        <f t="shared" si="939"/>
        <v>300</v>
      </c>
      <c r="BA240" s="54">
        <v>300</v>
      </c>
      <c r="BB240" s="54">
        <v>0</v>
      </c>
      <c r="BC240" s="54">
        <f t="shared" si="940"/>
        <v>0</v>
      </c>
      <c r="BD240" s="54">
        <v>0</v>
      </c>
      <c r="BE240" s="54">
        <v>0</v>
      </c>
      <c r="BF240" s="54">
        <f t="shared" si="941"/>
        <v>0</v>
      </c>
      <c r="BG240" s="54">
        <v>0</v>
      </c>
      <c r="BH240" s="54">
        <v>0</v>
      </c>
      <c r="BI240" s="54">
        <f t="shared" si="942"/>
        <v>0</v>
      </c>
      <c r="BJ240" s="54">
        <v>0</v>
      </c>
      <c r="BK240" s="54">
        <v>0</v>
      </c>
      <c r="BL240" s="54">
        <f t="shared" si="943"/>
        <v>0</v>
      </c>
      <c r="BM240" s="54">
        <v>0</v>
      </c>
      <c r="BN240" s="54">
        <v>0</v>
      </c>
      <c r="BO240" s="54">
        <f t="shared" si="944"/>
        <v>0</v>
      </c>
      <c r="BP240" s="54">
        <v>0</v>
      </c>
      <c r="BQ240" s="57">
        <f t="shared" si="945"/>
        <v>0</v>
      </c>
      <c r="BR240" s="57">
        <f t="shared" si="946"/>
        <v>300</v>
      </c>
      <c r="BS240" s="57">
        <f t="shared" si="950"/>
        <v>300</v>
      </c>
      <c r="BT240" s="49"/>
      <c r="BU240" s="54"/>
      <c r="BV240" s="54">
        <v>0</v>
      </c>
      <c r="BW240" s="54">
        <v>0</v>
      </c>
      <c r="BX240" s="54">
        <v>0</v>
      </c>
      <c r="BY240" s="54">
        <f t="shared" si="947"/>
        <v>0</v>
      </c>
      <c r="BZ240" s="54">
        <f t="shared" si="948"/>
        <v>300</v>
      </c>
      <c r="CA240" s="54">
        <f t="shared" si="949"/>
        <v>300</v>
      </c>
    </row>
    <row r="241" spans="1:79" ht="22.5" x14ac:dyDescent="0.2">
      <c r="A241" s="44" t="s">
        <v>53</v>
      </c>
      <c r="B241" s="45" t="s">
        <v>54</v>
      </c>
      <c r="C241" s="54">
        <v>0</v>
      </c>
      <c r="D241" s="54">
        <f t="shared" si="924"/>
        <v>0</v>
      </c>
      <c r="E241" s="54">
        <v>0</v>
      </c>
      <c r="F241" s="54">
        <v>0</v>
      </c>
      <c r="G241" s="54">
        <f t="shared" si="925"/>
        <v>0</v>
      </c>
      <c r="H241" s="54">
        <v>0</v>
      </c>
      <c r="I241" s="54">
        <v>0</v>
      </c>
      <c r="J241" s="55">
        <f t="shared" si="926"/>
        <v>0</v>
      </c>
      <c r="K241" s="54">
        <v>0</v>
      </c>
      <c r="L241" s="54">
        <v>0</v>
      </c>
      <c r="M241" s="54">
        <f t="shared" si="927"/>
        <v>0</v>
      </c>
      <c r="N241" s="54">
        <v>0</v>
      </c>
      <c r="O241" s="54">
        <v>0</v>
      </c>
      <c r="P241" s="54">
        <f t="shared" si="928"/>
        <v>0</v>
      </c>
      <c r="Q241" s="54">
        <v>0</v>
      </c>
      <c r="R241" s="48">
        <f t="shared" si="953"/>
        <v>0</v>
      </c>
      <c r="S241" s="48">
        <f t="shared" si="901"/>
        <v>0</v>
      </c>
      <c r="T241" s="48">
        <f t="shared" si="902"/>
        <v>0</v>
      </c>
      <c r="U241" s="54">
        <v>0</v>
      </c>
      <c r="V241" s="54">
        <f t="shared" si="929"/>
        <v>0</v>
      </c>
      <c r="W241" s="54">
        <v>0</v>
      </c>
      <c r="X241" s="54">
        <v>0</v>
      </c>
      <c r="Y241" s="54">
        <f t="shared" si="930"/>
        <v>0</v>
      </c>
      <c r="Z241" s="54">
        <v>0</v>
      </c>
      <c r="AA241" s="54">
        <v>0</v>
      </c>
      <c r="AB241" s="54">
        <f t="shared" si="931"/>
        <v>0</v>
      </c>
      <c r="AC241" s="54">
        <v>0</v>
      </c>
      <c r="AD241" s="54">
        <v>0</v>
      </c>
      <c r="AE241" s="54">
        <f t="shared" si="932"/>
        <v>0</v>
      </c>
      <c r="AF241" s="54">
        <v>0</v>
      </c>
      <c r="AG241" s="54">
        <v>0</v>
      </c>
      <c r="AH241" s="54">
        <f t="shared" si="933"/>
        <v>0</v>
      </c>
      <c r="AI241" s="54">
        <v>0</v>
      </c>
      <c r="AJ241" s="54">
        <v>0</v>
      </c>
      <c r="AK241" s="54">
        <f t="shared" si="934"/>
        <v>0</v>
      </c>
      <c r="AL241" s="54">
        <v>0</v>
      </c>
      <c r="AM241" s="54">
        <v>15036</v>
      </c>
      <c r="AN241" s="54">
        <f t="shared" si="935"/>
        <v>5754</v>
      </c>
      <c r="AO241" s="54">
        <v>20790</v>
      </c>
      <c r="AP241" s="54">
        <v>0</v>
      </c>
      <c r="AQ241" s="54">
        <f t="shared" si="936"/>
        <v>0</v>
      </c>
      <c r="AR241" s="54">
        <v>0</v>
      </c>
      <c r="AS241" s="54">
        <v>0</v>
      </c>
      <c r="AT241" s="54">
        <f t="shared" si="937"/>
        <v>0</v>
      </c>
      <c r="AU241" s="54">
        <v>0</v>
      </c>
      <c r="AV241" s="54">
        <v>0</v>
      </c>
      <c r="AW241" s="54">
        <f t="shared" si="938"/>
        <v>0</v>
      </c>
      <c r="AX241" s="54">
        <v>0</v>
      </c>
      <c r="AY241" s="54">
        <v>0</v>
      </c>
      <c r="AZ241" s="54">
        <f t="shared" si="939"/>
        <v>0</v>
      </c>
      <c r="BA241" s="54">
        <v>0</v>
      </c>
      <c r="BB241" s="54">
        <v>0</v>
      </c>
      <c r="BC241" s="54">
        <f t="shared" si="940"/>
        <v>0</v>
      </c>
      <c r="BD241" s="54">
        <v>0</v>
      </c>
      <c r="BE241" s="54">
        <v>0</v>
      </c>
      <c r="BF241" s="54">
        <f t="shared" si="941"/>
        <v>0</v>
      </c>
      <c r="BG241" s="54">
        <v>0</v>
      </c>
      <c r="BH241" s="54"/>
      <c r="BI241" s="54">
        <f t="shared" si="942"/>
        <v>300</v>
      </c>
      <c r="BJ241" s="54">
        <v>300</v>
      </c>
      <c r="BK241" s="54">
        <v>0</v>
      </c>
      <c r="BL241" s="54">
        <f t="shared" si="943"/>
        <v>0</v>
      </c>
      <c r="BM241" s="54">
        <v>0</v>
      </c>
      <c r="BN241" s="54">
        <v>0</v>
      </c>
      <c r="BO241" s="54">
        <f t="shared" si="944"/>
        <v>0</v>
      </c>
      <c r="BP241" s="54">
        <v>0</v>
      </c>
      <c r="BQ241" s="57">
        <f t="shared" si="945"/>
        <v>15036</v>
      </c>
      <c r="BR241" s="57">
        <f t="shared" si="946"/>
        <v>6054</v>
      </c>
      <c r="BS241" s="57">
        <f t="shared" si="950"/>
        <v>21090</v>
      </c>
      <c r="BT241" s="49"/>
      <c r="BU241" s="54"/>
      <c r="BV241" s="54">
        <v>0</v>
      </c>
      <c r="BW241" s="54">
        <v>0</v>
      </c>
      <c r="BX241" s="54">
        <v>0</v>
      </c>
      <c r="BY241" s="54">
        <f t="shared" si="947"/>
        <v>15036</v>
      </c>
      <c r="BZ241" s="54">
        <f t="shared" si="948"/>
        <v>6054</v>
      </c>
      <c r="CA241" s="54">
        <f t="shared" si="949"/>
        <v>21090</v>
      </c>
    </row>
    <row r="242" spans="1:79" ht="22.5" x14ac:dyDescent="0.2">
      <c r="A242" s="44" t="s">
        <v>55</v>
      </c>
      <c r="B242" s="45" t="s">
        <v>56</v>
      </c>
      <c r="C242" s="43">
        <f>C243+C244+C245+C247</f>
        <v>0</v>
      </c>
      <c r="D242" s="43">
        <f t="shared" si="924"/>
        <v>0</v>
      </c>
      <c r="E242" s="43">
        <f t="shared" ref="E242" si="1096">E243+E244+E245+E247</f>
        <v>0</v>
      </c>
      <c r="F242" s="43">
        <f>F243+F244+F245+F247</f>
        <v>0</v>
      </c>
      <c r="G242" s="43">
        <f t="shared" si="925"/>
        <v>831</v>
      </c>
      <c r="H242" s="43">
        <f t="shared" ref="H242" si="1097">H243+H244+H245+H247</f>
        <v>831</v>
      </c>
      <c r="I242" s="43">
        <f>I243+I244+I245+I247</f>
        <v>0</v>
      </c>
      <c r="J242" s="52">
        <f t="shared" si="926"/>
        <v>0</v>
      </c>
      <c r="K242" s="43">
        <f t="shared" ref="K242" si="1098">K243+K244+K245+K247</f>
        <v>0</v>
      </c>
      <c r="L242" s="43">
        <f>L243+L244+L245+L247</f>
        <v>0</v>
      </c>
      <c r="M242" s="43">
        <f t="shared" si="927"/>
        <v>0</v>
      </c>
      <c r="N242" s="43">
        <f t="shared" ref="N242" si="1099">N243+N244+N245+N247</f>
        <v>0</v>
      </c>
      <c r="O242" s="43">
        <f>O243+O244+O245+O247</f>
        <v>0</v>
      </c>
      <c r="P242" s="43">
        <f t="shared" si="928"/>
        <v>2968</v>
      </c>
      <c r="Q242" s="43">
        <f t="shared" ref="Q242" si="1100">Q243+Q244+Q245+Q247</f>
        <v>2968</v>
      </c>
      <c r="R242" s="48">
        <f t="shared" si="953"/>
        <v>0</v>
      </c>
      <c r="S242" s="48">
        <f t="shared" si="901"/>
        <v>3799</v>
      </c>
      <c r="T242" s="48">
        <f t="shared" si="902"/>
        <v>3799</v>
      </c>
      <c r="U242" s="43">
        <f>U243+U244+U245+U247</f>
        <v>0</v>
      </c>
      <c r="V242" s="43">
        <f t="shared" si="929"/>
        <v>0</v>
      </c>
      <c r="W242" s="43">
        <f t="shared" ref="W242" si="1101">W243+W244+W245+W247</f>
        <v>0</v>
      </c>
      <c r="X242" s="43">
        <f>X243+X244+X245+X247</f>
        <v>0</v>
      </c>
      <c r="Y242" s="43">
        <f t="shared" si="930"/>
        <v>770</v>
      </c>
      <c r="Z242" s="43">
        <f t="shared" ref="Z242" si="1102">Z243+Z244+Z245+Z247</f>
        <v>770</v>
      </c>
      <c r="AA242" s="43">
        <f>AA243+AA244+AA245+AA247</f>
        <v>0</v>
      </c>
      <c r="AB242" s="43">
        <f t="shared" si="931"/>
        <v>0</v>
      </c>
      <c r="AC242" s="43">
        <f t="shared" ref="AC242" si="1103">AC243+AC244+AC245+AC247</f>
        <v>0</v>
      </c>
      <c r="AD242" s="43">
        <f>AD243+AD244+AD245+AD247</f>
        <v>10618</v>
      </c>
      <c r="AE242" s="43">
        <f t="shared" si="932"/>
        <v>-10118</v>
      </c>
      <c r="AF242" s="43">
        <f t="shared" ref="AF242" si="1104">AF243+AF244+AF245+AF247</f>
        <v>500</v>
      </c>
      <c r="AG242" s="43">
        <f>AG243+AG244+AG245+AG247</f>
        <v>0</v>
      </c>
      <c r="AH242" s="43">
        <f t="shared" si="933"/>
        <v>2480</v>
      </c>
      <c r="AI242" s="43">
        <f t="shared" ref="AI242" si="1105">AI243+AI244+AI245+AI247</f>
        <v>2480</v>
      </c>
      <c r="AJ242" s="43">
        <f>AJ243+AJ244+AJ245+AJ247</f>
        <v>5974</v>
      </c>
      <c r="AK242" s="43">
        <f t="shared" si="934"/>
        <v>-4804</v>
      </c>
      <c r="AL242" s="43">
        <f t="shared" ref="AL242" si="1106">AL243+AL244+AL245+AL247</f>
        <v>1170</v>
      </c>
      <c r="AM242" s="43">
        <f>AM243+AM244+AM245+AM247</f>
        <v>149450</v>
      </c>
      <c r="AN242" s="43">
        <f t="shared" si="935"/>
        <v>-44752</v>
      </c>
      <c r="AO242" s="43">
        <f t="shared" ref="AO242" si="1107">AO243+AO244+AO245+AO247</f>
        <v>104698</v>
      </c>
      <c r="AP242" s="43">
        <f>AP243+AP244+AP245+AP247</f>
        <v>0</v>
      </c>
      <c r="AQ242" s="43">
        <f t="shared" si="936"/>
        <v>1855</v>
      </c>
      <c r="AR242" s="43">
        <f t="shared" ref="AR242" si="1108">AR243+AR244+AR245+AR247</f>
        <v>1855</v>
      </c>
      <c r="AS242" s="43">
        <f>AS243+AS244+AS245+AS247</f>
        <v>0</v>
      </c>
      <c r="AT242" s="43">
        <f t="shared" si="937"/>
        <v>0</v>
      </c>
      <c r="AU242" s="43">
        <f t="shared" ref="AU242" si="1109">AU243+AU244+AU245+AU247</f>
        <v>0</v>
      </c>
      <c r="AV242" s="43">
        <f>AV243+AV244+AV245+AV247</f>
        <v>664</v>
      </c>
      <c r="AW242" s="43">
        <f t="shared" si="938"/>
        <v>0</v>
      </c>
      <c r="AX242" s="43">
        <f t="shared" ref="AX242" si="1110">AX243+AX244+AX245+AX247</f>
        <v>664</v>
      </c>
      <c r="AY242" s="43">
        <f>AY243+AY244+AY245+AY247</f>
        <v>0</v>
      </c>
      <c r="AZ242" s="43">
        <f t="shared" si="939"/>
        <v>424</v>
      </c>
      <c r="BA242" s="43">
        <f t="shared" ref="BA242" si="1111">BA243+BA244+BA245+BA247</f>
        <v>424</v>
      </c>
      <c r="BB242" s="43">
        <f>BB243+BB244+BB245+BB247</f>
        <v>0</v>
      </c>
      <c r="BC242" s="43">
        <f t="shared" si="940"/>
        <v>482</v>
      </c>
      <c r="BD242" s="43">
        <f t="shared" ref="BD242" si="1112">BD243+BD244+BD245+BD247</f>
        <v>482</v>
      </c>
      <c r="BE242" s="43">
        <f>BE243+BE244+BE245+BE247+BE246</f>
        <v>6659</v>
      </c>
      <c r="BF242" s="43">
        <f t="shared" si="941"/>
        <v>1631</v>
      </c>
      <c r="BG242" s="43">
        <f t="shared" ref="BG242" si="1113">BG243+BG244+BG245+BG247+BG246</f>
        <v>8290</v>
      </c>
      <c r="BH242" s="43">
        <f>BH243+BH244+BH245+BH247+BH246</f>
        <v>0</v>
      </c>
      <c r="BI242" s="43">
        <f t="shared" si="942"/>
        <v>2650</v>
      </c>
      <c r="BJ242" s="43">
        <f t="shared" ref="BJ242" si="1114">BJ243+BJ244+BJ245+BJ247+BJ246</f>
        <v>2650</v>
      </c>
      <c r="BK242" s="43">
        <f>BK243+BK244+BK245+BK247</f>
        <v>1327</v>
      </c>
      <c r="BL242" s="43">
        <f t="shared" si="943"/>
        <v>-1027</v>
      </c>
      <c r="BM242" s="43">
        <f t="shared" ref="BM242" si="1115">BM243+BM244+BM245+BM247</f>
        <v>300</v>
      </c>
      <c r="BN242" s="43">
        <f>BN243+BN244+BN245+BN247</f>
        <v>0</v>
      </c>
      <c r="BO242" s="43">
        <f t="shared" si="944"/>
        <v>0</v>
      </c>
      <c r="BP242" s="43">
        <f t="shared" ref="BP242" si="1116">BP243+BP244+BP245+BP247</f>
        <v>0</v>
      </c>
      <c r="BQ242" s="57">
        <f t="shared" si="945"/>
        <v>174692</v>
      </c>
      <c r="BR242" s="57">
        <f t="shared" si="946"/>
        <v>-46610</v>
      </c>
      <c r="BS242" s="57">
        <f t="shared" si="950"/>
        <v>128082</v>
      </c>
      <c r="BT242" s="49"/>
      <c r="BU242" s="43"/>
      <c r="BV242" s="43">
        <f>BV243+BV244+BV245+BV247</f>
        <v>0</v>
      </c>
      <c r="BW242" s="43">
        <f t="shared" ref="BW242:BX242" si="1117">BW243+BW244+BW245+BW247</f>
        <v>0</v>
      </c>
      <c r="BX242" s="43">
        <f t="shared" si="1117"/>
        <v>0</v>
      </c>
      <c r="BY242" s="43">
        <f t="shared" si="947"/>
        <v>174692</v>
      </c>
      <c r="BZ242" s="43">
        <f t="shared" si="948"/>
        <v>-46610</v>
      </c>
      <c r="CA242" s="43">
        <f t="shared" si="949"/>
        <v>128082</v>
      </c>
    </row>
    <row r="243" spans="1:79" ht="33.75" x14ac:dyDescent="0.2">
      <c r="A243" s="44" t="s">
        <v>57</v>
      </c>
      <c r="B243" s="45" t="s">
        <v>58</v>
      </c>
      <c r="C243" s="54">
        <v>0</v>
      </c>
      <c r="D243" s="54">
        <f t="shared" si="924"/>
        <v>0</v>
      </c>
      <c r="E243" s="54">
        <v>0</v>
      </c>
      <c r="F243" s="54">
        <v>0</v>
      </c>
      <c r="G243" s="54">
        <f t="shared" si="925"/>
        <v>176</v>
      </c>
      <c r="H243" s="54">
        <v>176</v>
      </c>
      <c r="I243" s="54">
        <v>0</v>
      </c>
      <c r="J243" s="55">
        <f t="shared" si="926"/>
        <v>0</v>
      </c>
      <c r="K243" s="54">
        <v>0</v>
      </c>
      <c r="L243" s="54">
        <v>0</v>
      </c>
      <c r="M243" s="54">
        <f t="shared" si="927"/>
        <v>0</v>
      </c>
      <c r="N243" s="54">
        <v>0</v>
      </c>
      <c r="O243" s="54">
        <v>0</v>
      </c>
      <c r="P243" s="54">
        <f t="shared" si="928"/>
        <v>0</v>
      </c>
      <c r="Q243" s="54"/>
      <c r="R243" s="48">
        <f t="shared" si="953"/>
        <v>0</v>
      </c>
      <c r="S243" s="48">
        <f t="shared" si="901"/>
        <v>176</v>
      </c>
      <c r="T243" s="48">
        <f t="shared" si="902"/>
        <v>176</v>
      </c>
      <c r="U243" s="54">
        <v>0</v>
      </c>
      <c r="V243" s="54">
        <f t="shared" si="929"/>
        <v>0</v>
      </c>
      <c r="W243" s="54"/>
      <c r="X243" s="54">
        <v>0</v>
      </c>
      <c r="Y243" s="54">
        <f t="shared" si="930"/>
        <v>0</v>
      </c>
      <c r="Z243" s="54"/>
      <c r="AA243" s="54">
        <v>0</v>
      </c>
      <c r="AB243" s="54">
        <f t="shared" si="931"/>
        <v>0</v>
      </c>
      <c r="AC243" s="54"/>
      <c r="AD243" s="54">
        <v>0</v>
      </c>
      <c r="AE243" s="54">
        <f t="shared" si="932"/>
        <v>0</v>
      </c>
      <c r="AF243" s="54"/>
      <c r="AG243" s="54">
        <v>0</v>
      </c>
      <c r="AH243" s="54">
        <f t="shared" si="933"/>
        <v>0</v>
      </c>
      <c r="AI243" s="54"/>
      <c r="AJ243" s="54">
        <v>5309</v>
      </c>
      <c r="AK243" s="54">
        <f t="shared" si="934"/>
        <v>-4139</v>
      </c>
      <c r="AL243" s="54">
        <v>1170</v>
      </c>
      <c r="AM243" s="54">
        <v>40650</v>
      </c>
      <c r="AN243" s="54">
        <f t="shared" si="935"/>
        <v>-11626</v>
      </c>
      <c r="AO243" s="54">
        <v>29024</v>
      </c>
      <c r="AP243" s="54"/>
      <c r="AQ243" s="54">
        <f t="shared" si="936"/>
        <v>900</v>
      </c>
      <c r="AR243" s="54">
        <v>900</v>
      </c>
      <c r="AS243" s="54">
        <v>0</v>
      </c>
      <c r="AT243" s="54">
        <f t="shared" si="937"/>
        <v>0</v>
      </c>
      <c r="AU243" s="54"/>
      <c r="AV243" s="54">
        <v>664</v>
      </c>
      <c r="AW243" s="54">
        <f t="shared" si="938"/>
        <v>0</v>
      </c>
      <c r="AX243" s="54">
        <v>664</v>
      </c>
      <c r="AY243" s="54"/>
      <c r="AZ243" s="54">
        <f t="shared" si="939"/>
        <v>0</v>
      </c>
      <c r="BA243" s="54"/>
      <c r="BB243" s="54">
        <v>0</v>
      </c>
      <c r="BC243" s="54">
        <f t="shared" si="940"/>
        <v>0</v>
      </c>
      <c r="BD243" s="54"/>
      <c r="BE243" s="54">
        <v>0</v>
      </c>
      <c r="BF243" s="54">
        <f t="shared" si="941"/>
        <v>0</v>
      </c>
      <c r="BG243" s="54"/>
      <c r="BH243" s="54"/>
      <c r="BI243" s="54">
        <f t="shared" si="942"/>
        <v>0</v>
      </c>
      <c r="BJ243" s="54"/>
      <c r="BK243" s="54">
        <v>0</v>
      </c>
      <c r="BL243" s="54">
        <f t="shared" si="943"/>
        <v>0</v>
      </c>
      <c r="BM243" s="54"/>
      <c r="BN243" s="54">
        <v>0</v>
      </c>
      <c r="BO243" s="54">
        <f t="shared" si="944"/>
        <v>0</v>
      </c>
      <c r="BP243" s="54"/>
      <c r="BQ243" s="57">
        <f t="shared" si="945"/>
        <v>46623</v>
      </c>
      <c r="BR243" s="57">
        <f t="shared" si="946"/>
        <v>-14689</v>
      </c>
      <c r="BS243" s="57">
        <f t="shared" si="950"/>
        <v>31934</v>
      </c>
      <c r="BT243" s="49"/>
      <c r="BU243" s="54"/>
      <c r="BV243" s="54">
        <v>0</v>
      </c>
      <c r="BW243" s="54"/>
      <c r="BX243" s="54"/>
      <c r="BY243" s="54">
        <f t="shared" si="947"/>
        <v>46623</v>
      </c>
      <c r="BZ243" s="54">
        <f t="shared" si="948"/>
        <v>-14689</v>
      </c>
      <c r="CA243" s="54">
        <f t="shared" si="949"/>
        <v>31934</v>
      </c>
    </row>
    <row r="244" spans="1:79" ht="22.5" x14ac:dyDescent="0.2">
      <c r="A244" s="44" t="s">
        <v>75</v>
      </c>
      <c r="B244" s="45" t="s">
        <v>76</v>
      </c>
      <c r="C244" s="54">
        <v>0</v>
      </c>
      <c r="D244" s="54">
        <f t="shared" si="924"/>
        <v>0</v>
      </c>
      <c r="E244" s="54">
        <v>0</v>
      </c>
      <c r="F244" s="54">
        <v>0</v>
      </c>
      <c r="G244" s="54">
        <f t="shared" si="925"/>
        <v>355</v>
      </c>
      <c r="H244" s="54">
        <v>355</v>
      </c>
      <c r="I244" s="54">
        <v>0</v>
      </c>
      <c r="J244" s="55">
        <f t="shared" si="926"/>
        <v>0</v>
      </c>
      <c r="K244" s="54">
        <v>0</v>
      </c>
      <c r="L244" s="54">
        <v>0</v>
      </c>
      <c r="M244" s="54">
        <f t="shared" si="927"/>
        <v>0</v>
      </c>
      <c r="N244" s="54">
        <v>0</v>
      </c>
      <c r="O244" s="54">
        <v>0</v>
      </c>
      <c r="P244" s="54">
        <f t="shared" si="928"/>
        <v>1009</v>
      </c>
      <c r="Q244" s="54">
        <v>1009</v>
      </c>
      <c r="R244" s="48">
        <f t="shared" si="953"/>
        <v>0</v>
      </c>
      <c r="S244" s="48">
        <f t="shared" si="901"/>
        <v>1364</v>
      </c>
      <c r="T244" s="48">
        <f t="shared" si="902"/>
        <v>1364</v>
      </c>
      <c r="U244" s="54">
        <v>0</v>
      </c>
      <c r="V244" s="54">
        <f t="shared" si="929"/>
        <v>0</v>
      </c>
      <c r="W244" s="54"/>
      <c r="X244" s="54">
        <v>0</v>
      </c>
      <c r="Y244" s="54">
        <f t="shared" si="930"/>
        <v>0</v>
      </c>
      <c r="Z244" s="54"/>
      <c r="AA244" s="54">
        <v>0</v>
      </c>
      <c r="AB244" s="54">
        <f t="shared" si="931"/>
        <v>0</v>
      </c>
      <c r="AC244" s="54"/>
      <c r="AD244" s="54">
        <v>10618</v>
      </c>
      <c r="AE244" s="54">
        <f t="shared" si="932"/>
        <v>-10618</v>
      </c>
      <c r="AF244" s="54"/>
      <c r="AG244" s="54">
        <v>0</v>
      </c>
      <c r="AH244" s="54">
        <f t="shared" si="933"/>
        <v>86</v>
      </c>
      <c r="AI244" s="54">
        <v>86</v>
      </c>
      <c r="AJ244" s="54"/>
      <c r="AK244" s="54">
        <f t="shared" si="934"/>
        <v>0</v>
      </c>
      <c r="AL244" s="54"/>
      <c r="AM244" s="54">
        <v>38600</v>
      </c>
      <c r="AN244" s="54">
        <f t="shared" si="935"/>
        <v>-28058</v>
      </c>
      <c r="AO244" s="54">
        <v>10542</v>
      </c>
      <c r="AP244" s="54"/>
      <c r="AQ244" s="54">
        <f t="shared" si="936"/>
        <v>0</v>
      </c>
      <c r="AR244" s="54"/>
      <c r="AS244" s="54">
        <v>0</v>
      </c>
      <c r="AT244" s="54">
        <f t="shared" si="937"/>
        <v>0</v>
      </c>
      <c r="AU244" s="54"/>
      <c r="AV244" s="54">
        <v>0</v>
      </c>
      <c r="AW244" s="54">
        <f t="shared" si="938"/>
        <v>0</v>
      </c>
      <c r="AX244" s="54"/>
      <c r="AY244" s="54"/>
      <c r="AZ244" s="54">
        <f t="shared" si="939"/>
        <v>53</v>
      </c>
      <c r="BA244" s="54">
        <v>53</v>
      </c>
      <c r="BB244" s="54">
        <v>0</v>
      </c>
      <c r="BC244" s="54">
        <f t="shared" si="940"/>
        <v>482</v>
      </c>
      <c r="BD244" s="54">
        <v>482</v>
      </c>
      <c r="BE244" s="54">
        <v>3318</v>
      </c>
      <c r="BF244" s="54">
        <f t="shared" si="941"/>
        <v>-3318</v>
      </c>
      <c r="BG244" s="54"/>
      <c r="BH244" s="54"/>
      <c r="BI244" s="54">
        <f t="shared" si="942"/>
        <v>0</v>
      </c>
      <c r="BJ244" s="54"/>
      <c r="BK244" s="54">
        <v>0</v>
      </c>
      <c r="BL244" s="54">
        <f t="shared" si="943"/>
        <v>0</v>
      </c>
      <c r="BM244" s="54"/>
      <c r="BN244" s="54">
        <v>0</v>
      </c>
      <c r="BO244" s="54">
        <f t="shared" si="944"/>
        <v>0</v>
      </c>
      <c r="BP244" s="54"/>
      <c r="BQ244" s="57">
        <f t="shared" si="945"/>
        <v>52536</v>
      </c>
      <c r="BR244" s="57">
        <f t="shared" si="946"/>
        <v>-40009</v>
      </c>
      <c r="BS244" s="57">
        <f t="shared" si="950"/>
        <v>12527</v>
      </c>
      <c r="BT244" s="49"/>
      <c r="BU244" s="54"/>
      <c r="BV244" s="54">
        <v>0</v>
      </c>
      <c r="BW244" s="54"/>
      <c r="BX244" s="54"/>
      <c r="BY244" s="54">
        <f t="shared" si="947"/>
        <v>52536</v>
      </c>
      <c r="BZ244" s="54">
        <f t="shared" si="948"/>
        <v>-40009</v>
      </c>
      <c r="CA244" s="54">
        <f t="shared" si="949"/>
        <v>12527</v>
      </c>
    </row>
    <row r="245" spans="1:79" ht="22.5" x14ac:dyDescent="0.2">
      <c r="A245" s="44" t="s">
        <v>59</v>
      </c>
      <c r="B245" s="45" t="s">
        <v>60</v>
      </c>
      <c r="C245" s="54">
        <v>0</v>
      </c>
      <c r="D245" s="54">
        <f t="shared" si="924"/>
        <v>0</v>
      </c>
      <c r="E245" s="54">
        <v>0</v>
      </c>
      <c r="F245" s="54">
        <v>0</v>
      </c>
      <c r="G245" s="54">
        <f t="shared" si="925"/>
        <v>200</v>
      </c>
      <c r="H245" s="54">
        <v>200</v>
      </c>
      <c r="I245" s="54">
        <v>0</v>
      </c>
      <c r="J245" s="55">
        <f t="shared" si="926"/>
        <v>0</v>
      </c>
      <c r="K245" s="54">
        <v>0</v>
      </c>
      <c r="L245" s="54">
        <v>0</v>
      </c>
      <c r="M245" s="54">
        <f t="shared" si="927"/>
        <v>0</v>
      </c>
      <c r="N245" s="54">
        <v>0</v>
      </c>
      <c r="O245" s="54">
        <v>0</v>
      </c>
      <c r="P245" s="54">
        <f t="shared" si="928"/>
        <v>699</v>
      </c>
      <c r="Q245" s="54">
        <v>699</v>
      </c>
      <c r="R245" s="48">
        <f t="shared" si="953"/>
        <v>0</v>
      </c>
      <c r="S245" s="48">
        <f t="shared" si="901"/>
        <v>899</v>
      </c>
      <c r="T245" s="48">
        <f t="shared" si="902"/>
        <v>899</v>
      </c>
      <c r="U245" s="54">
        <v>0</v>
      </c>
      <c r="V245" s="54">
        <f t="shared" si="929"/>
        <v>0</v>
      </c>
      <c r="W245" s="54"/>
      <c r="X245" s="54">
        <v>0</v>
      </c>
      <c r="Y245" s="54">
        <f t="shared" si="930"/>
        <v>83</v>
      </c>
      <c r="Z245" s="54">
        <v>83</v>
      </c>
      <c r="AA245" s="54">
        <v>0</v>
      </c>
      <c r="AB245" s="54">
        <f t="shared" si="931"/>
        <v>0</v>
      </c>
      <c r="AC245" s="54"/>
      <c r="AD245" s="54">
        <v>0</v>
      </c>
      <c r="AE245" s="54">
        <f t="shared" si="932"/>
        <v>500</v>
      </c>
      <c r="AF245" s="66">
        <v>500</v>
      </c>
      <c r="AG245" s="54">
        <v>0</v>
      </c>
      <c r="AH245" s="54">
        <f t="shared" si="933"/>
        <v>894</v>
      </c>
      <c r="AI245" s="54">
        <v>894</v>
      </c>
      <c r="AJ245" s="54">
        <v>665</v>
      </c>
      <c r="AK245" s="54">
        <f t="shared" si="934"/>
        <v>-665</v>
      </c>
      <c r="AL245" s="54"/>
      <c r="AM245" s="54">
        <v>70200</v>
      </c>
      <c r="AN245" s="54">
        <f t="shared" si="935"/>
        <v>-5474</v>
      </c>
      <c r="AO245" s="54">
        <v>64726</v>
      </c>
      <c r="AP245" s="54"/>
      <c r="AQ245" s="54">
        <f t="shared" si="936"/>
        <v>955</v>
      </c>
      <c r="AR245" s="54">
        <v>955</v>
      </c>
      <c r="AS245" s="54">
        <v>0</v>
      </c>
      <c r="AT245" s="54">
        <f t="shared" si="937"/>
        <v>0</v>
      </c>
      <c r="AU245" s="54"/>
      <c r="AV245" s="54">
        <v>0</v>
      </c>
      <c r="AW245" s="54">
        <f t="shared" si="938"/>
        <v>0</v>
      </c>
      <c r="AX245" s="54"/>
      <c r="AY245" s="54"/>
      <c r="AZ245" s="54">
        <f t="shared" si="939"/>
        <v>0</v>
      </c>
      <c r="BA245" s="54"/>
      <c r="BB245" s="54">
        <v>0</v>
      </c>
      <c r="BC245" s="54">
        <f t="shared" si="940"/>
        <v>0</v>
      </c>
      <c r="BD245" s="54"/>
      <c r="BE245" s="54">
        <v>3341</v>
      </c>
      <c r="BF245" s="54">
        <f t="shared" si="941"/>
        <v>159</v>
      </c>
      <c r="BG245" s="54">
        <v>3500</v>
      </c>
      <c r="BH245" s="54"/>
      <c r="BI245" s="54">
        <f t="shared" si="942"/>
        <v>450</v>
      </c>
      <c r="BJ245" s="54">
        <v>450</v>
      </c>
      <c r="BK245" s="54">
        <v>1327</v>
      </c>
      <c r="BL245" s="54">
        <f t="shared" si="943"/>
        <v>-1027</v>
      </c>
      <c r="BM245" s="54">
        <v>300</v>
      </c>
      <c r="BN245" s="54">
        <v>0</v>
      </c>
      <c r="BO245" s="54">
        <f t="shared" si="944"/>
        <v>0</v>
      </c>
      <c r="BP245" s="54"/>
      <c r="BQ245" s="57">
        <f t="shared" si="945"/>
        <v>75533</v>
      </c>
      <c r="BR245" s="57">
        <f t="shared" si="946"/>
        <v>-3226</v>
      </c>
      <c r="BS245" s="57">
        <f t="shared" si="950"/>
        <v>72307</v>
      </c>
      <c r="BT245" s="49"/>
      <c r="BU245" s="54"/>
      <c r="BV245" s="54">
        <v>0</v>
      </c>
      <c r="BW245" s="54"/>
      <c r="BX245" s="54"/>
      <c r="BY245" s="54">
        <f t="shared" si="947"/>
        <v>75533</v>
      </c>
      <c r="BZ245" s="54">
        <f t="shared" si="948"/>
        <v>-3226</v>
      </c>
      <c r="CA245" s="54">
        <f t="shared" si="949"/>
        <v>72307</v>
      </c>
    </row>
    <row r="246" spans="1:79" ht="45" x14ac:dyDescent="0.2">
      <c r="A246" s="44">
        <v>324</v>
      </c>
      <c r="B246" s="63" t="s">
        <v>78</v>
      </c>
      <c r="C246" s="54"/>
      <c r="D246" s="54">
        <f t="shared" si="924"/>
        <v>0</v>
      </c>
      <c r="E246" s="54"/>
      <c r="F246" s="54"/>
      <c r="G246" s="54">
        <f t="shared" si="925"/>
        <v>0</v>
      </c>
      <c r="H246" s="54"/>
      <c r="I246" s="54"/>
      <c r="J246" s="55">
        <f t="shared" si="926"/>
        <v>0</v>
      </c>
      <c r="K246" s="54"/>
      <c r="L246" s="54"/>
      <c r="M246" s="54">
        <f t="shared" si="927"/>
        <v>0</v>
      </c>
      <c r="N246" s="54"/>
      <c r="O246" s="54"/>
      <c r="P246" s="54">
        <f t="shared" si="928"/>
        <v>0</v>
      </c>
      <c r="Q246" s="54"/>
      <c r="R246" s="48"/>
      <c r="S246" s="48">
        <f t="shared" si="901"/>
        <v>0</v>
      </c>
      <c r="T246" s="48">
        <f t="shared" si="902"/>
        <v>0</v>
      </c>
      <c r="U246" s="54"/>
      <c r="V246" s="54">
        <f t="shared" si="929"/>
        <v>0</v>
      </c>
      <c r="W246" s="54"/>
      <c r="X246" s="54"/>
      <c r="Y246" s="54">
        <f t="shared" si="930"/>
        <v>0</v>
      </c>
      <c r="Z246" s="54"/>
      <c r="AA246" s="54"/>
      <c r="AB246" s="54">
        <f t="shared" si="931"/>
        <v>0</v>
      </c>
      <c r="AC246" s="54"/>
      <c r="AD246" s="54"/>
      <c r="AE246" s="54">
        <f t="shared" si="932"/>
        <v>0</v>
      </c>
      <c r="AF246" s="54"/>
      <c r="AG246" s="54"/>
      <c r="AH246" s="54">
        <f t="shared" si="933"/>
        <v>0</v>
      </c>
      <c r="AI246" s="54"/>
      <c r="AJ246" s="54"/>
      <c r="AK246" s="54">
        <f t="shared" si="934"/>
        <v>0</v>
      </c>
      <c r="AL246" s="54"/>
      <c r="AM246" s="54"/>
      <c r="AN246" s="54">
        <f t="shared" si="935"/>
        <v>0</v>
      </c>
      <c r="AO246" s="54"/>
      <c r="AP246" s="54"/>
      <c r="AQ246" s="54">
        <f t="shared" si="936"/>
        <v>0</v>
      </c>
      <c r="AR246" s="54"/>
      <c r="AS246" s="54"/>
      <c r="AT246" s="54">
        <f t="shared" si="937"/>
        <v>0</v>
      </c>
      <c r="AU246" s="54"/>
      <c r="AV246" s="54"/>
      <c r="AW246" s="54">
        <f t="shared" si="938"/>
        <v>0</v>
      </c>
      <c r="AX246" s="54"/>
      <c r="AY246" s="54"/>
      <c r="AZ246" s="54">
        <f t="shared" si="939"/>
        <v>0</v>
      </c>
      <c r="BA246" s="54"/>
      <c r="BB246" s="54"/>
      <c r="BC246" s="54">
        <f t="shared" si="940"/>
        <v>0</v>
      </c>
      <c r="BD246" s="54"/>
      <c r="BE246" s="54"/>
      <c r="BF246" s="54">
        <f t="shared" si="941"/>
        <v>0</v>
      </c>
      <c r="BG246" s="54"/>
      <c r="BH246" s="54"/>
      <c r="BI246" s="54">
        <f t="shared" si="942"/>
        <v>300</v>
      </c>
      <c r="BJ246" s="54">
        <v>300</v>
      </c>
      <c r="BK246" s="54"/>
      <c r="BL246" s="54">
        <f t="shared" si="943"/>
        <v>0</v>
      </c>
      <c r="BM246" s="54"/>
      <c r="BN246" s="54"/>
      <c r="BO246" s="54">
        <f t="shared" si="944"/>
        <v>0</v>
      </c>
      <c r="BP246" s="54"/>
      <c r="BQ246" s="57">
        <f t="shared" si="945"/>
        <v>0</v>
      </c>
      <c r="BR246" s="57">
        <f t="shared" si="946"/>
        <v>300</v>
      </c>
      <c r="BS246" s="57">
        <f t="shared" si="950"/>
        <v>300</v>
      </c>
      <c r="BT246" s="49"/>
      <c r="BU246" s="54"/>
      <c r="BV246" s="54"/>
      <c r="BW246" s="54"/>
      <c r="BX246" s="54"/>
      <c r="BY246" s="54">
        <f t="shared" si="947"/>
        <v>0</v>
      </c>
      <c r="BZ246" s="54">
        <f t="shared" si="948"/>
        <v>300</v>
      </c>
      <c r="CA246" s="54">
        <f t="shared" si="949"/>
        <v>300</v>
      </c>
    </row>
    <row r="247" spans="1:79" ht="45" x14ac:dyDescent="0.2">
      <c r="A247" s="44" t="s">
        <v>61</v>
      </c>
      <c r="B247" s="45" t="s">
        <v>62</v>
      </c>
      <c r="C247" s="54">
        <v>0</v>
      </c>
      <c r="D247" s="54">
        <f t="shared" si="924"/>
        <v>0</v>
      </c>
      <c r="E247" s="54">
        <v>0</v>
      </c>
      <c r="F247" s="54">
        <v>0</v>
      </c>
      <c r="G247" s="54">
        <f t="shared" si="925"/>
        <v>100</v>
      </c>
      <c r="H247" s="54">
        <v>100</v>
      </c>
      <c r="I247" s="54">
        <v>0</v>
      </c>
      <c r="J247" s="55">
        <f t="shared" si="926"/>
        <v>0</v>
      </c>
      <c r="K247" s="54">
        <v>0</v>
      </c>
      <c r="L247" s="54">
        <v>0</v>
      </c>
      <c r="M247" s="54">
        <f t="shared" si="927"/>
        <v>0</v>
      </c>
      <c r="N247" s="54">
        <v>0</v>
      </c>
      <c r="O247" s="54">
        <v>0</v>
      </c>
      <c r="P247" s="54">
        <f t="shared" si="928"/>
        <v>1260</v>
      </c>
      <c r="Q247" s="54">
        <v>1260</v>
      </c>
      <c r="R247" s="48">
        <f t="shared" si="953"/>
        <v>0</v>
      </c>
      <c r="S247" s="48">
        <f t="shared" si="901"/>
        <v>1360</v>
      </c>
      <c r="T247" s="48">
        <f t="shared" si="902"/>
        <v>1360</v>
      </c>
      <c r="U247" s="54">
        <v>0</v>
      </c>
      <c r="V247" s="54">
        <f t="shared" si="929"/>
        <v>0</v>
      </c>
      <c r="W247" s="54"/>
      <c r="X247" s="54">
        <v>0</v>
      </c>
      <c r="Y247" s="54">
        <f t="shared" si="930"/>
        <v>687</v>
      </c>
      <c r="Z247" s="54">
        <v>687</v>
      </c>
      <c r="AA247" s="54">
        <v>0</v>
      </c>
      <c r="AB247" s="54">
        <f t="shared" si="931"/>
        <v>0</v>
      </c>
      <c r="AC247" s="54"/>
      <c r="AD247" s="54">
        <v>0</v>
      </c>
      <c r="AE247" s="54">
        <f t="shared" si="932"/>
        <v>0</v>
      </c>
      <c r="AF247" s="54"/>
      <c r="AG247" s="54">
        <v>0</v>
      </c>
      <c r="AH247" s="54">
        <f t="shared" si="933"/>
        <v>1500</v>
      </c>
      <c r="AI247" s="54">
        <v>1500</v>
      </c>
      <c r="AJ247" s="54">
        <v>0</v>
      </c>
      <c r="AK247" s="54">
        <f t="shared" si="934"/>
        <v>0</v>
      </c>
      <c r="AL247" s="54"/>
      <c r="AM247" s="54"/>
      <c r="AN247" s="54">
        <f t="shared" si="935"/>
        <v>406</v>
      </c>
      <c r="AO247" s="54">
        <v>406</v>
      </c>
      <c r="AP247" s="54">
        <v>0</v>
      </c>
      <c r="AQ247" s="54">
        <f t="shared" si="936"/>
        <v>0</v>
      </c>
      <c r="AR247" s="54"/>
      <c r="AS247" s="54">
        <v>0</v>
      </c>
      <c r="AT247" s="54">
        <f t="shared" si="937"/>
        <v>0</v>
      </c>
      <c r="AU247" s="54"/>
      <c r="AV247" s="54">
        <v>0</v>
      </c>
      <c r="AW247" s="54">
        <f t="shared" si="938"/>
        <v>0</v>
      </c>
      <c r="AX247" s="54"/>
      <c r="AY247" s="54"/>
      <c r="AZ247" s="54">
        <f t="shared" si="939"/>
        <v>371</v>
      </c>
      <c r="BA247" s="54">
        <v>371</v>
      </c>
      <c r="BB247" s="54">
        <v>0</v>
      </c>
      <c r="BC247" s="54">
        <f t="shared" si="940"/>
        <v>0</v>
      </c>
      <c r="BD247" s="54"/>
      <c r="BE247" s="54"/>
      <c r="BF247" s="54">
        <f t="shared" si="941"/>
        <v>4790</v>
      </c>
      <c r="BG247" s="54">
        <v>4790</v>
      </c>
      <c r="BH247" s="54"/>
      <c r="BI247" s="54">
        <f t="shared" si="942"/>
        <v>1900</v>
      </c>
      <c r="BJ247" s="54">
        <v>1900</v>
      </c>
      <c r="BK247" s="54">
        <v>0</v>
      </c>
      <c r="BL247" s="54">
        <f t="shared" si="943"/>
        <v>0</v>
      </c>
      <c r="BM247" s="54"/>
      <c r="BN247" s="54">
        <v>0</v>
      </c>
      <c r="BO247" s="54">
        <f t="shared" si="944"/>
        <v>0</v>
      </c>
      <c r="BP247" s="54"/>
      <c r="BQ247" s="57">
        <f t="shared" si="945"/>
        <v>0</v>
      </c>
      <c r="BR247" s="57">
        <f t="shared" si="946"/>
        <v>11014</v>
      </c>
      <c r="BS247" s="57">
        <f t="shared" si="950"/>
        <v>11014</v>
      </c>
      <c r="BT247" s="49"/>
      <c r="BU247" s="54"/>
      <c r="BV247" s="54">
        <v>0</v>
      </c>
      <c r="BW247" s="54"/>
      <c r="BX247" s="54"/>
      <c r="BY247" s="54">
        <f t="shared" si="947"/>
        <v>0</v>
      </c>
      <c r="BZ247" s="54">
        <f t="shared" si="948"/>
        <v>11014</v>
      </c>
      <c r="CA247" s="54">
        <f t="shared" si="949"/>
        <v>11014</v>
      </c>
    </row>
    <row r="248" spans="1:79" ht="22.5" x14ac:dyDescent="0.2">
      <c r="A248" s="44" t="s">
        <v>79</v>
      </c>
      <c r="B248" s="45" t="s">
        <v>80</v>
      </c>
      <c r="C248" s="43">
        <f>C249</f>
        <v>0</v>
      </c>
      <c r="D248" s="43">
        <f t="shared" si="924"/>
        <v>0</v>
      </c>
      <c r="E248" s="43">
        <f t="shared" ref="E248:BM248" si="1118">E249</f>
        <v>0</v>
      </c>
      <c r="F248" s="43">
        <f>F249</f>
        <v>0</v>
      </c>
      <c r="G248" s="43">
        <f t="shared" si="925"/>
        <v>0</v>
      </c>
      <c r="H248" s="43">
        <f t="shared" si="1118"/>
        <v>0</v>
      </c>
      <c r="I248" s="43">
        <f>I249</f>
        <v>0</v>
      </c>
      <c r="J248" s="52">
        <f t="shared" si="926"/>
        <v>0</v>
      </c>
      <c r="K248" s="43">
        <f t="shared" si="1118"/>
        <v>0</v>
      </c>
      <c r="L248" s="43">
        <f>L249</f>
        <v>0</v>
      </c>
      <c r="M248" s="43">
        <f t="shared" si="927"/>
        <v>0</v>
      </c>
      <c r="N248" s="43">
        <f t="shared" si="1118"/>
        <v>0</v>
      </c>
      <c r="O248" s="43">
        <f>O249</f>
        <v>0</v>
      </c>
      <c r="P248" s="43">
        <f t="shared" si="928"/>
        <v>0</v>
      </c>
      <c r="Q248" s="43">
        <f t="shared" si="1118"/>
        <v>0</v>
      </c>
      <c r="R248" s="48">
        <f t="shared" si="953"/>
        <v>0</v>
      </c>
      <c r="S248" s="48">
        <f t="shared" si="901"/>
        <v>0</v>
      </c>
      <c r="T248" s="48">
        <f t="shared" si="902"/>
        <v>0</v>
      </c>
      <c r="U248" s="43">
        <f>U249</f>
        <v>0</v>
      </c>
      <c r="V248" s="43">
        <f t="shared" si="929"/>
        <v>0</v>
      </c>
      <c r="W248" s="43">
        <f t="shared" si="1118"/>
        <v>0</v>
      </c>
      <c r="X248" s="43">
        <f>X249</f>
        <v>0</v>
      </c>
      <c r="Y248" s="43">
        <f t="shared" si="930"/>
        <v>0</v>
      </c>
      <c r="Z248" s="43">
        <f t="shared" si="1118"/>
        <v>0</v>
      </c>
      <c r="AA248" s="43">
        <f>AA249</f>
        <v>0</v>
      </c>
      <c r="AB248" s="43">
        <f t="shared" si="931"/>
        <v>0</v>
      </c>
      <c r="AC248" s="43">
        <f t="shared" si="1118"/>
        <v>0</v>
      </c>
      <c r="AD248" s="43">
        <f>AD249</f>
        <v>0</v>
      </c>
      <c r="AE248" s="43">
        <f t="shared" si="932"/>
        <v>0</v>
      </c>
      <c r="AF248" s="43">
        <f t="shared" si="1118"/>
        <v>0</v>
      </c>
      <c r="AG248" s="43">
        <f>AG249</f>
        <v>0</v>
      </c>
      <c r="AH248" s="43">
        <f t="shared" si="933"/>
        <v>0</v>
      </c>
      <c r="AI248" s="43">
        <f t="shared" si="1118"/>
        <v>0</v>
      </c>
      <c r="AJ248" s="43">
        <f>AJ249</f>
        <v>0</v>
      </c>
      <c r="AK248" s="43">
        <f t="shared" si="934"/>
        <v>0</v>
      </c>
      <c r="AL248" s="43">
        <f t="shared" si="1118"/>
        <v>0</v>
      </c>
      <c r="AM248" s="43">
        <f>AM249</f>
        <v>0</v>
      </c>
      <c r="AN248" s="43">
        <f t="shared" si="935"/>
        <v>53</v>
      </c>
      <c r="AO248" s="43">
        <f t="shared" si="1118"/>
        <v>53</v>
      </c>
      <c r="AP248" s="43">
        <f>AP249</f>
        <v>0</v>
      </c>
      <c r="AQ248" s="43">
        <f t="shared" si="936"/>
        <v>0</v>
      </c>
      <c r="AR248" s="43">
        <f t="shared" si="1118"/>
        <v>0</v>
      </c>
      <c r="AS248" s="43">
        <f>AS249</f>
        <v>0</v>
      </c>
      <c r="AT248" s="43">
        <f t="shared" si="937"/>
        <v>0</v>
      </c>
      <c r="AU248" s="43">
        <f t="shared" si="1118"/>
        <v>0</v>
      </c>
      <c r="AV248" s="43">
        <f>AV249</f>
        <v>0</v>
      </c>
      <c r="AW248" s="43">
        <f t="shared" si="938"/>
        <v>0</v>
      </c>
      <c r="AX248" s="43">
        <f t="shared" si="1118"/>
        <v>0</v>
      </c>
      <c r="AY248" s="43">
        <f>AY249</f>
        <v>0</v>
      </c>
      <c r="AZ248" s="43">
        <f t="shared" si="939"/>
        <v>0</v>
      </c>
      <c r="BA248" s="43">
        <f t="shared" si="1118"/>
        <v>0</v>
      </c>
      <c r="BB248" s="43">
        <f>BB249</f>
        <v>0</v>
      </c>
      <c r="BC248" s="43">
        <f t="shared" si="940"/>
        <v>0</v>
      </c>
      <c r="BD248" s="43">
        <f t="shared" si="1118"/>
        <v>0</v>
      </c>
      <c r="BE248" s="43">
        <f>BE249</f>
        <v>0</v>
      </c>
      <c r="BF248" s="43">
        <f t="shared" si="941"/>
        <v>0</v>
      </c>
      <c r="BG248" s="43">
        <f t="shared" si="1118"/>
        <v>0</v>
      </c>
      <c r="BH248" s="43">
        <f>BH249</f>
        <v>0</v>
      </c>
      <c r="BI248" s="43">
        <f t="shared" si="942"/>
        <v>0</v>
      </c>
      <c r="BJ248" s="43">
        <f t="shared" si="1118"/>
        <v>0</v>
      </c>
      <c r="BK248" s="43">
        <f>BK249</f>
        <v>0</v>
      </c>
      <c r="BL248" s="43">
        <f t="shared" si="943"/>
        <v>0</v>
      </c>
      <c r="BM248" s="43">
        <f t="shared" si="1118"/>
        <v>0</v>
      </c>
      <c r="BN248" s="43">
        <f>BN249</f>
        <v>0</v>
      </c>
      <c r="BO248" s="43">
        <f t="shared" si="944"/>
        <v>0</v>
      </c>
      <c r="BP248" s="43">
        <f t="shared" ref="BP248" si="1119">BP249</f>
        <v>0</v>
      </c>
      <c r="BQ248" s="57">
        <f t="shared" si="945"/>
        <v>0</v>
      </c>
      <c r="BR248" s="57">
        <f t="shared" si="946"/>
        <v>53</v>
      </c>
      <c r="BS248" s="57">
        <f t="shared" si="950"/>
        <v>53</v>
      </c>
      <c r="BT248" s="49"/>
      <c r="BU248" s="43"/>
      <c r="BV248" s="43">
        <f>BV249</f>
        <v>0</v>
      </c>
      <c r="BW248" s="43">
        <f>BW249</f>
        <v>0</v>
      </c>
      <c r="BX248" s="43">
        <f>BX249</f>
        <v>0</v>
      </c>
      <c r="BY248" s="43">
        <f t="shared" si="947"/>
        <v>0</v>
      </c>
      <c r="BZ248" s="43">
        <f t="shared" si="948"/>
        <v>53</v>
      </c>
      <c r="CA248" s="43">
        <f t="shared" si="949"/>
        <v>53</v>
      </c>
    </row>
    <row r="249" spans="1:79" ht="22.5" x14ac:dyDescent="0.2">
      <c r="A249" s="44" t="s">
        <v>82</v>
      </c>
      <c r="B249" s="45" t="s">
        <v>83</v>
      </c>
      <c r="C249" s="54">
        <v>0</v>
      </c>
      <c r="D249" s="54">
        <f t="shared" si="924"/>
        <v>0</v>
      </c>
      <c r="E249" s="54">
        <v>0</v>
      </c>
      <c r="F249" s="54">
        <v>0</v>
      </c>
      <c r="G249" s="54">
        <f t="shared" si="925"/>
        <v>0</v>
      </c>
      <c r="H249" s="54">
        <v>0</v>
      </c>
      <c r="I249" s="54">
        <v>0</v>
      </c>
      <c r="J249" s="55">
        <f t="shared" si="926"/>
        <v>0</v>
      </c>
      <c r="K249" s="54">
        <v>0</v>
      </c>
      <c r="L249" s="54">
        <v>0</v>
      </c>
      <c r="M249" s="54">
        <f t="shared" si="927"/>
        <v>0</v>
      </c>
      <c r="N249" s="54">
        <v>0</v>
      </c>
      <c r="O249" s="54">
        <v>0</v>
      </c>
      <c r="P249" s="54">
        <f t="shared" si="928"/>
        <v>0</v>
      </c>
      <c r="Q249" s="54">
        <v>0</v>
      </c>
      <c r="R249" s="48">
        <f t="shared" si="953"/>
        <v>0</v>
      </c>
      <c r="S249" s="48">
        <f t="shared" si="901"/>
        <v>0</v>
      </c>
      <c r="T249" s="48">
        <f t="shared" si="902"/>
        <v>0</v>
      </c>
      <c r="U249" s="54">
        <v>0</v>
      </c>
      <c r="V249" s="54">
        <f t="shared" si="929"/>
        <v>0</v>
      </c>
      <c r="W249" s="54">
        <v>0</v>
      </c>
      <c r="X249" s="54">
        <v>0</v>
      </c>
      <c r="Y249" s="54">
        <f t="shared" si="930"/>
        <v>0</v>
      </c>
      <c r="Z249" s="54">
        <v>0</v>
      </c>
      <c r="AA249" s="54">
        <v>0</v>
      </c>
      <c r="AB249" s="54">
        <f t="shared" si="931"/>
        <v>0</v>
      </c>
      <c r="AC249" s="54">
        <v>0</v>
      </c>
      <c r="AD249" s="54">
        <v>0</v>
      </c>
      <c r="AE249" s="54">
        <f t="shared" si="932"/>
        <v>0</v>
      </c>
      <c r="AF249" s="54">
        <v>0</v>
      </c>
      <c r="AG249" s="54">
        <v>0</v>
      </c>
      <c r="AH249" s="54">
        <f t="shared" si="933"/>
        <v>0</v>
      </c>
      <c r="AI249" s="54">
        <v>0</v>
      </c>
      <c r="AJ249" s="54">
        <v>0</v>
      </c>
      <c r="AK249" s="54">
        <f t="shared" si="934"/>
        <v>0</v>
      </c>
      <c r="AL249" s="54">
        <v>0</v>
      </c>
      <c r="AM249" s="54"/>
      <c r="AN249" s="54">
        <f t="shared" si="935"/>
        <v>53</v>
      </c>
      <c r="AO249" s="54">
        <v>53</v>
      </c>
      <c r="AP249" s="54">
        <v>0</v>
      </c>
      <c r="AQ249" s="54">
        <f t="shared" si="936"/>
        <v>0</v>
      </c>
      <c r="AR249" s="54">
        <v>0</v>
      </c>
      <c r="AS249" s="54">
        <v>0</v>
      </c>
      <c r="AT249" s="54">
        <f t="shared" si="937"/>
        <v>0</v>
      </c>
      <c r="AU249" s="54">
        <v>0</v>
      </c>
      <c r="AV249" s="54">
        <v>0</v>
      </c>
      <c r="AW249" s="54">
        <f t="shared" si="938"/>
        <v>0</v>
      </c>
      <c r="AX249" s="54">
        <v>0</v>
      </c>
      <c r="AY249" s="54">
        <v>0</v>
      </c>
      <c r="AZ249" s="54">
        <f t="shared" si="939"/>
        <v>0</v>
      </c>
      <c r="BA249" s="54">
        <v>0</v>
      </c>
      <c r="BB249" s="54">
        <v>0</v>
      </c>
      <c r="BC249" s="54">
        <f t="shared" si="940"/>
        <v>0</v>
      </c>
      <c r="BD249" s="54">
        <v>0</v>
      </c>
      <c r="BE249" s="54">
        <v>0</v>
      </c>
      <c r="BF249" s="54">
        <f t="shared" si="941"/>
        <v>0</v>
      </c>
      <c r="BG249" s="54">
        <v>0</v>
      </c>
      <c r="BH249" s="54">
        <v>0</v>
      </c>
      <c r="BI249" s="54">
        <f t="shared" si="942"/>
        <v>0</v>
      </c>
      <c r="BJ249" s="54">
        <v>0</v>
      </c>
      <c r="BK249" s="54">
        <v>0</v>
      </c>
      <c r="BL249" s="54">
        <f t="shared" si="943"/>
        <v>0</v>
      </c>
      <c r="BM249" s="54">
        <v>0</v>
      </c>
      <c r="BN249" s="54">
        <v>0</v>
      </c>
      <c r="BO249" s="54">
        <f t="shared" si="944"/>
        <v>0</v>
      </c>
      <c r="BP249" s="54">
        <v>0</v>
      </c>
      <c r="BQ249" s="57">
        <f t="shared" si="945"/>
        <v>0</v>
      </c>
      <c r="BR249" s="57">
        <f t="shared" si="946"/>
        <v>53</v>
      </c>
      <c r="BS249" s="57">
        <f t="shared" si="950"/>
        <v>53</v>
      </c>
      <c r="BT249" s="49"/>
      <c r="BU249" s="54"/>
      <c r="BV249" s="54">
        <v>0</v>
      </c>
      <c r="BW249" s="54">
        <v>0</v>
      </c>
      <c r="BX249" s="54">
        <v>0</v>
      </c>
      <c r="BY249" s="54">
        <f t="shared" si="947"/>
        <v>0</v>
      </c>
      <c r="BZ249" s="54">
        <f t="shared" si="948"/>
        <v>53</v>
      </c>
      <c r="CA249" s="54">
        <f t="shared" si="949"/>
        <v>53</v>
      </c>
    </row>
    <row r="250" spans="1:79" ht="67.5" x14ac:dyDescent="0.2">
      <c r="A250" s="44" t="s">
        <v>84</v>
      </c>
      <c r="B250" s="45" t="s">
        <v>85</v>
      </c>
      <c r="C250" s="43">
        <f>C251</f>
        <v>0</v>
      </c>
      <c r="D250" s="43">
        <f t="shared" si="924"/>
        <v>0</v>
      </c>
      <c r="E250" s="43">
        <f t="shared" ref="E250:BM250" si="1120">E251</f>
        <v>0</v>
      </c>
      <c r="F250" s="43">
        <f>F251</f>
        <v>0</v>
      </c>
      <c r="G250" s="43">
        <f t="shared" si="925"/>
        <v>0</v>
      </c>
      <c r="H250" s="43">
        <f t="shared" si="1120"/>
        <v>0</v>
      </c>
      <c r="I250" s="43">
        <f>I251</f>
        <v>0</v>
      </c>
      <c r="J250" s="52">
        <f t="shared" si="926"/>
        <v>0</v>
      </c>
      <c r="K250" s="43">
        <f t="shared" si="1120"/>
        <v>0</v>
      </c>
      <c r="L250" s="43">
        <f>L251</f>
        <v>0</v>
      </c>
      <c r="M250" s="43">
        <f t="shared" si="927"/>
        <v>0</v>
      </c>
      <c r="N250" s="43">
        <f t="shared" si="1120"/>
        <v>0</v>
      </c>
      <c r="O250" s="43">
        <f>O251</f>
        <v>0</v>
      </c>
      <c r="P250" s="43">
        <f t="shared" si="928"/>
        <v>0</v>
      </c>
      <c r="Q250" s="43">
        <f t="shared" si="1120"/>
        <v>0</v>
      </c>
      <c r="R250" s="48">
        <f t="shared" si="953"/>
        <v>0</v>
      </c>
      <c r="S250" s="48">
        <f t="shared" si="901"/>
        <v>0</v>
      </c>
      <c r="T250" s="48">
        <f t="shared" si="902"/>
        <v>0</v>
      </c>
      <c r="U250" s="43">
        <f>U251</f>
        <v>0</v>
      </c>
      <c r="V250" s="43">
        <f t="shared" si="929"/>
        <v>0</v>
      </c>
      <c r="W250" s="43">
        <f t="shared" si="1120"/>
        <v>0</v>
      </c>
      <c r="X250" s="43">
        <f>X251</f>
        <v>0</v>
      </c>
      <c r="Y250" s="43">
        <f t="shared" si="930"/>
        <v>0</v>
      </c>
      <c r="Z250" s="43">
        <f t="shared" si="1120"/>
        <v>0</v>
      </c>
      <c r="AA250" s="43">
        <f>AA251</f>
        <v>0</v>
      </c>
      <c r="AB250" s="43">
        <f t="shared" si="931"/>
        <v>0</v>
      </c>
      <c r="AC250" s="43">
        <f t="shared" si="1120"/>
        <v>0</v>
      </c>
      <c r="AD250" s="43">
        <f>AD251</f>
        <v>0</v>
      </c>
      <c r="AE250" s="43">
        <f t="shared" si="932"/>
        <v>0</v>
      </c>
      <c r="AF250" s="43">
        <f t="shared" si="1120"/>
        <v>0</v>
      </c>
      <c r="AG250" s="43">
        <f>AG251</f>
        <v>0</v>
      </c>
      <c r="AH250" s="43">
        <f t="shared" si="933"/>
        <v>0</v>
      </c>
      <c r="AI250" s="43">
        <f t="shared" si="1120"/>
        <v>0</v>
      </c>
      <c r="AJ250" s="43">
        <f>AJ251</f>
        <v>0</v>
      </c>
      <c r="AK250" s="43">
        <f t="shared" si="934"/>
        <v>0</v>
      </c>
      <c r="AL250" s="43">
        <f t="shared" si="1120"/>
        <v>0</v>
      </c>
      <c r="AM250" s="43">
        <f>AM251</f>
        <v>0</v>
      </c>
      <c r="AN250" s="43">
        <f t="shared" si="935"/>
        <v>17875</v>
      </c>
      <c r="AO250" s="43">
        <f t="shared" si="1120"/>
        <v>17875</v>
      </c>
      <c r="AP250" s="43">
        <f>AP251</f>
        <v>0</v>
      </c>
      <c r="AQ250" s="43">
        <f t="shared" si="936"/>
        <v>0</v>
      </c>
      <c r="AR250" s="43">
        <f t="shared" si="1120"/>
        <v>0</v>
      </c>
      <c r="AS250" s="43">
        <f>AS251</f>
        <v>0</v>
      </c>
      <c r="AT250" s="43">
        <f t="shared" si="937"/>
        <v>0</v>
      </c>
      <c r="AU250" s="43">
        <f t="shared" si="1120"/>
        <v>0</v>
      </c>
      <c r="AV250" s="43">
        <f>AV251</f>
        <v>0</v>
      </c>
      <c r="AW250" s="43">
        <f t="shared" si="938"/>
        <v>0</v>
      </c>
      <c r="AX250" s="43">
        <f t="shared" si="1120"/>
        <v>0</v>
      </c>
      <c r="AY250" s="43">
        <f>AY251</f>
        <v>0</v>
      </c>
      <c r="AZ250" s="43">
        <f t="shared" si="939"/>
        <v>0</v>
      </c>
      <c r="BA250" s="43">
        <f t="shared" si="1120"/>
        <v>0</v>
      </c>
      <c r="BB250" s="43">
        <f>BB251</f>
        <v>0</v>
      </c>
      <c r="BC250" s="43">
        <f t="shared" si="940"/>
        <v>0</v>
      </c>
      <c r="BD250" s="43">
        <f t="shared" si="1120"/>
        <v>0</v>
      </c>
      <c r="BE250" s="43">
        <f>BE251</f>
        <v>0</v>
      </c>
      <c r="BF250" s="43">
        <f t="shared" si="941"/>
        <v>0</v>
      </c>
      <c r="BG250" s="43">
        <f t="shared" si="1120"/>
        <v>0</v>
      </c>
      <c r="BH250" s="43">
        <f>BH251</f>
        <v>0</v>
      </c>
      <c r="BI250" s="43">
        <f t="shared" si="942"/>
        <v>0</v>
      </c>
      <c r="BJ250" s="43">
        <f t="shared" si="1120"/>
        <v>0</v>
      </c>
      <c r="BK250" s="43">
        <f>BK251</f>
        <v>0</v>
      </c>
      <c r="BL250" s="43">
        <f t="shared" si="943"/>
        <v>0</v>
      </c>
      <c r="BM250" s="43">
        <f t="shared" si="1120"/>
        <v>0</v>
      </c>
      <c r="BN250" s="43">
        <f>BN251</f>
        <v>0</v>
      </c>
      <c r="BO250" s="43">
        <f t="shared" si="944"/>
        <v>0</v>
      </c>
      <c r="BP250" s="43">
        <f t="shared" ref="BP250" si="1121">BP251</f>
        <v>0</v>
      </c>
      <c r="BQ250" s="57">
        <f t="shared" si="945"/>
        <v>0</v>
      </c>
      <c r="BR250" s="57">
        <f t="shared" si="946"/>
        <v>17875</v>
      </c>
      <c r="BS250" s="57">
        <f t="shared" si="950"/>
        <v>17875</v>
      </c>
      <c r="BT250" s="49"/>
      <c r="BU250" s="43"/>
      <c r="BV250" s="43">
        <f>BV251</f>
        <v>0</v>
      </c>
      <c r="BW250" s="43">
        <f>BW251</f>
        <v>0</v>
      </c>
      <c r="BX250" s="43">
        <f>BX251</f>
        <v>0</v>
      </c>
      <c r="BY250" s="43">
        <f t="shared" si="947"/>
        <v>0</v>
      </c>
      <c r="BZ250" s="43">
        <f t="shared" si="948"/>
        <v>17875</v>
      </c>
      <c r="CA250" s="43">
        <f t="shared" si="949"/>
        <v>17875</v>
      </c>
    </row>
    <row r="251" spans="1:79" ht="45" x14ac:dyDescent="0.2">
      <c r="A251" s="44" t="s">
        <v>86</v>
      </c>
      <c r="B251" s="45" t="s">
        <v>87</v>
      </c>
      <c r="C251" s="54">
        <v>0</v>
      </c>
      <c r="D251" s="54">
        <f t="shared" si="924"/>
        <v>0</v>
      </c>
      <c r="E251" s="54">
        <v>0</v>
      </c>
      <c r="F251" s="54">
        <v>0</v>
      </c>
      <c r="G251" s="54">
        <f t="shared" si="925"/>
        <v>0</v>
      </c>
      <c r="H251" s="54">
        <v>0</v>
      </c>
      <c r="I251" s="54">
        <v>0</v>
      </c>
      <c r="J251" s="55">
        <f t="shared" si="926"/>
        <v>0</v>
      </c>
      <c r="K251" s="54">
        <v>0</v>
      </c>
      <c r="L251" s="54">
        <v>0</v>
      </c>
      <c r="M251" s="54">
        <f t="shared" si="927"/>
        <v>0</v>
      </c>
      <c r="N251" s="54">
        <v>0</v>
      </c>
      <c r="O251" s="54">
        <v>0</v>
      </c>
      <c r="P251" s="54">
        <f t="shared" si="928"/>
        <v>0</v>
      </c>
      <c r="Q251" s="54">
        <v>0</v>
      </c>
      <c r="R251" s="48">
        <f t="shared" si="953"/>
        <v>0</v>
      </c>
      <c r="S251" s="48">
        <f t="shared" si="901"/>
        <v>0</v>
      </c>
      <c r="T251" s="48">
        <f t="shared" si="902"/>
        <v>0</v>
      </c>
      <c r="U251" s="54">
        <v>0</v>
      </c>
      <c r="V251" s="54">
        <f t="shared" si="929"/>
        <v>0</v>
      </c>
      <c r="W251" s="54">
        <v>0</v>
      </c>
      <c r="X251" s="54">
        <v>0</v>
      </c>
      <c r="Y251" s="54">
        <f t="shared" si="930"/>
        <v>0</v>
      </c>
      <c r="Z251" s="54">
        <v>0</v>
      </c>
      <c r="AA251" s="54">
        <v>0</v>
      </c>
      <c r="AB251" s="54">
        <f t="shared" si="931"/>
        <v>0</v>
      </c>
      <c r="AC251" s="54">
        <v>0</v>
      </c>
      <c r="AD251" s="54">
        <v>0</v>
      </c>
      <c r="AE251" s="54">
        <f t="shared" si="932"/>
        <v>0</v>
      </c>
      <c r="AF251" s="54">
        <v>0</v>
      </c>
      <c r="AG251" s="54">
        <v>0</v>
      </c>
      <c r="AH251" s="54">
        <f t="shared" si="933"/>
        <v>0</v>
      </c>
      <c r="AI251" s="54">
        <v>0</v>
      </c>
      <c r="AJ251" s="54">
        <v>0</v>
      </c>
      <c r="AK251" s="54">
        <f t="shared" si="934"/>
        <v>0</v>
      </c>
      <c r="AL251" s="54">
        <v>0</v>
      </c>
      <c r="AM251" s="54"/>
      <c r="AN251" s="54">
        <f t="shared" si="935"/>
        <v>17875</v>
      </c>
      <c r="AO251" s="54">
        <v>17875</v>
      </c>
      <c r="AP251" s="54">
        <v>0</v>
      </c>
      <c r="AQ251" s="54">
        <f t="shared" si="936"/>
        <v>0</v>
      </c>
      <c r="AR251" s="54">
        <v>0</v>
      </c>
      <c r="AS251" s="54">
        <v>0</v>
      </c>
      <c r="AT251" s="54">
        <f t="shared" si="937"/>
        <v>0</v>
      </c>
      <c r="AU251" s="54">
        <v>0</v>
      </c>
      <c r="AV251" s="54">
        <v>0</v>
      </c>
      <c r="AW251" s="54">
        <f t="shared" si="938"/>
        <v>0</v>
      </c>
      <c r="AX251" s="54">
        <v>0</v>
      </c>
      <c r="AY251" s="54">
        <v>0</v>
      </c>
      <c r="AZ251" s="54">
        <f t="shared" si="939"/>
        <v>0</v>
      </c>
      <c r="BA251" s="54">
        <v>0</v>
      </c>
      <c r="BB251" s="54">
        <v>0</v>
      </c>
      <c r="BC251" s="54">
        <f t="shared" si="940"/>
        <v>0</v>
      </c>
      <c r="BD251" s="54">
        <v>0</v>
      </c>
      <c r="BE251" s="54">
        <v>0</v>
      </c>
      <c r="BF251" s="54">
        <f t="shared" si="941"/>
        <v>0</v>
      </c>
      <c r="BG251" s="54">
        <v>0</v>
      </c>
      <c r="BH251" s="54">
        <v>0</v>
      </c>
      <c r="BI251" s="54">
        <f t="shared" si="942"/>
        <v>0</v>
      </c>
      <c r="BJ251" s="54">
        <v>0</v>
      </c>
      <c r="BK251" s="54">
        <v>0</v>
      </c>
      <c r="BL251" s="54">
        <f t="shared" si="943"/>
        <v>0</v>
      </c>
      <c r="BM251" s="54">
        <v>0</v>
      </c>
      <c r="BN251" s="54">
        <v>0</v>
      </c>
      <c r="BO251" s="54">
        <f t="shared" si="944"/>
        <v>0</v>
      </c>
      <c r="BP251" s="54">
        <v>0</v>
      </c>
      <c r="BQ251" s="57">
        <f t="shared" si="945"/>
        <v>0</v>
      </c>
      <c r="BR251" s="57">
        <f t="shared" si="946"/>
        <v>17875</v>
      </c>
      <c r="BS251" s="57">
        <f t="shared" si="950"/>
        <v>17875</v>
      </c>
      <c r="BT251" s="49"/>
      <c r="BU251" s="54"/>
      <c r="BV251" s="54">
        <v>0</v>
      </c>
      <c r="BW251" s="54">
        <v>0</v>
      </c>
      <c r="BX251" s="54">
        <v>0</v>
      </c>
      <c r="BY251" s="54">
        <f t="shared" si="947"/>
        <v>0</v>
      </c>
      <c r="BZ251" s="54">
        <f t="shared" si="948"/>
        <v>17875</v>
      </c>
      <c r="CA251" s="54">
        <f t="shared" si="949"/>
        <v>17875</v>
      </c>
    </row>
    <row r="252" spans="1:79" ht="56.25" x14ac:dyDescent="0.2">
      <c r="A252" s="44" t="s">
        <v>92</v>
      </c>
      <c r="B252" s="45" t="s">
        <v>93</v>
      </c>
      <c r="C252" s="43">
        <f>C253+C254</f>
        <v>0</v>
      </c>
      <c r="D252" s="43">
        <f t="shared" si="924"/>
        <v>0</v>
      </c>
      <c r="E252" s="43">
        <f t="shared" ref="E252" si="1122">E253+E254</f>
        <v>0</v>
      </c>
      <c r="F252" s="43">
        <f>F253+F254</f>
        <v>0</v>
      </c>
      <c r="G252" s="43">
        <f t="shared" si="925"/>
        <v>0</v>
      </c>
      <c r="H252" s="43">
        <f t="shared" ref="H252" si="1123">H253+H254</f>
        <v>0</v>
      </c>
      <c r="I252" s="43">
        <f>I253+I254</f>
        <v>0</v>
      </c>
      <c r="J252" s="52">
        <f t="shared" si="926"/>
        <v>0</v>
      </c>
      <c r="K252" s="43">
        <f t="shared" ref="K252" si="1124">K253+K254</f>
        <v>0</v>
      </c>
      <c r="L252" s="43">
        <f>L253+L254</f>
        <v>0</v>
      </c>
      <c r="M252" s="43">
        <f t="shared" si="927"/>
        <v>0</v>
      </c>
      <c r="N252" s="43">
        <f t="shared" ref="N252" si="1125">N253+N254</f>
        <v>0</v>
      </c>
      <c r="O252" s="43">
        <f>O253+O254</f>
        <v>0</v>
      </c>
      <c r="P252" s="43">
        <f t="shared" si="928"/>
        <v>7614</v>
      </c>
      <c r="Q252" s="43">
        <f t="shared" ref="Q252" si="1126">Q253+Q254</f>
        <v>7614</v>
      </c>
      <c r="R252" s="48">
        <f t="shared" si="953"/>
        <v>0</v>
      </c>
      <c r="S252" s="48">
        <f t="shared" si="901"/>
        <v>7614</v>
      </c>
      <c r="T252" s="48">
        <f t="shared" si="902"/>
        <v>7614</v>
      </c>
      <c r="U252" s="43">
        <f>U253+U254</f>
        <v>0</v>
      </c>
      <c r="V252" s="43">
        <f t="shared" si="929"/>
        <v>0</v>
      </c>
      <c r="W252" s="43">
        <f t="shared" ref="W252" si="1127">W253+W254</f>
        <v>0</v>
      </c>
      <c r="X252" s="43">
        <f>X253+X254</f>
        <v>0</v>
      </c>
      <c r="Y252" s="43">
        <f t="shared" si="930"/>
        <v>0</v>
      </c>
      <c r="Z252" s="43">
        <f t="shared" ref="Z252" si="1128">Z253+Z254</f>
        <v>0</v>
      </c>
      <c r="AA252" s="43">
        <f>AA253+AA254</f>
        <v>5309</v>
      </c>
      <c r="AB252" s="43">
        <f t="shared" si="931"/>
        <v>17891</v>
      </c>
      <c r="AC252" s="43">
        <f t="shared" ref="AC252" si="1129">AC253+AC254</f>
        <v>23200</v>
      </c>
      <c r="AD252" s="43">
        <f>AD253+AD254</f>
        <v>0</v>
      </c>
      <c r="AE252" s="43">
        <f t="shared" si="932"/>
        <v>0</v>
      </c>
      <c r="AF252" s="43">
        <f t="shared" ref="AF252" si="1130">AF253+AF254</f>
        <v>0</v>
      </c>
      <c r="AG252" s="43">
        <f>AG253+AG254</f>
        <v>0</v>
      </c>
      <c r="AH252" s="43">
        <f t="shared" si="933"/>
        <v>0</v>
      </c>
      <c r="AI252" s="43">
        <f t="shared" ref="AI252" si="1131">AI253+AI254</f>
        <v>0</v>
      </c>
      <c r="AJ252" s="43">
        <f>AJ253+AJ254</f>
        <v>0</v>
      </c>
      <c r="AK252" s="43">
        <f t="shared" si="934"/>
        <v>0</v>
      </c>
      <c r="AL252" s="43">
        <f t="shared" ref="AL252" si="1132">AL253+AL254</f>
        <v>0</v>
      </c>
      <c r="AM252" s="43">
        <f>AM253+AM254</f>
        <v>3982</v>
      </c>
      <c r="AN252" s="43">
        <f t="shared" si="935"/>
        <v>-3661</v>
      </c>
      <c r="AO252" s="43">
        <f t="shared" ref="AO252" si="1133">AO253+AO254</f>
        <v>321</v>
      </c>
      <c r="AP252" s="43">
        <f>AP253+AP254</f>
        <v>0</v>
      </c>
      <c r="AQ252" s="43">
        <f t="shared" si="936"/>
        <v>0</v>
      </c>
      <c r="AR252" s="43">
        <f t="shared" ref="AR252" si="1134">AR253+AR254</f>
        <v>0</v>
      </c>
      <c r="AS252" s="43">
        <f>AS253+AS254</f>
        <v>0</v>
      </c>
      <c r="AT252" s="43">
        <f t="shared" si="937"/>
        <v>0</v>
      </c>
      <c r="AU252" s="43">
        <f t="shared" ref="AU252" si="1135">AU253+AU254</f>
        <v>0</v>
      </c>
      <c r="AV252" s="43">
        <f>AV253+AV254</f>
        <v>664</v>
      </c>
      <c r="AW252" s="43">
        <f t="shared" si="938"/>
        <v>-664</v>
      </c>
      <c r="AX252" s="43">
        <f t="shared" ref="AX252" si="1136">AX253+AX254</f>
        <v>0</v>
      </c>
      <c r="AY252" s="43">
        <f>AY253+AY254</f>
        <v>0</v>
      </c>
      <c r="AZ252" s="43">
        <f t="shared" si="939"/>
        <v>0</v>
      </c>
      <c r="BA252" s="43">
        <f t="shared" ref="BA252" si="1137">BA253+BA254</f>
        <v>0</v>
      </c>
      <c r="BB252" s="43">
        <f>BB253+BB254</f>
        <v>0</v>
      </c>
      <c r="BC252" s="43">
        <f t="shared" si="940"/>
        <v>1518</v>
      </c>
      <c r="BD252" s="43">
        <f t="shared" ref="BD252" si="1138">BD253+BD254</f>
        <v>1518</v>
      </c>
      <c r="BE252" s="43">
        <f>BE253+BE254</f>
        <v>0</v>
      </c>
      <c r="BF252" s="43">
        <f t="shared" si="941"/>
        <v>0</v>
      </c>
      <c r="BG252" s="43">
        <f t="shared" ref="BG252" si="1139">BG253+BG254</f>
        <v>0</v>
      </c>
      <c r="BH252" s="43">
        <f>BH253+BH254</f>
        <v>0</v>
      </c>
      <c r="BI252" s="43">
        <f t="shared" si="942"/>
        <v>0</v>
      </c>
      <c r="BJ252" s="43">
        <f t="shared" ref="BJ252" si="1140">BJ253+BJ254</f>
        <v>0</v>
      </c>
      <c r="BK252" s="43">
        <f>BK253+BK254</f>
        <v>2654</v>
      </c>
      <c r="BL252" s="43">
        <f t="shared" si="943"/>
        <v>-479</v>
      </c>
      <c r="BM252" s="43">
        <f t="shared" ref="BM252" si="1141">BM253+BM254</f>
        <v>2175</v>
      </c>
      <c r="BN252" s="43">
        <f>BN253+BN254</f>
        <v>0</v>
      </c>
      <c r="BO252" s="43">
        <f t="shared" si="944"/>
        <v>0</v>
      </c>
      <c r="BP252" s="43">
        <f t="shared" ref="BP252" si="1142">BP253+BP254</f>
        <v>0</v>
      </c>
      <c r="BQ252" s="57">
        <f t="shared" si="945"/>
        <v>12609</v>
      </c>
      <c r="BR252" s="57">
        <f t="shared" si="946"/>
        <v>22219</v>
      </c>
      <c r="BS252" s="57">
        <f t="shared" si="950"/>
        <v>34828</v>
      </c>
      <c r="BT252" s="49"/>
      <c r="BU252" s="43"/>
      <c r="BV252" s="43">
        <f>BV253+BV254</f>
        <v>0</v>
      </c>
      <c r="BW252" s="43">
        <f t="shared" ref="BW252:BX252" si="1143">BW253+BW254</f>
        <v>0</v>
      </c>
      <c r="BX252" s="43">
        <f t="shared" si="1143"/>
        <v>0</v>
      </c>
      <c r="BY252" s="43">
        <f t="shared" si="947"/>
        <v>12609</v>
      </c>
      <c r="BZ252" s="43">
        <f t="shared" si="948"/>
        <v>22219</v>
      </c>
      <c r="CA252" s="43">
        <f t="shared" si="949"/>
        <v>34828</v>
      </c>
    </row>
    <row r="253" spans="1:79" ht="22.5" x14ac:dyDescent="0.2">
      <c r="A253" s="44" t="s">
        <v>96</v>
      </c>
      <c r="B253" s="45" t="s">
        <v>97</v>
      </c>
      <c r="C253" s="54">
        <v>0</v>
      </c>
      <c r="D253" s="54">
        <f t="shared" si="924"/>
        <v>0</v>
      </c>
      <c r="E253" s="54">
        <v>0</v>
      </c>
      <c r="F253" s="54">
        <v>0</v>
      </c>
      <c r="G253" s="54">
        <f t="shared" si="925"/>
        <v>0</v>
      </c>
      <c r="H253" s="54">
        <v>0</v>
      </c>
      <c r="I253" s="54">
        <v>0</v>
      </c>
      <c r="J253" s="55">
        <f t="shared" si="926"/>
        <v>0</v>
      </c>
      <c r="K253" s="54">
        <v>0</v>
      </c>
      <c r="L253" s="54">
        <v>0</v>
      </c>
      <c r="M253" s="54">
        <f t="shared" si="927"/>
        <v>0</v>
      </c>
      <c r="N253" s="54">
        <v>0</v>
      </c>
      <c r="O253" s="54"/>
      <c r="P253" s="54">
        <f t="shared" si="928"/>
        <v>7614</v>
      </c>
      <c r="Q253" s="54">
        <v>7614</v>
      </c>
      <c r="R253" s="48">
        <f t="shared" si="953"/>
        <v>0</v>
      </c>
      <c r="S253" s="48">
        <f t="shared" si="901"/>
        <v>7614</v>
      </c>
      <c r="T253" s="48">
        <f t="shared" si="902"/>
        <v>7614</v>
      </c>
      <c r="U253" s="54"/>
      <c r="V253" s="54">
        <f t="shared" si="929"/>
        <v>0</v>
      </c>
      <c r="W253" s="54"/>
      <c r="X253" s="54"/>
      <c r="Y253" s="54">
        <f t="shared" si="930"/>
        <v>0</v>
      </c>
      <c r="Z253" s="54"/>
      <c r="AA253" s="54"/>
      <c r="AB253" s="54">
        <f t="shared" si="931"/>
        <v>0</v>
      </c>
      <c r="AC253" s="54"/>
      <c r="AD253" s="54"/>
      <c r="AE253" s="54">
        <f t="shared" si="932"/>
        <v>0</v>
      </c>
      <c r="AF253" s="54"/>
      <c r="AG253" s="54"/>
      <c r="AH253" s="54">
        <f t="shared" si="933"/>
        <v>0</v>
      </c>
      <c r="AI253" s="54"/>
      <c r="AJ253" s="54"/>
      <c r="AK253" s="54">
        <f t="shared" si="934"/>
        <v>0</v>
      </c>
      <c r="AL253" s="54"/>
      <c r="AM253" s="54">
        <v>3982</v>
      </c>
      <c r="AN253" s="54">
        <f t="shared" si="935"/>
        <v>-3661</v>
      </c>
      <c r="AO253" s="54">
        <v>321</v>
      </c>
      <c r="AP253" s="54"/>
      <c r="AQ253" s="54">
        <f t="shared" si="936"/>
        <v>0</v>
      </c>
      <c r="AR253" s="54"/>
      <c r="AS253" s="54"/>
      <c r="AT253" s="54">
        <f t="shared" si="937"/>
        <v>0</v>
      </c>
      <c r="AU253" s="54"/>
      <c r="AV253" s="54"/>
      <c r="AW253" s="54">
        <f t="shared" si="938"/>
        <v>0</v>
      </c>
      <c r="AX253" s="54"/>
      <c r="AY253" s="54"/>
      <c r="AZ253" s="54">
        <f t="shared" si="939"/>
        <v>0</v>
      </c>
      <c r="BA253" s="54"/>
      <c r="BB253" s="54">
        <v>0</v>
      </c>
      <c r="BC253" s="54">
        <f t="shared" si="940"/>
        <v>1518</v>
      </c>
      <c r="BD253" s="54">
        <v>1518</v>
      </c>
      <c r="BE253" s="54"/>
      <c r="BF253" s="54">
        <f t="shared" si="941"/>
        <v>0</v>
      </c>
      <c r="BG253" s="54"/>
      <c r="BH253" s="54"/>
      <c r="BI253" s="54">
        <f t="shared" si="942"/>
        <v>0</v>
      </c>
      <c r="BJ253" s="54"/>
      <c r="BK253" s="54"/>
      <c r="BL253" s="54">
        <f t="shared" si="943"/>
        <v>0</v>
      </c>
      <c r="BM253" s="54"/>
      <c r="BN253" s="54"/>
      <c r="BO253" s="54">
        <f t="shared" si="944"/>
        <v>0</v>
      </c>
      <c r="BP253" s="54"/>
      <c r="BQ253" s="57">
        <f t="shared" si="945"/>
        <v>3982</v>
      </c>
      <c r="BR253" s="57">
        <f t="shared" si="946"/>
        <v>5471</v>
      </c>
      <c r="BS253" s="57">
        <f t="shared" si="950"/>
        <v>9453</v>
      </c>
      <c r="BT253" s="49"/>
      <c r="BU253" s="54"/>
      <c r="BV253" s="54"/>
      <c r="BW253" s="54"/>
      <c r="BX253" s="54"/>
      <c r="BY253" s="54">
        <f t="shared" si="947"/>
        <v>3982</v>
      </c>
      <c r="BZ253" s="54">
        <f t="shared" si="948"/>
        <v>5471</v>
      </c>
      <c r="CA253" s="54">
        <f t="shared" si="949"/>
        <v>9453</v>
      </c>
    </row>
    <row r="254" spans="1:79" ht="45" x14ac:dyDescent="0.2">
      <c r="A254" s="44" t="s">
        <v>98</v>
      </c>
      <c r="B254" s="45" t="s">
        <v>99</v>
      </c>
      <c r="C254" s="54">
        <v>0</v>
      </c>
      <c r="D254" s="54">
        <f t="shared" si="924"/>
        <v>0</v>
      </c>
      <c r="E254" s="54">
        <v>0</v>
      </c>
      <c r="F254" s="54">
        <v>0</v>
      </c>
      <c r="G254" s="54">
        <f t="shared" si="925"/>
        <v>0</v>
      </c>
      <c r="H254" s="54">
        <v>0</v>
      </c>
      <c r="I254" s="54">
        <v>0</v>
      </c>
      <c r="J254" s="55">
        <f t="shared" si="926"/>
        <v>0</v>
      </c>
      <c r="K254" s="54">
        <v>0</v>
      </c>
      <c r="L254" s="54">
        <v>0</v>
      </c>
      <c r="M254" s="54">
        <f t="shared" si="927"/>
        <v>0</v>
      </c>
      <c r="N254" s="54">
        <v>0</v>
      </c>
      <c r="O254" s="54">
        <v>0</v>
      </c>
      <c r="P254" s="54">
        <f t="shared" si="928"/>
        <v>0</v>
      </c>
      <c r="Q254" s="54">
        <v>0</v>
      </c>
      <c r="R254" s="48">
        <f t="shared" si="953"/>
        <v>0</v>
      </c>
      <c r="S254" s="48">
        <f t="shared" si="901"/>
        <v>0</v>
      </c>
      <c r="T254" s="48">
        <f t="shared" si="902"/>
        <v>0</v>
      </c>
      <c r="U254" s="54">
        <v>0</v>
      </c>
      <c r="V254" s="54">
        <f t="shared" si="929"/>
        <v>0</v>
      </c>
      <c r="W254" s="54">
        <v>0</v>
      </c>
      <c r="X254" s="54">
        <v>0</v>
      </c>
      <c r="Y254" s="54">
        <f t="shared" si="930"/>
        <v>0</v>
      </c>
      <c r="Z254" s="54">
        <v>0</v>
      </c>
      <c r="AA254" s="54">
        <v>5309</v>
      </c>
      <c r="AB254" s="54">
        <f t="shared" si="931"/>
        <v>17891</v>
      </c>
      <c r="AC254" s="54">
        <v>23200</v>
      </c>
      <c r="AD254" s="54">
        <v>0</v>
      </c>
      <c r="AE254" s="54">
        <f t="shared" si="932"/>
        <v>0</v>
      </c>
      <c r="AF254" s="54">
        <v>0</v>
      </c>
      <c r="AG254" s="54">
        <v>0</v>
      </c>
      <c r="AH254" s="54">
        <f t="shared" si="933"/>
        <v>0</v>
      </c>
      <c r="AI254" s="54">
        <v>0</v>
      </c>
      <c r="AJ254" s="54">
        <v>0</v>
      </c>
      <c r="AK254" s="54">
        <f t="shared" si="934"/>
        <v>0</v>
      </c>
      <c r="AL254" s="54">
        <v>0</v>
      </c>
      <c r="AM254" s="54"/>
      <c r="AN254" s="54">
        <f t="shared" si="935"/>
        <v>0</v>
      </c>
      <c r="AO254" s="54"/>
      <c r="AP254" s="54">
        <v>0</v>
      </c>
      <c r="AQ254" s="54">
        <f t="shared" si="936"/>
        <v>0</v>
      </c>
      <c r="AR254" s="54">
        <v>0</v>
      </c>
      <c r="AS254" s="54">
        <v>0</v>
      </c>
      <c r="AT254" s="54">
        <f t="shared" si="937"/>
        <v>0</v>
      </c>
      <c r="AU254" s="54">
        <v>0</v>
      </c>
      <c r="AV254" s="54">
        <v>664</v>
      </c>
      <c r="AW254" s="54">
        <f t="shared" si="938"/>
        <v>-664</v>
      </c>
      <c r="AX254" s="54">
        <v>0</v>
      </c>
      <c r="AY254" s="54">
        <v>0</v>
      </c>
      <c r="AZ254" s="54">
        <f t="shared" si="939"/>
        <v>0</v>
      </c>
      <c r="BA254" s="54">
        <v>0</v>
      </c>
      <c r="BB254" s="54">
        <v>0</v>
      </c>
      <c r="BC254" s="54">
        <f t="shared" si="940"/>
        <v>0</v>
      </c>
      <c r="BD254" s="54">
        <v>0</v>
      </c>
      <c r="BE254" s="54">
        <v>0</v>
      </c>
      <c r="BF254" s="54">
        <f t="shared" si="941"/>
        <v>0</v>
      </c>
      <c r="BG254" s="54">
        <v>0</v>
      </c>
      <c r="BH254" s="54">
        <v>0</v>
      </c>
      <c r="BI254" s="54">
        <f t="shared" si="942"/>
        <v>0</v>
      </c>
      <c r="BJ254" s="54">
        <v>0</v>
      </c>
      <c r="BK254" s="54">
        <v>2654</v>
      </c>
      <c r="BL254" s="54">
        <f t="shared" si="943"/>
        <v>-479</v>
      </c>
      <c r="BM254" s="54">
        <v>2175</v>
      </c>
      <c r="BN254" s="54">
        <v>0</v>
      </c>
      <c r="BO254" s="54">
        <f t="shared" si="944"/>
        <v>0</v>
      </c>
      <c r="BP254" s="54">
        <v>0</v>
      </c>
      <c r="BQ254" s="57">
        <f t="shared" si="945"/>
        <v>8627</v>
      </c>
      <c r="BR254" s="57">
        <f t="shared" si="946"/>
        <v>16748</v>
      </c>
      <c r="BS254" s="57">
        <f t="shared" si="950"/>
        <v>25375</v>
      </c>
      <c r="BT254" s="49"/>
      <c r="BU254" s="54"/>
      <c r="BV254" s="54">
        <v>0</v>
      </c>
      <c r="BW254" s="54">
        <v>0</v>
      </c>
      <c r="BX254" s="54">
        <v>0</v>
      </c>
      <c r="BY254" s="54">
        <f t="shared" si="947"/>
        <v>8627</v>
      </c>
      <c r="BZ254" s="54">
        <f t="shared" si="948"/>
        <v>16748</v>
      </c>
      <c r="CA254" s="54">
        <f t="shared" si="949"/>
        <v>25375</v>
      </c>
    </row>
    <row r="255" spans="1:79" ht="33.75" x14ac:dyDescent="0.2">
      <c r="A255" s="65" t="s">
        <v>140</v>
      </c>
      <c r="B255" s="45" t="s">
        <v>141</v>
      </c>
      <c r="C255" s="33">
        <f>C256+C258+C261</f>
        <v>0</v>
      </c>
      <c r="D255" s="33">
        <f t="shared" si="924"/>
        <v>0</v>
      </c>
      <c r="E255" s="33">
        <f t="shared" ref="E255" si="1144">E256+E258+E261</f>
        <v>0</v>
      </c>
      <c r="F255" s="33">
        <f>F256+F258+F261</f>
        <v>0</v>
      </c>
      <c r="G255" s="33">
        <f t="shared" si="925"/>
        <v>0</v>
      </c>
      <c r="H255" s="33">
        <f t="shared" ref="H255" si="1145">H256+H258+H261</f>
        <v>0</v>
      </c>
      <c r="I255" s="33">
        <f>I256+I258+I261</f>
        <v>0</v>
      </c>
      <c r="J255" s="50">
        <f t="shared" si="926"/>
        <v>0</v>
      </c>
      <c r="K255" s="33">
        <f t="shared" ref="K255" si="1146">K256+K258+K261</f>
        <v>0</v>
      </c>
      <c r="L255" s="33">
        <f>L256+L258+L261</f>
        <v>0</v>
      </c>
      <c r="M255" s="33">
        <f t="shared" si="927"/>
        <v>0</v>
      </c>
      <c r="N255" s="33">
        <f t="shared" ref="N255" si="1147">N256+N258+N261</f>
        <v>0</v>
      </c>
      <c r="O255" s="33">
        <f>O256+O258+O261</f>
        <v>0</v>
      </c>
      <c r="P255" s="33">
        <f t="shared" si="928"/>
        <v>0</v>
      </c>
      <c r="Q255" s="33">
        <f t="shared" ref="Q255" si="1148">Q256+Q258+Q261</f>
        <v>0</v>
      </c>
      <c r="R255" s="48">
        <f t="shared" si="953"/>
        <v>0</v>
      </c>
      <c r="S255" s="48">
        <f t="shared" si="901"/>
        <v>0</v>
      </c>
      <c r="T255" s="48">
        <f t="shared" si="902"/>
        <v>0</v>
      </c>
      <c r="U255" s="33">
        <f>U256+U258+U261</f>
        <v>0</v>
      </c>
      <c r="V255" s="33">
        <f t="shared" si="929"/>
        <v>0</v>
      </c>
      <c r="W255" s="33">
        <f t="shared" ref="W255" si="1149">W256+W258+W261</f>
        <v>0</v>
      </c>
      <c r="X255" s="33">
        <f>X256+X258+X261</f>
        <v>7300</v>
      </c>
      <c r="Y255" s="33">
        <f t="shared" si="930"/>
        <v>2191</v>
      </c>
      <c r="Z255" s="33">
        <f t="shared" ref="Z255" si="1150">Z256+Z258+Z261</f>
        <v>9491</v>
      </c>
      <c r="AA255" s="33">
        <f>AA256+AA258+AA261</f>
        <v>0</v>
      </c>
      <c r="AB255" s="33">
        <f t="shared" si="931"/>
        <v>0</v>
      </c>
      <c r="AC255" s="33">
        <f t="shared" ref="AC255" si="1151">AC256+AC258+AC261</f>
        <v>0</v>
      </c>
      <c r="AD255" s="33">
        <f>AD256+AD258+AD261</f>
        <v>0</v>
      </c>
      <c r="AE255" s="33">
        <f t="shared" si="932"/>
        <v>0</v>
      </c>
      <c r="AF255" s="33">
        <f t="shared" ref="AF255" si="1152">AF256+AF258+AF261</f>
        <v>0</v>
      </c>
      <c r="AG255" s="33">
        <f>AG256+AG258+AG261</f>
        <v>265</v>
      </c>
      <c r="AH255" s="33">
        <f t="shared" si="933"/>
        <v>2513</v>
      </c>
      <c r="AI255" s="33">
        <f t="shared" ref="AI255" si="1153">AI256+AI258+AI261</f>
        <v>2778</v>
      </c>
      <c r="AJ255" s="33">
        <f>AJ256+AJ258+AJ261</f>
        <v>0</v>
      </c>
      <c r="AK255" s="33">
        <f t="shared" si="934"/>
        <v>0</v>
      </c>
      <c r="AL255" s="33">
        <f t="shared" ref="AL255" si="1154">AL256+AL258+AL261</f>
        <v>0</v>
      </c>
      <c r="AM255" s="33">
        <f>AM256+AM258+AM261</f>
        <v>265</v>
      </c>
      <c r="AN255" s="33">
        <f t="shared" si="935"/>
        <v>1230</v>
      </c>
      <c r="AO255" s="33">
        <f t="shared" ref="AO255" si="1155">AO256+AO258+AO261</f>
        <v>1495</v>
      </c>
      <c r="AP255" s="33">
        <f>AP256+AP258+AP261</f>
        <v>0</v>
      </c>
      <c r="AQ255" s="33">
        <f t="shared" si="936"/>
        <v>0</v>
      </c>
      <c r="AR255" s="33">
        <f t="shared" ref="AR255" si="1156">AR256+AR258+AR261</f>
        <v>0</v>
      </c>
      <c r="AS255" s="33">
        <f>AS256+AS258+AS261</f>
        <v>0</v>
      </c>
      <c r="AT255" s="33">
        <f t="shared" si="937"/>
        <v>0</v>
      </c>
      <c r="AU255" s="33">
        <f t="shared" ref="AU255" si="1157">AU256+AU258+AU261</f>
        <v>0</v>
      </c>
      <c r="AV255" s="33">
        <f>AV256+AV258+AV261</f>
        <v>0</v>
      </c>
      <c r="AW255" s="33">
        <f t="shared" si="938"/>
        <v>14000</v>
      </c>
      <c r="AX255" s="33">
        <f t="shared" ref="AX255" si="1158">AX256+AX258+AX261</f>
        <v>14000</v>
      </c>
      <c r="AY255" s="33">
        <f>AY256+AY258+AY261</f>
        <v>0</v>
      </c>
      <c r="AZ255" s="33">
        <f t="shared" si="939"/>
        <v>0</v>
      </c>
      <c r="BA255" s="33">
        <f t="shared" ref="BA255" si="1159">BA256+BA258+BA261</f>
        <v>0</v>
      </c>
      <c r="BB255" s="33">
        <f>BB256+BB258+BB261</f>
        <v>0</v>
      </c>
      <c r="BC255" s="33">
        <f t="shared" si="940"/>
        <v>0</v>
      </c>
      <c r="BD255" s="33">
        <f t="shared" ref="BD255" si="1160">BD256+BD258+BD261</f>
        <v>0</v>
      </c>
      <c r="BE255" s="33">
        <f>BE256+BE258+BE261</f>
        <v>0</v>
      </c>
      <c r="BF255" s="33">
        <f t="shared" si="941"/>
        <v>0</v>
      </c>
      <c r="BG255" s="33">
        <f t="shared" ref="BG255" si="1161">BG256+BG258+BG261</f>
        <v>0</v>
      </c>
      <c r="BH255" s="33">
        <f>BH256+BH258+BH261</f>
        <v>0</v>
      </c>
      <c r="BI255" s="33">
        <f t="shared" si="942"/>
        <v>0</v>
      </c>
      <c r="BJ255" s="33">
        <f t="shared" ref="BJ255" si="1162">BJ256+BJ258+BJ261</f>
        <v>0</v>
      </c>
      <c r="BK255" s="33">
        <f>BK256+BK258+BK261</f>
        <v>292</v>
      </c>
      <c r="BL255" s="33">
        <f t="shared" si="943"/>
        <v>0</v>
      </c>
      <c r="BM255" s="33">
        <f t="shared" ref="BM255" si="1163">BM256+BM258+BM261</f>
        <v>292</v>
      </c>
      <c r="BN255" s="33">
        <f>BN256+BN258+BN261</f>
        <v>0</v>
      </c>
      <c r="BO255" s="33">
        <f t="shared" si="944"/>
        <v>0</v>
      </c>
      <c r="BP255" s="33">
        <f t="shared" ref="BP255" si="1164">BP256+BP258+BP261</f>
        <v>0</v>
      </c>
      <c r="BQ255" s="57">
        <f t="shared" si="945"/>
        <v>8122</v>
      </c>
      <c r="BR255" s="57">
        <f t="shared" si="946"/>
        <v>19934</v>
      </c>
      <c r="BS255" s="57">
        <f t="shared" si="950"/>
        <v>28056</v>
      </c>
      <c r="BT255" s="119" t="s">
        <v>206</v>
      </c>
      <c r="BU255" s="43">
        <v>26972</v>
      </c>
      <c r="BV255" s="33">
        <f>BV256+BV258+BV261</f>
        <v>0</v>
      </c>
      <c r="BW255" s="33">
        <f t="shared" ref="BW255:BX255" si="1165">BW256+BW258+BW261</f>
        <v>0</v>
      </c>
      <c r="BX255" s="33">
        <f t="shared" si="1165"/>
        <v>0</v>
      </c>
      <c r="BY255" s="33">
        <f t="shared" si="947"/>
        <v>8122</v>
      </c>
      <c r="BZ255" s="33">
        <f t="shared" si="948"/>
        <v>19934</v>
      </c>
      <c r="CA255" s="33">
        <f t="shared" si="949"/>
        <v>28056</v>
      </c>
    </row>
    <row r="256" spans="1:79" ht="22.5" x14ac:dyDescent="0.2">
      <c r="A256" s="44" t="s">
        <v>55</v>
      </c>
      <c r="B256" s="45" t="s">
        <v>56</v>
      </c>
      <c r="C256" s="43">
        <f>C257</f>
        <v>0</v>
      </c>
      <c r="D256" s="43">
        <f t="shared" si="924"/>
        <v>0</v>
      </c>
      <c r="E256" s="43">
        <f t="shared" ref="E256:BM256" si="1166">E257</f>
        <v>0</v>
      </c>
      <c r="F256" s="43">
        <f>F257</f>
        <v>0</v>
      </c>
      <c r="G256" s="43">
        <f t="shared" si="925"/>
        <v>0</v>
      </c>
      <c r="H256" s="43">
        <f t="shared" si="1166"/>
        <v>0</v>
      </c>
      <c r="I256" s="43">
        <f>I257</f>
        <v>0</v>
      </c>
      <c r="J256" s="52">
        <f t="shared" si="926"/>
        <v>0</v>
      </c>
      <c r="K256" s="43">
        <f t="shared" si="1166"/>
        <v>0</v>
      </c>
      <c r="L256" s="43">
        <f>L257</f>
        <v>0</v>
      </c>
      <c r="M256" s="43">
        <f t="shared" si="927"/>
        <v>0</v>
      </c>
      <c r="N256" s="43">
        <f t="shared" si="1166"/>
        <v>0</v>
      </c>
      <c r="O256" s="43">
        <f>O257</f>
        <v>0</v>
      </c>
      <c r="P256" s="43">
        <f t="shared" si="928"/>
        <v>0</v>
      </c>
      <c r="Q256" s="43">
        <f t="shared" si="1166"/>
        <v>0</v>
      </c>
      <c r="R256" s="48">
        <f t="shared" si="953"/>
        <v>0</v>
      </c>
      <c r="S256" s="48">
        <f t="shared" si="901"/>
        <v>0</v>
      </c>
      <c r="T256" s="48">
        <f t="shared" si="902"/>
        <v>0</v>
      </c>
      <c r="U256" s="43">
        <f>U257</f>
        <v>0</v>
      </c>
      <c r="V256" s="43">
        <f t="shared" si="929"/>
        <v>0</v>
      </c>
      <c r="W256" s="43">
        <f t="shared" si="1166"/>
        <v>0</v>
      </c>
      <c r="X256" s="43">
        <f>X257</f>
        <v>0</v>
      </c>
      <c r="Y256" s="43">
        <f t="shared" si="930"/>
        <v>0</v>
      </c>
      <c r="Z256" s="43">
        <f t="shared" si="1166"/>
        <v>0</v>
      </c>
      <c r="AA256" s="43">
        <f>AA257</f>
        <v>0</v>
      </c>
      <c r="AB256" s="43">
        <f t="shared" si="931"/>
        <v>0</v>
      </c>
      <c r="AC256" s="43">
        <f t="shared" si="1166"/>
        <v>0</v>
      </c>
      <c r="AD256" s="43">
        <f>AD257</f>
        <v>0</v>
      </c>
      <c r="AE256" s="43">
        <f t="shared" si="932"/>
        <v>0</v>
      </c>
      <c r="AF256" s="43">
        <f t="shared" si="1166"/>
        <v>0</v>
      </c>
      <c r="AG256" s="43">
        <f>AG257</f>
        <v>0</v>
      </c>
      <c r="AH256" s="43">
        <f t="shared" si="933"/>
        <v>0</v>
      </c>
      <c r="AI256" s="43">
        <f t="shared" si="1166"/>
        <v>0</v>
      </c>
      <c r="AJ256" s="43">
        <f>AJ257</f>
        <v>0</v>
      </c>
      <c r="AK256" s="43">
        <f t="shared" si="934"/>
        <v>0</v>
      </c>
      <c r="AL256" s="43">
        <f t="shared" si="1166"/>
        <v>0</v>
      </c>
      <c r="AM256" s="43">
        <f>AM257</f>
        <v>0</v>
      </c>
      <c r="AN256" s="43">
        <f t="shared" si="935"/>
        <v>0</v>
      </c>
      <c r="AO256" s="43">
        <f t="shared" si="1166"/>
        <v>0</v>
      </c>
      <c r="AP256" s="43">
        <f>AP257</f>
        <v>0</v>
      </c>
      <c r="AQ256" s="43">
        <f t="shared" si="936"/>
        <v>0</v>
      </c>
      <c r="AR256" s="43">
        <f t="shared" si="1166"/>
        <v>0</v>
      </c>
      <c r="AS256" s="43">
        <f>AS257</f>
        <v>0</v>
      </c>
      <c r="AT256" s="43">
        <f t="shared" si="937"/>
        <v>0</v>
      </c>
      <c r="AU256" s="43">
        <f t="shared" si="1166"/>
        <v>0</v>
      </c>
      <c r="AV256" s="43">
        <f>AV257</f>
        <v>0</v>
      </c>
      <c r="AW256" s="43">
        <f t="shared" si="938"/>
        <v>0</v>
      </c>
      <c r="AX256" s="43">
        <f t="shared" si="1166"/>
        <v>0</v>
      </c>
      <c r="AY256" s="43">
        <f>AY257</f>
        <v>0</v>
      </c>
      <c r="AZ256" s="43">
        <f t="shared" si="939"/>
        <v>0</v>
      </c>
      <c r="BA256" s="43">
        <f t="shared" si="1166"/>
        <v>0</v>
      </c>
      <c r="BB256" s="43">
        <f>BB257</f>
        <v>0</v>
      </c>
      <c r="BC256" s="43">
        <f t="shared" si="940"/>
        <v>0</v>
      </c>
      <c r="BD256" s="43">
        <f t="shared" si="1166"/>
        <v>0</v>
      </c>
      <c r="BE256" s="43">
        <f>BE257</f>
        <v>0</v>
      </c>
      <c r="BF256" s="43">
        <f t="shared" si="941"/>
        <v>0</v>
      </c>
      <c r="BG256" s="43">
        <f t="shared" si="1166"/>
        <v>0</v>
      </c>
      <c r="BH256" s="43">
        <f>BH257</f>
        <v>0</v>
      </c>
      <c r="BI256" s="43">
        <f t="shared" si="942"/>
        <v>0</v>
      </c>
      <c r="BJ256" s="43">
        <f t="shared" si="1166"/>
        <v>0</v>
      </c>
      <c r="BK256" s="43">
        <f>BK257</f>
        <v>0</v>
      </c>
      <c r="BL256" s="43">
        <f t="shared" si="943"/>
        <v>0</v>
      </c>
      <c r="BM256" s="43">
        <f t="shared" si="1166"/>
        <v>0</v>
      </c>
      <c r="BN256" s="43">
        <f>BN257</f>
        <v>0</v>
      </c>
      <c r="BO256" s="43">
        <f t="shared" si="944"/>
        <v>0</v>
      </c>
      <c r="BP256" s="43">
        <f t="shared" ref="BP256" si="1167">BP257</f>
        <v>0</v>
      </c>
      <c r="BQ256" s="57">
        <f t="shared" si="945"/>
        <v>0</v>
      </c>
      <c r="BR256" s="57">
        <f t="shared" si="946"/>
        <v>0</v>
      </c>
      <c r="BS256" s="57">
        <f t="shared" si="950"/>
        <v>0</v>
      </c>
      <c r="BT256" s="119" t="s">
        <v>201</v>
      </c>
      <c r="BU256" s="43">
        <f>BU255-BS255</f>
        <v>-1084</v>
      </c>
      <c r="BV256" s="43">
        <f>BV257</f>
        <v>0</v>
      </c>
      <c r="BW256" s="43">
        <f>BW257</f>
        <v>0</v>
      </c>
      <c r="BX256" s="43">
        <f>BX257</f>
        <v>0</v>
      </c>
      <c r="BY256" s="43">
        <f t="shared" si="947"/>
        <v>0</v>
      </c>
      <c r="BZ256" s="43">
        <f t="shared" si="948"/>
        <v>0</v>
      </c>
      <c r="CA256" s="43">
        <f t="shared" si="949"/>
        <v>0</v>
      </c>
    </row>
    <row r="257" spans="1:79" ht="22.5" x14ac:dyDescent="0.2">
      <c r="A257" s="44" t="s">
        <v>59</v>
      </c>
      <c r="B257" s="45" t="s">
        <v>60</v>
      </c>
      <c r="C257" s="54">
        <v>0</v>
      </c>
      <c r="D257" s="54">
        <f t="shared" si="924"/>
        <v>0</v>
      </c>
      <c r="E257" s="54">
        <v>0</v>
      </c>
      <c r="F257" s="54">
        <v>0</v>
      </c>
      <c r="G257" s="54">
        <f t="shared" si="925"/>
        <v>0</v>
      </c>
      <c r="H257" s="54">
        <v>0</v>
      </c>
      <c r="I257" s="54">
        <v>0</v>
      </c>
      <c r="J257" s="55">
        <f t="shared" si="926"/>
        <v>0</v>
      </c>
      <c r="K257" s="54">
        <v>0</v>
      </c>
      <c r="L257" s="54">
        <v>0</v>
      </c>
      <c r="M257" s="54">
        <f t="shared" si="927"/>
        <v>0</v>
      </c>
      <c r="N257" s="54">
        <v>0</v>
      </c>
      <c r="O257" s="54">
        <v>0</v>
      </c>
      <c r="P257" s="54">
        <f t="shared" si="928"/>
        <v>0</v>
      </c>
      <c r="Q257" s="54">
        <v>0</v>
      </c>
      <c r="R257" s="48">
        <f t="shared" si="953"/>
        <v>0</v>
      </c>
      <c r="S257" s="48">
        <f t="shared" si="901"/>
        <v>0</v>
      </c>
      <c r="T257" s="48">
        <f t="shared" si="902"/>
        <v>0</v>
      </c>
      <c r="U257" s="54">
        <v>0</v>
      </c>
      <c r="V257" s="54">
        <f t="shared" si="929"/>
        <v>0</v>
      </c>
      <c r="W257" s="54">
        <v>0</v>
      </c>
      <c r="X257" s="54">
        <v>0</v>
      </c>
      <c r="Y257" s="54">
        <f t="shared" si="930"/>
        <v>0</v>
      </c>
      <c r="Z257" s="54">
        <v>0</v>
      </c>
      <c r="AA257" s="54">
        <v>0</v>
      </c>
      <c r="AB257" s="54">
        <f t="shared" si="931"/>
        <v>0</v>
      </c>
      <c r="AC257" s="54">
        <v>0</v>
      </c>
      <c r="AD257" s="54">
        <v>0</v>
      </c>
      <c r="AE257" s="54">
        <f t="shared" si="932"/>
        <v>0</v>
      </c>
      <c r="AF257" s="54">
        <v>0</v>
      </c>
      <c r="AG257" s="54">
        <v>0</v>
      </c>
      <c r="AH257" s="54">
        <f t="shared" si="933"/>
        <v>0</v>
      </c>
      <c r="AI257" s="54">
        <v>0</v>
      </c>
      <c r="AJ257" s="54">
        <v>0</v>
      </c>
      <c r="AK257" s="54">
        <f t="shared" si="934"/>
        <v>0</v>
      </c>
      <c r="AL257" s="54">
        <v>0</v>
      </c>
      <c r="AM257" s="54">
        <v>0</v>
      </c>
      <c r="AN257" s="54">
        <f t="shared" si="935"/>
        <v>0</v>
      </c>
      <c r="AO257" s="54">
        <v>0</v>
      </c>
      <c r="AP257" s="54">
        <v>0</v>
      </c>
      <c r="AQ257" s="54">
        <f t="shared" si="936"/>
        <v>0</v>
      </c>
      <c r="AR257" s="54">
        <v>0</v>
      </c>
      <c r="AS257" s="54">
        <v>0</v>
      </c>
      <c r="AT257" s="54">
        <f t="shared" si="937"/>
        <v>0</v>
      </c>
      <c r="AU257" s="54">
        <v>0</v>
      </c>
      <c r="AV257" s="54">
        <v>0</v>
      </c>
      <c r="AW257" s="54">
        <f t="shared" si="938"/>
        <v>0</v>
      </c>
      <c r="AX257" s="54">
        <v>0</v>
      </c>
      <c r="AY257" s="54">
        <v>0</v>
      </c>
      <c r="AZ257" s="54">
        <f t="shared" si="939"/>
        <v>0</v>
      </c>
      <c r="BA257" s="54">
        <v>0</v>
      </c>
      <c r="BB257" s="54">
        <v>0</v>
      </c>
      <c r="BC257" s="54">
        <f t="shared" si="940"/>
        <v>0</v>
      </c>
      <c r="BD257" s="54">
        <v>0</v>
      </c>
      <c r="BE257" s="54">
        <v>0</v>
      </c>
      <c r="BF257" s="54">
        <f t="shared" si="941"/>
        <v>0</v>
      </c>
      <c r="BG257" s="54">
        <v>0</v>
      </c>
      <c r="BH257" s="54">
        <v>0</v>
      </c>
      <c r="BI257" s="54">
        <f t="shared" si="942"/>
        <v>0</v>
      </c>
      <c r="BJ257" s="54">
        <v>0</v>
      </c>
      <c r="BK257" s="54">
        <v>0</v>
      </c>
      <c r="BL257" s="54">
        <f t="shared" si="943"/>
        <v>0</v>
      </c>
      <c r="BM257" s="54">
        <v>0</v>
      </c>
      <c r="BN257" s="54">
        <v>0</v>
      </c>
      <c r="BO257" s="54">
        <f t="shared" si="944"/>
        <v>0</v>
      </c>
      <c r="BP257" s="54">
        <v>0</v>
      </c>
      <c r="BQ257" s="57">
        <f t="shared" si="945"/>
        <v>0</v>
      </c>
      <c r="BR257" s="57">
        <f t="shared" si="946"/>
        <v>0</v>
      </c>
      <c r="BS257" s="57">
        <f t="shared" si="950"/>
        <v>0</v>
      </c>
      <c r="BT257" s="49"/>
      <c r="BU257" s="54"/>
      <c r="BV257" s="54">
        <v>0</v>
      </c>
      <c r="BW257" s="54">
        <v>0</v>
      </c>
      <c r="BX257" s="54">
        <v>0</v>
      </c>
      <c r="BY257" s="54">
        <f t="shared" si="947"/>
        <v>0</v>
      </c>
      <c r="BZ257" s="54">
        <f t="shared" si="948"/>
        <v>0</v>
      </c>
      <c r="CA257" s="54">
        <f t="shared" si="949"/>
        <v>0</v>
      </c>
    </row>
    <row r="258" spans="1:79" ht="56.25" x14ac:dyDescent="0.2">
      <c r="A258" s="44" t="s">
        <v>92</v>
      </c>
      <c r="B258" s="45" t="s">
        <v>93</v>
      </c>
      <c r="C258" s="43">
        <f>C259+C260</f>
        <v>0</v>
      </c>
      <c r="D258" s="43">
        <f t="shared" si="924"/>
        <v>0</v>
      </c>
      <c r="E258" s="43">
        <f t="shared" ref="E258" si="1168">E259+E260</f>
        <v>0</v>
      </c>
      <c r="F258" s="43">
        <f>F259+F260</f>
        <v>0</v>
      </c>
      <c r="G258" s="43">
        <f t="shared" si="925"/>
        <v>0</v>
      </c>
      <c r="H258" s="43">
        <f t="shared" ref="H258" si="1169">H259+H260</f>
        <v>0</v>
      </c>
      <c r="I258" s="43">
        <f>I259+I260</f>
        <v>0</v>
      </c>
      <c r="J258" s="52">
        <f t="shared" si="926"/>
        <v>0</v>
      </c>
      <c r="K258" s="43">
        <f t="shared" ref="K258" si="1170">K259+K260</f>
        <v>0</v>
      </c>
      <c r="L258" s="43">
        <f>L259+L260</f>
        <v>0</v>
      </c>
      <c r="M258" s="43">
        <f t="shared" si="927"/>
        <v>0</v>
      </c>
      <c r="N258" s="43">
        <f t="shared" ref="N258" si="1171">N259+N260</f>
        <v>0</v>
      </c>
      <c r="O258" s="43">
        <f>O259+O260</f>
        <v>0</v>
      </c>
      <c r="P258" s="43">
        <f t="shared" si="928"/>
        <v>0</v>
      </c>
      <c r="Q258" s="43">
        <f t="shared" ref="Q258" si="1172">Q259+Q260</f>
        <v>0</v>
      </c>
      <c r="R258" s="48">
        <f t="shared" si="953"/>
        <v>0</v>
      </c>
      <c r="S258" s="48">
        <f t="shared" si="901"/>
        <v>0</v>
      </c>
      <c r="T258" s="48">
        <f t="shared" si="902"/>
        <v>0</v>
      </c>
      <c r="U258" s="43">
        <f>U259+U260</f>
        <v>0</v>
      </c>
      <c r="V258" s="43">
        <f t="shared" si="929"/>
        <v>0</v>
      </c>
      <c r="W258" s="43">
        <f t="shared" ref="W258" si="1173">W259+W260</f>
        <v>0</v>
      </c>
      <c r="X258" s="43">
        <f>X259+X260</f>
        <v>7300</v>
      </c>
      <c r="Y258" s="43">
        <f t="shared" si="930"/>
        <v>-7200</v>
      </c>
      <c r="Z258" s="43">
        <f t="shared" ref="Z258" si="1174">Z259+Z260</f>
        <v>100</v>
      </c>
      <c r="AA258" s="43">
        <f>AA259+AA260</f>
        <v>0</v>
      </c>
      <c r="AB258" s="43">
        <f t="shared" si="931"/>
        <v>0</v>
      </c>
      <c r="AC258" s="43">
        <f t="shared" ref="AC258" si="1175">AC259+AC260</f>
        <v>0</v>
      </c>
      <c r="AD258" s="43">
        <f>AD259+AD260</f>
        <v>0</v>
      </c>
      <c r="AE258" s="43">
        <f t="shared" si="932"/>
        <v>0</v>
      </c>
      <c r="AF258" s="43">
        <f t="shared" ref="AF258" si="1176">AF259+AF260</f>
        <v>0</v>
      </c>
      <c r="AG258" s="43">
        <f>AG259+AG260</f>
        <v>265</v>
      </c>
      <c r="AH258" s="43">
        <f t="shared" si="933"/>
        <v>2513</v>
      </c>
      <c r="AI258" s="43">
        <f t="shared" ref="AI258" si="1177">AI259+AI260</f>
        <v>2778</v>
      </c>
      <c r="AJ258" s="43">
        <f>AJ259+AJ260</f>
        <v>0</v>
      </c>
      <c r="AK258" s="43">
        <f t="shared" si="934"/>
        <v>0</v>
      </c>
      <c r="AL258" s="43">
        <f t="shared" ref="AL258" si="1178">AL259+AL260</f>
        <v>0</v>
      </c>
      <c r="AM258" s="43">
        <f>AM259+AM260</f>
        <v>265</v>
      </c>
      <c r="AN258" s="43">
        <f t="shared" si="935"/>
        <v>1230</v>
      </c>
      <c r="AO258" s="43">
        <f t="shared" ref="AO258" si="1179">AO259+AO260</f>
        <v>1495</v>
      </c>
      <c r="AP258" s="43">
        <f>AP259+AP260</f>
        <v>0</v>
      </c>
      <c r="AQ258" s="43">
        <f t="shared" si="936"/>
        <v>0</v>
      </c>
      <c r="AR258" s="43">
        <f t="shared" ref="AR258" si="1180">AR259+AR260</f>
        <v>0</v>
      </c>
      <c r="AS258" s="43">
        <f>AS259+AS260</f>
        <v>0</v>
      </c>
      <c r="AT258" s="43">
        <f t="shared" si="937"/>
        <v>0</v>
      </c>
      <c r="AU258" s="43">
        <f t="shared" ref="AU258" si="1181">AU259+AU260</f>
        <v>0</v>
      </c>
      <c r="AV258" s="43">
        <f>AV259+AV260</f>
        <v>0</v>
      </c>
      <c r="AW258" s="43">
        <f t="shared" si="938"/>
        <v>14000</v>
      </c>
      <c r="AX258" s="43">
        <f t="shared" ref="AX258" si="1182">AX259+AX260</f>
        <v>14000</v>
      </c>
      <c r="AY258" s="43">
        <f>AY259+AY260</f>
        <v>0</v>
      </c>
      <c r="AZ258" s="43">
        <f t="shared" si="939"/>
        <v>0</v>
      </c>
      <c r="BA258" s="43">
        <f t="shared" ref="BA258" si="1183">BA259+BA260</f>
        <v>0</v>
      </c>
      <c r="BB258" s="43">
        <f>BB259+BB260</f>
        <v>0</v>
      </c>
      <c r="BC258" s="43">
        <f t="shared" si="940"/>
        <v>0</v>
      </c>
      <c r="BD258" s="43">
        <f t="shared" ref="BD258" si="1184">BD259+BD260</f>
        <v>0</v>
      </c>
      <c r="BE258" s="43">
        <f>BE259+BE260</f>
        <v>0</v>
      </c>
      <c r="BF258" s="43">
        <f t="shared" si="941"/>
        <v>0</v>
      </c>
      <c r="BG258" s="43">
        <f t="shared" ref="BG258" si="1185">BG259+BG260</f>
        <v>0</v>
      </c>
      <c r="BH258" s="43">
        <f>BH259+BH260</f>
        <v>0</v>
      </c>
      <c r="BI258" s="43">
        <f t="shared" si="942"/>
        <v>0</v>
      </c>
      <c r="BJ258" s="43">
        <f t="shared" ref="BJ258" si="1186">BJ259+BJ260</f>
        <v>0</v>
      </c>
      <c r="BK258" s="43">
        <f>BK259+BK260</f>
        <v>292</v>
      </c>
      <c r="BL258" s="43">
        <f t="shared" si="943"/>
        <v>0</v>
      </c>
      <c r="BM258" s="43">
        <f t="shared" ref="BM258" si="1187">BM259+BM260</f>
        <v>292</v>
      </c>
      <c r="BN258" s="43">
        <f>BN259+BN260</f>
        <v>0</v>
      </c>
      <c r="BO258" s="43">
        <f t="shared" si="944"/>
        <v>0</v>
      </c>
      <c r="BP258" s="43">
        <f t="shared" ref="BP258" si="1188">BP259+BP260</f>
        <v>0</v>
      </c>
      <c r="BQ258" s="57">
        <f t="shared" si="945"/>
        <v>8122</v>
      </c>
      <c r="BR258" s="57">
        <f t="shared" si="946"/>
        <v>10543</v>
      </c>
      <c r="BS258" s="57">
        <f t="shared" si="950"/>
        <v>18665</v>
      </c>
      <c r="BT258" s="49"/>
      <c r="BU258" s="43"/>
      <c r="BV258" s="43">
        <f>BV259+BV260</f>
        <v>0</v>
      </c>
      <c r="BW258" s="43">
        <f t="shared" ref="BW258:BX258" si="1189">BW259+BW260</f>
        <v>0</v>
      </c>
      <c r="BX258" s="43">
        <f t="shared" si="1189"/>
        <v>0</v>
      </c>
      <c r="BY258" s="43">
        <f t="shared" si="947"/>
        <v>8122</v>
      </c>
      <c r="BZ258" s="43">
        <f t="shared" si="948"/>
        <v>10543</v>
      </c>
      <c r="CA258" s="43">
        <f t="shared" si="949"/>
        <v>18665</v>
      </c>
    </row>
    <row r="259" spans="1:79" ht="22.5" x14ac:dyDescent="0.2">
      <c r="A259" s="44" t="s">
        <v>96</v>
      </c>
      <c r="B259" s="45" t="s">
        <v>97</v>
      </c>
      <c r="C259" s="54">
        <v>0</v>
      </c>
      <c r="D259" s="54">
        <f t="shared" si="924"/>
        <v>0</v>
      </c>
      <c r="E259" s="54">
        <v>0</v>
      </c>
      <c r="F259" s="54">
        <v>0</v>
      </c>
      <c r="G259" s="54">
        <f t="shared" si="925"/>
        <v>0</v>
      </c>
      <c r="H259" s="54">
        <v>0</v>
      </c>
      <c r="I259" s="54">
        <v>0</v>
      </c>
      <c r="J259" s="55">
        <f t="shared" si="926"/>
        <v>0</v>
      </c>
      <c r="K259" s="54">
        <v>0</v>
      </c>
      <c r="L259" s="54">
        <v>0</v>
      </c>
      <c r="M259" s="54">
        <f t="shared" si="927"/>
        <v>0</v>
      </c>
      <c r="N259" s="54">
        <v>0</v>
      </c>
      <c r="O259" s="54">
        <v>0</v>
      </c>
      <c r="P259" s="54">
        <f t="shared" si="928"/>
        <v>0</v>
      </c>
      <c r="Q259" s="54">
        <v>0</v>
      </c>
      <c r="R259" s="48">
        <f t="shared" si="953"/>
        <v>0</v>
      </c>
      <c r="S259" s="48">
        <f t="shared" si="901"/>
        <v>0</v>
      </c>
      <c r="T259" s="48">
        <f t="shared" si="902"/>
        <v>0</v>
      </c>
      <c r="U259" s="54">
        <v>0</v>
      </c>
      <c r="V259" s="54">
        <f t="shared" si="929"/>
        <v>0</v>
      </c>
      <c r="W259" s="54">
        <v>0</v>
      </c>
      <c r="X259" s="54">
        <v>7300</v>
      </c>
      <c r="Y259" s="54">
        <f t="shared" si="930"/>
        <v>-7200</v>
      </c>
      <c r="Z259" s="54">
        <v>100</v>
      </c>
      <c r="AA259" s="54">
        <v>0</v>
      </c>
      <c r="AB259" s="54">
        <f t="shared" si="931"/>
        <v>0</v>
      </c>
      <c r="AC259" s="54">
        <v>0</v>
      </c>
      <c r="AD259" s="54">
        <v>0</v>
      </c>
      <c r="AE259" s="54">
        <f t="shared" si="932"/>
        <v>0</v>
      </c>
      <c r="AF259" s="54">
        <v>0</v>
      </c>
      <c r="AG259" s="54">
        <v>265</v>
      </c>
      <c r="AH259" s="54">
        <f t="shared" si="933"/>
        <v>2513</v>
      </c>
      <c r="AI259" s="54">
        <v>2778</v>
      </c>
      <c r="AJ259" s="54">
        <v>0</v>
      </c>
      <c r="AK259" s="54">
        <f t="shared" si="934"/>
        <v>0</v>
      </c>
      <c r="AL259" s="54">
        <v>0</v>
      </c>
      <c r="AM259" s="54">
        <v>0</v>
      </c>
      <c r="AN259" s="54">
        <f t="shared" si="935"/>
        <v>0</v>
      </c>
      <c r="AO259" s="54">
        <v>0</v>
      </c>
      <c r="AP259" s="54">
        <v>0</v>
      </c>
      <c r="AQ259" s="54">
        <f t="shared" si="936"/>
        <v>0</v>
      </c>
      <c r="AR259" s="54">
        <v>0</v>
      </c>
      <c r="AS259" s="54">
        <v>0</v>
      </c>
      <c r="AT259" s="54">
        <f t="shared" si="937"/>
        <v>0</v>
      </c>
      <c r="AU259" s="54">
        <v>0</v>
      </c>
      <c r="AV259" s="54">
        <v>0</v>
      </c>
      <c r="AW259" s="54">
        <f t="shared" si="938"/>
        <v>14000</v>
      </c>
      <c r="AX259" s="54">
        <v>14000</v>
      </c>
      <c r="AY259" s="54">
        <v>0</v>
      </c>
      <c r="AZ259" s="54">
        <f t="shared" si="939"/>
        <v>0</v>
      </c>
      <c r="BA259" s="54">
        <v>0</v>
      </c>
      <c r="BB259" s="54">
        <v>0</v>
      </c>
      <c r="BC259" s="54">
        <f t="shared" si="940"/>
        <v>0</v>
      </c>
      <c r="BD259" s="54">
        <v>0</v>
      </c>
      <c r="BE259" s="54">
        <v>0</v>
      </c>
      <c r="BF259" s="54">
        <f t="shared" si="941"/>
        <v>0</v>
      </c>
      <c r="BG259" s="54">
        <v>0</v>
      </c>
      <c r="BH259" s="54">
        <v>0</v>
      </c>
      <c r="BI259" s="54">
        <f t="shared" si="942"/>
        <v>0</v>
      </c>
      <c r="BJ259" s="54">
        <v>0</v>
      </c>
      <c r="BK259" s="54">
        <v>292</v>
      </c>
      <c r="BL259" s="54">
        <f t="shared" si="943"/>
        <v>0</v>
      </c>
      <c r="BM259" s="54">
        <v>292</v>
      </c>
      <c r="BN259" s="54">
        <v>0</v>
      </c>
      <c r="BO259" s="54">
        <f t="shared" si="944"/>
        <v>0</v>
      </c>
      <c r="BP259" s="54">
        <v>0</v>
      </c>
      <c r="BQ259" s="57">
        <f t="shared" si="945"/>
        <v>7857</v>
      </c>
      <c r="BR259" s="57">
        <f t="shared" si="946"/>
        <v>9313</v>
      </c>
      <c r="BS259" s="57">
        <f t="shared" si="950"/>
        <v>17170</v>
      </c>
      <c r="BT259" s="49"/>
      <c r="BU259" s="54"/>
      <c r="BV259" s="54">
        <v>0</v>
      </c>
      <c r="BW259" s="54">
        <v>0</v>
      </c>
      <c r="BX259" s="54">
        <v>0</v>
      </c>
      <c r="BY259" s="54">
        <f t="shared" si="947"/>
        <v>7857</v>
      </c>
      <c r="BZ259" s="54">
        <f t="shared" si="948"/>
        <v>9313</v>
      </c>
      <c r="CA259" s="54">
        <f t="shared" si="949"/>
        <v>17170</v>
      </c>
    </row>
    <row r="260" spans="1:79" ht="45" x14ac:dyDescent="0.2">
      <c r="A260" s="44" t="s">
        <v>98</v>
      </c>
      <c r="B260" s="45" t="s">
        <v>99</v>
      </c>
      <c r="C260" s="54">
        <v>0</v>
      </c>
      <c r="D260" s="54">
        <f t="shared" si="924"/>
        <v>0</v>
      </c>
      <c r="E260" s="54">
        <v>0</v>
      </c>
      <c r="F260" s="54">
        <v>0</v>
      </c>
      <c r="G260" s="54">
        <f t="shared" si="925"/>
        <v>0</v>
      </c>
      <c r="H260" s="54">
        <v>0</v>
      </c>
      <c r="I260" s="54">
        <v>0</v>
      </c>
      <c r="J260" s="55">
        <f t="shared" si="926"/>
        <v>0</v>
      </c>
      <c r="K260" s="54">
        <v>0</v>
      </c>
      <c r="L260" s="54">
        <v>0</v>
      </c>
      <c r="M260" s="54">
        <f t="shared" si="927"/>
        <v>0</v>
      </c>
      <c r="N260" s="54">
        <v>0</v>
      </c>
      <c r="O260" s="54">
        <v>0</v>
      </c>
      <c r="P260" s="54">
        <f t="shared" si="928"/>
        <v>0</v>
      </c>
      <c r="Q260" s="54">
        <v>0</v>
      </c>
      <c r="R260" s="48">
        <f t="shared" si="953"/>
        <v>0</v>
      </c>
      <c r="S260" s="48">
        <f t="shared" si="901"/>
        <v>0</v>
      </c>
      <c r="T260" s="48">
        <f t="shared" si="902"/>
        <v>0</v>
      </c>
      <c r="U260" s="54">
        <v>0</v>
      </c>
      <c r="V260" s="54">
        <f t="shared" si="929"/>
        <v>0</v>
      </c>
      <c r="W260" s="54">
        <v>0</v>
      </c>
      <c r="X260" s="54">
        <v>0</v>
      </c>
      <c r="Y260" s="54">
        <f t="shared" si="930"/>
        <v>0</v>
      </c>
      <c r="Z260" s="54">
        <v>0</v>
      </c>
      <c r="AA260" s="54">
        <v>0</v>
      </c>
      <c r="AB260" s="54">
        <f t="shared" si="931"/>
        <v>0</v>
      </c>
      <c r="AC260" s="54">
        <v>0</v>
      </c>
      <c r="AD260" s="54">
        <v>0</v>
      </c>
      <c r="AE260" s="54">
        <f t="shared" si="932"/>
        <v>0</v>
      </c>
      <c r="AF260" s="54">
        <v>0</v>
      </c>
      <c r="AG260" s="54">
        <v>0</v>
      </c>
      <c r="AH260" s="54">
        <f t="shared" si="933"/>
        <v>0</v>
      </c>
      <c r="AI260" s="54">
        <v>0</v>
      </c>
      <c r="AJ260" s="54">
        <v>0</v>
      </c>
      <c r="AK260" s="54">
        <f t="shared" si="934"/>
        <v>0</v>
      </c>
      <c r="AL260" s="54">
        <v>0</v>
      </c>
      <c r="AM260" s="54">
        <v>265</v>
      </c>
      <c r="AN260" s="54">
        <f t="shared" si="935"/>
        <v>1230</v>
      </c>
      <c r="AO260" s="54">
        <v>1495</v>
      </c>
      <c r="AP260" s="54">
        <v>0</v>
      </c>
      <c r="AQ260" s="54">
        <f t="shared" si="936"/>
        <v>0</v>
      </c>
      <c r="AR260" s="54">
        <v>0</v>
      </c>
      <c r="AS260" s="54">
        <v>0</v>
      </c>
      <c r="AT260" s="54">
        <f t="shared" si="937"/>
        <v>0</v>
      </c>
      <c r="AU260" s="54">
        <v>0</v>
      </c>
      <c r="AV260" s="54">
        <v>0</v>
      </c>
      <c r="AW260" s="54">
        <f t="shared" si="938"/>
        <v>0</v>
      </c>
      <c r="AX260" s="54">
        <v>0</v>
      </c>
      <c r="AY260" s="54">
        <v>0</v>
      </c>
      <c r="AZ260" s="54">
        <f t="shared" si="939"/>
        <v>0</v>
      </c>
      <c r="BA260" s="54">
        <v>0</v>
      </c>
      <c r="BB260" s="54">
        <v>0</v>
      </c>
      <c r="BC260" s="54">
        <f t="shared" si="940"/>
        <v>0</v>
      </c>
      <c r="BD260" s="54">
        <v>0</v>
      </c>
      <c r="BE260" s="54">
        <v>0</v>
      </c>
      <c r="BF260" s="54">
        <f t="shared" si="941"/>
        <v>0</v>
      </c>
      <c r="BG260" s="54">
        <v>0</v>
      </c>
      <c r="BH260" s="54">
        <v>0</v>
      </c>
      <c r="BI260" s="54">
        <f t="shared" si="942"/>
        <v>0</v>
      </c>
      <c r="BJ260" s="54">
        <v>0</v>
      </c>
      <c r="BK260" s="54">
        <v>0</v>
      </c>
      <c r="BL260" s="54">
        <f t="shared" si="943"/>
        <v>0</v>
      </c>
      <c r="BM260" s="54">
        <v>0</v>
      </c>
      <c r="BN260" s="54">
        <v>0</v>
      </c>
      <c r="BO260" s="54">
        <f t="shared" si="944"/>
        <v>0</v>
      </c>
      <c r="BP260" s="54">
        <v>0</v>
      </c>
      <c r="BQ260" s="57">
        <f t="shared" si="945"/>
        <v>265</v>
      </c>
      <c r="BR260" s="57">
        <f t="shared" si="946"/>
        <v>1230</v>
      </c>
      <c r="BS260" s="57">
        <f t="shared" si="950"/>
        <v>1495</v>
      </c>
      <c r="BT260" s="49"/>
      <c r="BU260" s="54"/>
      <c r="BV260" s="54">
        <v>0</v>
      </c>
      <c r="BW260" s="54">
        <v>0</v>
      </c>
      <c r="BX260" s="54">
        <v>0</v>
      </c>
      <c r="BY260" s="54">
        <f t="shared" si="947"/>
        <v>265</v>
      </c>
      <c r="BZ260" s="54">
        <f t="shared" si="948"/>
        <v>1230</v>
      </c>
      <c r="CA260" s="54">
        <f t="shared" si="949"/>
        <v>1495</v>
      </c>
    </row>
    <row r="261" spans="1:79" ht="45" x14ac:dyDescent="0.2">
      <c r="A261" s="44" t="s">
        <v>104</v>
      </c>
      <c r="B261" s="45" t="s">
        <v>105</v>
      </c>
      <c r="C261" s="43">
        <f>C262</f>
        <v>0</v>
      </c>
      <c r="D261" s="43">
        <f t="shared" si="924"/>
        <v>0</v>
      </c>
      <c r="E261" s="43">
        <f t="shared" ref="E261:BM261" si="1190">E262</f>
        <v>0</v>
      </c>
      <c r="F261" s="43">
        <f>F262</f>
        <v>0</v>
      </c>
      <c r="G261" s="43">
        <f t="shared" si="925"/>
        <v>0</v>
      </c>
      <c r="H261" s="43">
        <f t="shared" si="1190"/>
        <v>0</v>
      </c>
      <c r="I261" s="43">
        <f>I262</f>
        <v>0</v>
      </c>
      <c r="J261" s="52">
        <f t="shared" si="926"/>
        <v>0</v>
      </c>
      <c r="K261" s="43">
        <f t="shared" si="1190"/>
        <v>0</v>
      </c>
      <c r="L261" s="43">
        <f>L262</f>
        <v>0</v>
      </c>
      <c r="M261" s="43">
        <f t="shared" si="927"/>
        <v>0</v>
      </c>
      <c r="N261" s="43">
        <f t="shared" si="1190"/>
        <v>0</v>
      </c>
      <c r="O261" s="43">
        <f>O262</f>
        <v>0</v>
      </c>
      <c r="P261" s="43">
        <f t="shared" si="928"/>
        <v>0</v>
      </c>
      <c r="Q261" s="43">
        <f t="shared" si="1190"/>
        <v>0</v>
      </c>
      <c r="R261" s="48">
        <f t="shared" si="953"/>
        <v>0</v>
      </c>
      <c r="S261" s="48">
        <f t="shared" si="901"/>
        <v>0</v>
      </c>
      <c r="T261" s="48">
        <f t="shared" si="902"/>
        <v>0</v>
      </c>
      <c r="U261" s="43">
        <f>U262</f>
        <v>0</v>
      </c>
      <c r="V261" s="43">
        <f t="shared" si="929"/>
        <v>0</v>
      </c>
      <c r="W261" s="43">
        <f t="shared" si="1190"/>
        <v>0</v>
      </c>
      <c r="X261" s="43">
        <f>X262</f>
        <v>0</v>
      </c>
      <c r="Y261" s="43">
        <f t="shared" si="930"/>
        <v>9391</v>
      </c>
      <c r="Z261" s="43">
        <f t="shared" si="1190"/>
        <v>9391</v>
      </c>
      <c r="AA261" s="43">
        <f>AA262</f>
        <v>0</v>
      </c>
      <c r="AB261" s="43">
        <f t="shared" si="931"/>
        <v>0</v>
      </c>
      <c r="AC261" s="43">
        <f t="shared" si="1190"/>
        <v>0</v>
      </c>
      <c r="AD261" s="43">
        <f>AD262</f>
        <v>0</v>
      </c>
      <c r="AE261" s="43">
        <f t="shared" si="932"/>
        <v>0</v>
      </c>
      <c r="AF261" s="43">
        <f t="shared" si="1190"/>
        <v>0</v>
      </c>
      <c r="AG261" s="43">
        <f>AG262</f>
        <v>0</v>
      </c>
      <c r="AH261" s="43">
        <f t="shared" si="933"/>
        <v>0</v>
      </c>
      <c r="AI261" s="43">
        <f t="shared" si="1190"/>
        <v>0</v>
      </c>
      <c r="AJ261" s="43">
        <f>AJ262</f>
        <v>0</v>
      </c>
      <c r="AK261" s="43">
        <f t="shared" si="934"/>
        <v>0</v>
      </c>
      <c r="AL261" s="43">
        <f t="shared" si="1190"/>
        <v>0</v>
      </c>
      <c r="AM261" s="43">
        <f>AM262</f>
        <v>0</v>
      </c>
      <c r="AN261" s="43">
        <f t="shared" si="935"/>
        <v>0</v>
      </c>
      <c r="AO261" s="43">
        <f t="shared" si="1190"/>
        <v>0</v>
      </c>
      <c r="AP261" s="43">
        <f>AP262</f>
        <v>0</v>
      </c>
      <c r="AQ261" s="43">
        <f t="shared" si="936"/>
        <v>0</v>
      </c>
      <c r="AR261" s="43">
        <f t="shared" si="1190"/>
        <v>0</v>
      </c>
      <c r="AS261" s="43">
        <f>AS262</f>
        <v>0</v>
      </c>
      <c r="AT261" s="43">
        <f t="shared" si="937"/>
        <v>0</v>
      </c>
      <c r="AU261" s="43">
        <f t="shared" si="1190"/>
        <v>0</v>
      </c>
      <c r="AV261" s="43">
        <f>AV262</f>
        <v>0</v>
      </c>
      <c r="AW261" s="43">
        <f t="shared" si="938"/>
        <v>0</v>
      </c>
      <c r="AX261" s="43">
        <f t="shared" si="1190"/>
        <v>0</v>
      </c>
      <c r="AY261" s="43">
        <f>AY262</f>
        <v>0</v>
      </c>
      <c r="AZ261" s="43">
        <f t="shared" si="939"/>
        <v>0</v>
      </c>
      <c r="BA261" s="43">
        <f t="shared" si="1190"/>
        <v>0</v>
      </c>
      <c r="BB261" s="43">
        <f>BB262</f>
        <v>0</v>
      </c>
      <c r="BC261" s="43">
        <f t="shared" si="940"/>
        <v>0</v>
      </c>
      <c r="BD261" s="43">
        <f t="shared" si="1190"/>
        <v>0</v>
      </c>
      <c r="BE261" s="43">
        <f>BE262</f>
        <v>0</v>
      </c>
      <c r="BF261" s="43">
        <f t="shared" si="941"/>
        <v>0</v>
      </c>
      <c r="BG261" s="43">
        <f t="shared" si="1190"/>
        <v>0</v>
      </c>
      <c r="BH261" s="43">
        <f>BH262</f>
        <v>0</v>
      </c>
      <c r="BI261" s="43">
        <f t="shared" si="942"/>
        <v>0</v>
      </c>
      <c r="BJ261" s="43">
        <f t="shared" si="1190"/>
        <v>0</v>
      </c>
      <c r="BK261" s="43">
        <f>BK262</f>
        <v>0</v>
      </c>
      <c r="BL261" s="43">
        <f t="shared" si="943"/>
        <v>0</v>
      </c>
      <c r="BM261" s="43">
        <f t="shared" si="1190"/>
        <v>0</v>
      </c>
      <c r="BN261" s="43">
        <f>BN262</f>
        <v>0</v>
      </c>
      <c r="BO261" s="43">
        <f t="shared" si="944"/>
        <v>0</v>
      </c>
      <c r="BP261" s="43">
        <f t="shared" ref="BP261" si="1191">BP262</f>
        <v>0</v>
      </c>
      <c r="BQ261" s="57">
        <f t="shared" si="945"/>
        <v>0</v>
      </c>
      <c r="BR261" s="57">
        <f t="shared" si="946"/>
        <v>9391</v>
      </c>
      <c r="BS261" s="57">
        <f t="shared" si="950"/>
        <v>9391</v>
      </c>
      <c r="BT261" s="49"/>
      <c r="BU261" s="43"/>
      <c r="BV261" s="43">
        <f>BV262</f>
        <v>0</v>
      </c>
      <c r="BW261" s="43">
        <f>BW262</f>
        <v>0</v>
      </c>
      <c r="BX261" s="43">
        <f>BX262</f>
        <v>0</v>
      </c>
      <c r="BY261" s="43">
        <f t="shared" si="947"/>
        <v>0</v>
      </c>
      <c r="BZ261" s="43">
        <f t="shared" si="948"/>
        <v>9391</v>
      </c>
      <c r="CA261" s="43">
        <f t="shared" si="949"/>
        <v>9391</v>
      </c>
    </row>
    <row r="262" spans="1:79" ht="33.75" x14ac:dyDescent="0.2">
      <c r="A262" s="44" t="s">
        <v>106</v>
      </c>
      <c r="B262" s="45" t="s">
        <v>107</v>
      </c>
      <c r="C262" s="54">
        <v>0</v>
      </c>
      <c r="D262" s="54">
        <f t="shared" si="924"/>
        <v>0</v>
      </c>
      <c r="E262" s="54">
        <v>0</v>
      </c>
      <c r="F262" s="54">
        <v>0</v>
      </c>
      <c r="G262" s="54">
        <f t="shared" si="925"/>
        <v>0</v>
      </c>
      <c r="H262" s="54">
        <v>0</v>
      </c>
      <c r="I262" s="54">
        <v>0</v>
      </c>
      <c r="J262" s="55">
        <f t="shared" si="926"/>
        <v>0</v>
      </c>
      <c r="K262" s="54">
        <v>0</v>
      </c>
      <c r="L262" s="54">
        <v>0</v>
      </c>
      <c r="M262" s="54">
        <f t="shared" si="927"/>
        <v>0</v>
      </c>
      <c r="N262" s="54">
        <v>0</v>
      </c>
      <c r="O262" s="54">
        <v>0</v>
      </c>
      <c r="P262" s="54">
        <f t="shared" si="928"/>
        <v>0</v>
      </c>
      <c r="Q262" s="54">
        <v>0</v>
      </c>
      <c r="R262" s="48">
        <f t="shared" si="953"/>
        <v>0</v>
      </c>
      <c r="S262" s="48">
        <f t="shared" si="901"/>
        <v>0</v>
      </c>
      <c r="T262" s="48">
        <f t="shared" si="902"/>
        <v>0</v>
      </c>
      <c r="U262" s="54">
        <v>0</v>
      </c>
      <c r="V262" s="54">
        <f t="shared" si="929"/>
        <v>0</v>
      </c>
      <c r="W262" s="54">
        <v>0</v>
      </c>
      <c r="X262" s="54">
        <v>0</v>
      </c>
      <c r="Y262" s="54">
        <f t="shared" si="930"/>
        <v>9391</v>
      </c>
      <c r="Z262" s="54">
        <v>9391</v>
      </c>
      <c r="AA262" s="54">
        <v>0</v>
      </c>
      <c r="AB262" s="54">
        <f t="shared" si="931"/>
        <v>0</v>
      </c>
      <c r="AC262" s="54">
        <v>0</v>
      </c>
      <c r="AD262" s="54">
        <v>0</v>
      </c>
      <c r="AE262" s="54">
        <f t="shared" si="932"/>
        <v>0</v>
      </c>
      <c r="AF262" s="54">
        <v>0</v>
      </c>
      <c r="AG262" s="54">
        <v>0</v>
      </c>
      <c r="AH262" s="54">
        <f t="shared" si="933"/>
        <v>0</v>
      </c>
      <c r="AI262" s="54">
        <v>0</v>
      </c>
      <c r="AJ262" s="54">
        <v>0</v>
      </c>
      <c r="AK262" s="54">
        <f t="shared" si="934"/>
        <v>0</v>
      </c>
      <c r="AL262" s="54">
        <v>0</v>
      </c>
      <c r="AM262" s="54">
        <v>0</v>
      </c>
      <c r="AN262" s="54">
        <f t="shared" si="935"/>
        <v>0</v>
      </c>
      <c r="AO262" s="54">
        <v>0</v>
      </c>
      <c r="AP262" s="54">
        <v>0</v>
      </c>
      <c r="AQ262" s="54">
        <f t="shared" si="936"/>
        <v>0</v>
      </c>
      <c r="AR262" s="54">
        <v>0</v>
      </c>
      <c r="AS262" s="54">
        <v>0</v>
      </c>
      <c r="AT262" s="54">
        <f t="shared" si="937"/>
        <v>0</v>
      </c>
      <c r="AU262" s="54">
        <v>0</v>
      </c>
      <c r="AV262" s="54">
        <v>0</v>
      </c>
      <c r="AW262" s="54">
        <f t="shared" si="938"/>
        <v>0</v>
      </c>
      <c r="AX262" s="54">
        <v>0</v>
      </c>
      <c r="AY262" s="54">
        <v>0</v>
      </c>
      <c r="AZ262" s="54">
        <f t="shared" si="939"/>
        <v>0</v>
      </c>
      <c r="BA262" s="54">
        <v>0</v>
      </c>
      <c r="BB262" s="54">
        <v>0</v>
      </c>
      <c r="BC262" s="54">
        <f t="shared" si="940"/>
        <v>0</v>
      </c>
      <c r="BD262" s="54">
        <v>0</v>
      </c>
      <c r="BE262" s="54">
        <v>0</v>
      </c>
      <c r="BF262" s="54">
        <f t="shared" si="941"/>
        <v>0</v>
      </c>
      <c r="BG262" s="54">
        <v>0</v>
      </c>
      <c r="BH262" s="54">
        <v>0</v>
      </c>
      <c r="BI262" s="54">
        <f t="shared" si="942"/>
        <v>0</v>
      </c>
      <c r="BJ262" s="54">
        <v>0</v>
      </c>
      <c r="BK262" s="54">
        <v>0</v>
      </c>
      <c r="BL262" s="54">
        <f t="shared" si="943"/>
        <v>0</v>
      </c>
      <c r="BM262" s="54">
        <v>0</v>
      </c>
      <c r="BN262" s="54">
        <v>0</v>
      </c>
      <c r="BO262" s="54">
        <f t="shared" si="944"/>
        <v>0</v>
      </c>
      <c r="BP262" s="54">
        <v>0</v>
      </c>
      <c r="BQ262" s="57">
        <f t="shared" si="945"/>
        <v>0</v>
      </c>
      <c r="BR262" s="57">
        <f t="shared" si="946"/>
        <v>9391</v>
      </c>
      <c r="BS262" s="57">
        <f t="shared" si="950"/>
        <v>9391</v>
      </c>
      <c r="BT262" s="49"/>
      <c r="BU262" s="54"/>
      <c r="BV262" s="54">
        <v>0</v>
      </c>
      <c r="BW262" s="54">
        <v>0</v>
      </c>
      <c r="BX262" s="54">
        <v>0</v>
      </c>
      <c r="BY262" s="54">
        <f t="shared" si="947"/>
        <v>0</v>
      </c>
      <c r="BZ262" s="54">
        <f t="shared" si="948"/>
        <v>9391</v>
      </c>
      <c r="CA262" s="54">
        <f t="shared" si="949"/>
        <v>9391</v>
      </c>
    </row>
    <row r="263" spans="1:79" ht="33.75" x14ac:dyDescent="0.2">
      <c r="A263" s="38" t="s">
        <v>142</v>
      </c>
      <c r="B263" s="39" t="s">
        <v>143</v>
      </c>
      <c r="C263" s="40">
        <f>C265</f>
        <v>150750</v>
      </c>
      <c r="D263" s="40">
        <f t="shared" si="924"/>
        <v>0</v>
      </c>
      <c r="E263" s="40">
        <f t="shared" ref="E263" si="1192">E265</f>
        <v>150750</v>
      </c>
      <c r="F263" s="40">
        <f>F265</f>
        <v>0</v>
      </c>
      <c r="G263" s="40">
        <f t="shared" si="925"/>
        <v>0</v>
      </c>
      <c r="H263" s="40">
        <f t="shared" ref="H263" si="1193">H265</f>
        <v>0</v>
      </c>
      <c r="I263" s="40">
        <f>I265</f>
        <v>0</v>
      </c>
      <c r="J263" s="41">
        <f t="shared" si="926"/>
        <v>0</v>
      </c>
      <c r="K263" s="40">
        <f t="shared" ref="K263" si="1194">K265</f>
        <v>0</v>
      </c>
      <c r="L263" s="40">
        <f>L265</f>
        <v>0</v>
      </c>
      <c r="M263" s="40">
        <f t="shared" si="927"/>
        <v>0</v>
      </c>
      <c r="N263" s="40">
        <f t="shared" ref="N263" si="1195">N265</f>
        <v>0</v>
      </c>
      <c r="O263" s="40">
        <f>O265</f>
        <v>0</v>
      </c>
      <c r="P263" s="40">
        <f t="shared" si="928"/>
        <v>0</v>
      </c>
      <c r="Q263" s="40">
        <f t="shared" ref="Q263" si="1196">Q265</f>
        <v>0</v>
      </c>
      <c r="R263" s="48">
        <f t="shared" si="953"/>
        <v>150750</v>
      </c>
      <c r="S263" s="48">
        <f t="shared" si="901"/>
        <v>0</v>
      </c>
      <c r="T263" s="48">
        <f t="shared" si="902"/>
        <v>150750</v>
      </c>
      <c r="U263" s="40">
        <f>U265</f>
        <v>0</v>
      </c>
      <c r="V263" s="40">
        <f t="shared" si="929"/>
        <v>0</v>
      </c>
      <c r="W263" s="40">
        <f t="shared" ref="W263" si="1197">W265</f>
        <v>0</v>
      </c>
      <c r="X263" s="40">
        <f>X265</f>
        <v>0</v>
      </c>
      <c r="Y263" s="40">
        <f t="shared" si="930"/>
        <v>0</v>
      </c>
      <c r="Z263" s="40">
        <f t="shared" ref="Z263" si="1198">Z265</f>
        <v>0</v>
      </c>
      <c r="AA263" s="40">
        <f>AA265</f>
        <v>0</v>
      </c>
      <c r="AB263" s="40">
        <f t="shared" si="931"/>
        <v>0</v>
      </c>
      <c r="AC263" s="40">
        <f t="shared" ref="AC263" si="1199">AC265</f>
        <v>0</v>
      </c>
      <c r="AD263" s="40">
        <f>AD265</f>
        <v>0</v>
      </c>
      <c r="AE263" s="40">
        <f t="shared" si="932"/>
        <v>0</v>
      </c>
      <c r="AF263" s="40">
        <f t="shared" ref="AF263" si="1200">AF265</f>
        <v>0</v>
      </c>
      <c r="AG263" s="40">
        <f>AG265</f>
        <v>0</v>
      </c>
      <c r="AH263" s="40">
        <f t="shared" si="933"/>
        <v>0</v>
      </c>
      <c r="AI263" s="40">
        <f t="shared" ref="AI263" si="1201">AI265</f>
        <v>0</v>
      </c>
      <c r="AJ263" s="40">
        <f>AJ265</f>
        <v>0</v>
      </c>
      <c r="AK263" s="40">
        <f t="shared" si="934"/>
        <v>0</v>
      </c>
      <c r="AL263" s="40">
        <f t="shared" ref="AL263" si="1202">AL265</f>
        <v>0</v>
      </c>
      <c r="AM263" s="40">
        <f>AM265</f>
        <v>0</v>
      </c>
      <c r="AN263" s="40">
        <f t="shared" si="935"/>
        <v>0</v>
      </c>
      <c r="AO263" s="40">
        <f t="shared" ref="AO263" si="1203">AO265</f>
        <v>0</v>
      </c>
      <c r="AP263" s="40">
        <f>AP265</f>
        <v>0</v>
      </c>
      <c r="AQ263" s="40">
        <f t="shared" si="936"/>
        <v>0</v>
      </c>
      <c r="AR263" s="40">
        <f t="shared" ref="AR263" si="1204">AR265</f>
        <v>0</v>
      </c>
      <c r="AS263" s="40">
        <f>AS265</f>
        <v>0</v>
      </c>
      <c r="AT263" s="40">
        <f t="shared" si="937"/>
        <v>0</v>
      </c>
      <c r="AU263" s="40">
        <f t="shared" ref="AU263" si="1205">AU265</f>
        <v>0</v>
      </c>
      <c r="AV263" s="40">
        <f>AV265</f>
        <v>0</v>
      </c>
      <c r="AW263" s="40">
        <f t="shared" si="938"/>
        <v>0</v>
      </c>
      <c r="AX263" s="40">
        <f t="shared" ref="AX263" si="1206">AX265</f>
        <v>0</v>
      </c>
      <c r="AY263" s="40">
        <f>AY265</f>
        <v>0</v>
      </c>
      <c r="AZ263" s="40">
        <f t="shared" si="939"/>
        <v>0</v>
      </c>
      <c r="BA263" s="40">
        <f t="shared" ref="BA263" si="1207">BA265</f>
        <v>0</v>
      </c>
      <c r="BB263" s="40">
        <f>BB265</f>
        <v>0</v>
      </c>
      <c r="BC263" s="40">
        <f t="shared" si="940"/>
        <v>0</v>
      </c>
      <c r="BD263" s="40">
        <f t="shared" ref="BD263" si="1208">BD265</f>
        <v>0</v>
      </c>
      <c r="BE263" s="40">
        <f>BE265</f>
        <v>0</v>
      </c>
      <c r="BF263" s="40">
        <f t="shared" si="941"/>
        <v>0</v>
      </c>
      <c r="BG263" s="40">
        <f t="shared" ref="BG263" si="1209">BG265</f>
        <v>0</v>
      </c>
      <c r="BH263" s="40">
        <f>BH265</f>
        <v>0</v>
      </c>
      <c r="BI263" s="40">
        <f t="shared" si="942"/>
        <v>0</v>
      </c>
      <c r="BJ263" s="40">
        <f t="shared" ref="BJ263" si="1210">BJ265</f>
        <v>0</v>
      </c>
      <c r="BK263" s="40">
        <f>BK265</f>
        <v>0</v>
      </c>
      <c r="BL263" s="40">
        <f t="shared" si="943"/>
        <v>0</v>
      </c>
      <c r="BM263" s="40">
        <f t="shared" ref="BM263" si="1211">BM265</f>
        <v>0</v>
      </c>
      <c r="BN263" s="40">
        <f>BN265</f>
        <v>0</v>
      </c>
      <c r="BO263" s="40">
        <f t="shared" si="944"/>
        <v>0</v>
      </c>
      <c r="BP263" s="40">
        <f t="shared" ref="BP263" si="1212">BP265</f>
        <v>0</v>
      </c>
      <c r="BQ263" s="60">
        <f t="shared" si="950"/>
        <v>150750</v>
      </c>
      <c r="BR263" s="60">
        <f t="shared" si="946"/>
        <v>0</v>
      </c>
      <c r="BS263" s="60">
        <f t="shared" si="950"/>
        <v>150750</v>
      </c>
      <c r="BT263" s="49" t="s">
        <v>207</v>
      </c>
      <c r="BU263" s="43">
        <v>150750</v>
      </c>
      <c r="BV263" s="40">
        <f>BV265</f>
        <v>0</v>
      </c>
      <c r="BW263" s="40">
        <f t="shared" ref="BW263:BX263" si="1213">BW265</f>
        <v>0</v>
      </c>
      <c r="BX263" s="40">
        <f t="shared" si="1213"/>
        <v>0</v>
      </c>
      <c r="BY263" s="40">
        <f t="shared" si="947"/>
        <v>150750</v>
      </c>
      <c r="BZ263" s="40">
        <f t="shared" si="948"/>
        <v>0</v>
      </c>
      <c r="CA263" s="40">
        <f t="shared" si="949"/>
        <v>150750</v>
      </c>
    </row>
    <row r="264" spans="1:79" ht="33.75" x14ac:dyDescent="0.2">
      <c r="A264" s="44" t="s">
        <v>43</v>
      </c>
      <c r="B264" s="45" t="s">
        <v>44</v>
      </c>
      <c r="C264" s="30"/>
      <c r="D264" s="30">
        <f t="shared" si="924"/>
        <v>0</v>
      </c>
      <c r="E264" s="30"/>
      <c r="F264" s="30"/>
      <c r="G264" s="30">
        <f t="shared" si="925"/>
        <v>0</v>
      </c>
      <c r="H264" s="30"/>
      <c r="I264" s="30"/>
      <c r="J264" s="32">
        <f t="shared" si="926"/>
        <v>0</v>
      </c>
      <c r="K264" s="30"/>
      <c r="L264" s="30"/>
      <c r="M264" s="30">
        <f t="shared" si="927"/>
        <v>0</v>
      </c>
      <c r="N264" s="30"/>
      <c r="O264" s="30"/>
      <c r="P264" s="30">
        <f t="shared" si="928"/>
        <v>0</v>
      </c>
      <c r="Q264" s="30"/>
      <c r="R264" s="48">
        <f t="shared" si="953"/>
        <v>0</v>
      </c>
      <c r="S264" s="48">
        <f t="shared" si="901"/>
        <v>0</v>
      </c>
      <c r="T264" s="48">
        <f t="shared" si="902"/>
        <v>0</v>
      </c>
      <c r="U264" s="30"/>
      <c r="V264" s="30">
        <f t="shared" si="929"/>
        <v>0</v>
      </c>
      <c r="W264" s="30"/>
      <c r="X264" s="30"/>
      <c r="Y264" s="30">
        <f t="shared" si="930"/>
        <v>0</v>
      </c>
      <c r="Z264" s="30"/>
      <c r="AA264" s="30"/>
      <c r="AB264" s="30">
        <f t="shared" si="931"/>
        <v>0</v>
      </c>
      <c r="AC264" s="30"/>
      <c r="AD264" s="30"/>
      <c r="AE264" s="30">
        <f t="shared" si="932"/>
        <v>0</v>
      </c>
      <c r="AF264" s="30"/>
      <c r="AG264" s="30"/>
      <c r="AH264" s="30">
        <f t="shared" si="933"/>
        <v>0</v>
      </c>
      <c r="AI264" s="30"/>
      <c r="AJ264" s="30"/>
      <c r="AK264" s="30">
        <f t="shared" si="934"/>
        <v>0</v>
      </c>
      <c r="AL264" s="30"/>
      <c r="AM264" s="30"/>
      <c r="AN264" s="30">
        <f t="shared" si="935"/>
        <v>0</v>
      </c>
      <c r="AO264" s="30"/>
      <c r="AP264" s="30"/>
      <c r="AQ264" s="30">
        <f t="shared" si="936"/>
        <v>0</v>
      </c>
      <c r="AR264" s="30"/>
      <c r="AS264" s="30"/>
      <c r="AT264" s="30">
        <f t="shared" si="937"/>
        <v>0</v>
      </c>
      <c r="AU264" s="30"/>
      <c r="AV264" s="30"/>
      <c r="AW264" s="30">
        <f t="shared" si="938"/>
        <v>0</v>
      </c>
      <c r="AX264" s="30"/>
      <c r="AY264" s="30"/>
      <c r="AZ264" s="30">
        <f t="shared" si="939"/>
        <v>0</v>
      </c>
      <c r="BA264" s="30"/>
      <c r="BB264" s="30"/>
      <c r="BC264" s="30">
        <f t="shared" si="940"/>
        <v>0</v>
      </c>
      <c r="BD264" s="30"/>
      <c r="BE264" s="30"/>
      <c r="BF264" s="30">
        <f t="shared" si="941"/>
        <v>0</v>
      </c>
      <c r="BG264" s="30"/>
      <c r="BH264" s="30"/>
      <c r="BI264" s="30">
        <f t="shared" si="942"/>
        <v>0</v>
      </c>
      <c r="BJ264" s="30"/>
      <c r="BK264" s="30"/>
      <c r="BL264" s="30">
        <f t="shared" si="943"/>
        <v>0</v>
      </c>
      <c r="BM264" s="30"/>
      <c r="BN264" s="30"/>
      <c r="BO264" s="30">
        <f t="shared" si="944"/>
        <v>0</v>
      </c>
      <c r="BP264" s="30"/>
      <c r="BQ264" s="49"/>
      <c r="BR264" s="49"/>
      <c r="BS264" s="49"/>
      <c r="BT264" s="49" t="s">
        <v>208</v>
      </c>
      <c r="BU264" s="115">
        <f>BU263-BS263</f>
        <v>0</v>
      </c>
      <c r="BV264" s="30"/>
      <c r="BW264" s="30"/>
      <c r="BX264" s="30"/>
      <c r="BY264" s="30">
        <f t="shared" si="947"/>
        <v>0</v>
      </c>
      <c r="BZ264" s="30">
        <f t="shared" si="948"/>
        <v>0</v>
      </c>
      <c r="CA264" s="30">
        <f t="shared" si="949"/>
        <v>0</v>
      </c>
    </row>
    <row r="265" spans="1:79" ht="22.5" x14ac:dyDescent="0.2">
      <c r="A265" s="44" t="s">
        <v>45</v>
      </c>
      <c r="B265" s="45" t="s">
        <v>46</v>
      </c>
      <c r="C265" s="33">
        <f>C266</f>
        <v>150750</v>
      </c>
      <c r="D265" s="33">
        <f t="shared" si="924"/>
        <v>0</v>
      </c>
      <c r="E265" s="33">
        <f t="shared" ref="E265:BM266" si="1214">E266</f>
        <v>150750</v>
      </c>
      <c r="F265" s="33">
        <f>F266</f>
        <v>0</v>
      </c>
      <c r="G265" s="33">
        <f t="shared" si="925"/>
        <v>0</v>
      </c>
      <c r="H265" s="33">
        <f t="shared" si="1214"/>
        <v>0</v>
      </c>
      <c r="I265" s="33">
        <f>I266</f>
        <v>0</v>
      </c>
      <c r="J265" s="50">
        <f t="shared" si="926"/>
        <v>0</v>
      </c>
      <c r="K265" s="33">
        <f t="shared" si="1214"/>
        <v>0</v>
      </c>
      <c r="L265" s="33">
        <f>L266</f>
        <v>0</v>
      </c>
      <c r="M265" s="33">
        <f t="shared" si="927"/>
        <v>0</v>
      </c>
      <c r="N265" s="33">
        <f t="shared" si="1214"/>
        <v>0</v>
      </c>
      <c r="O265" s="33">
        <f>O266</f>
        <v>0</v>
      </c>
      <c r="P265" s="33">
        <f t="shared" si="928"/>
        <v>0</v>
      </c>
      <c r="Q265" s="33">
        <f t="shared" si="1214"/>
        <v>0</v>
      </c>
      <c r="R265" s="48">
        <f t="shared" si="953"/>
        <v>150750</v>
      </c>
      <c r="S265" s="48">
        <f t="shared" ref="S265:S328" si="1215">T265-R265</f>
        <v>0</v>
      </c>
      <c r="T265" s="48">
        <f t="shared" ref="T265:T328" si="1216">E265+H265+K265+N265+Q265</f>
        <v>150750</v>
      </c>
      <c r="U265" s="33">
        <f>U266</f>
        <v>0</v>
      </c>
      <c r="V265" s="33">
        <f t="shared" si="929"/>
        <v>0</v>
      </c>
      <c r="W265" s="33">
        <f t="shared" si="1214"/>
        <v>0</v>
      </c>
      <c r="X265" s="33">
        <f>X266</f>
        <v>0</v>
      </c>
      <c r="Y265" s="33">
        <f t="shared" si="930"/>
        <v>0</v>
      </c>
      <c r="Z265" s="33">
        <f t="shared" si="1214"/>
        <v>0</v>
      </c>
      <c r="AA265" s="33">
        <f>AA266</f>
        <v>0</v>
      </c>
      <c r="AB265" s="33">
        <f t="shared" si="931"/>
        <v>0</v>
      </c>
      <c r="AC265" s="33">
        <f t="shared" si="1214"/>
        <v>0</v>
      </c>
      <c r="AD265" s="33">
        <f>AD266</f>
        <v>0</v>
      </c>
      <c r="AE265" s="33">
        <f t="shared" si="932"/>
        <v>0</v>
      </c>
      <c r="AF265" s="33">
        <f t="shared" si="1214"/>
        <v>0</v>
      </c>
      <c r="AG265" s="33">
        <f>AG266</f>
        <v>0</v>
      </c>
      <c r="AH265" s="33">
        <f t="shared" si="933"/>
        <v>0</v>
      </c>
      <c r="AI265" s="33">
        <f t="shared" si="1214"/>
        <v>0</v>
      </c>
      <c r="AJ265" s="33">
        <f>AJ266</f>
        <v>0</v>
      </c>
      <c r="AK265" s="33">
        <f t="shared" si="934"/>
        <v>0</v>
      </c>
      <c r="AL265" s="33">
        <f t="shared" si="1214"/>
        <v>0</v>
      </c>
      <c r="AM265" s="33">
        <f>AM266</f>
        <v>0</v>
      </c>
      <c r="AN265" s="33">
        <f t="shared" si="935"/>
        <v>0</v>
      </c>
      <c r="AO265" s="33">
        <f t="shared" si="1214"/>
        <v>0</v>
      </c>
      <c r="AP265" s="33">
        <f>AP266</f>
        <v>0</v>
      </c>
      <c r="AQ265" s="33">
        <f t="shared" si="936"/>
        <v>0</v>
      </c>
      <c r="AR265" s="33">
        <f t="shared" si="1214"/>
        <v>0</v>
      </c>
      <c r="AS265" s="33">
        <f>AS266</f>
        <v>0</v>
      </c>
      <c r="AT265" s="33">
        <f t="shared" si="937"/>
        <v>0</v>
      </c>
      <c r="AU265" s="33">
        <f t="shared" si="1214"/>
        <v>0</v>
      </c>
      <c r="AV265" s="33">
        <f>AV266</f>
        <v>0</v>
      </c>
      <c r="AW265" s="33">
        <f t="shared" si="938"/>
        <v>0</v>
      </c>
      <c r="AX265" s="33">
        <f t="shared" si="1214"/>
        <v>0</v>
      </c>
      <c r="AY265" s="33">
        <f>AY266</f>
        <v>0</v>
      </c>
      <c r="AZ265" s="33">
        <f t="shared" si="939"/>
        <v>0</v>
      </c>
      <c r="BA265" s="33">
        <f t="shared" si="1214"/>
        <v>0</v>
      </c>
      <c r="BB265" s="33">
        <f>BB266</f>
        <v>0</v>
      </c>
      <c r="BC265" s="33">
        <f t="shared" si="940"/>
        <v>0</v>
      </c>
      <c r="BD265" s="33">
        <f t="shared" si="1214"/>
        <v>0</v>
      </c>
      <c r="BE265" s="33">
        <f>BE266</f>
        <v>0</v>
      </c>
      <c r="BF265" s="33">
        <f t="shared" si="941"/>
        <v>0</v>
      </c>
      <c r="BG265" s="33">
        <f t="shared" si="1214"/>
        <v>0</v>
      </c>
      <c r="BH265" s="33">
        <f>BH266</f>
        <v>0</v>
      </c>
      <c r="BI265" s="33">
        <f t="shared" si="942"/>
        <v>0</v>
      </c>
      <c r="BJ265" s="33">
        <f t="shared" si="1214"/>
        <v>0</v>
      </c>
      <c r="BK265" s="33">
        <f>BK266</f>
        <v>0</v>
      </c>
      <c r="BL265" s="33">
        <f t="shared" si="943"/>
        <v>0</v>
      </c>
      <c r="BM265" s="33">
        <f t="shared" si="1214"/>
        <v>0</v>
      </c>
      <c r="BN265" s="33">
        <f>BN266</f>
        <v>0</v>
      </c>
      <c r="BO265" s="33">
        <f t="shared" si="944"/>
        <v>0</v>
      </c>
      <c r="BP265" s="33">
        <f t="shared" ref="BP265" si="1217">BP266</f>
        <v>0</v>
      </c>
      <c r="BQ265" s="57">
        <f t="shared" si="950"/>
        <v>150750</v>
      </c>
      <c r="BR265" s="57">
        <f t="shared" si="946"/>
        <v>0</v>
      </c>
      <c r="BS265" s="57">
        <f t="shared" si="950"/>
        <v>150750</v>
      </c>
      <c r="BT265" s="49"/>
      <c r="BU265" s="33"/>
      <c r="BV265" s="33">
        <f>BV266</f>
        <v>0</v>
      </c>
      <c r="BW265" s="33">
        <f>BW266</f>
        <v>0</v>
      </c>
      <c r="BX265" s="33">
        <f>BX266</f>
        <v>0</v>
      </c>
      <c r="BY265" s="33">
        <f t="shared" si="947"/>
        <v>150750</v>
      </c>
      <c r="BZ265" s="33">
        <f t="shared" si="948"/>
        <v>0</v>
      </c>
      <c r="CA265" s="33">
        <f t="shared" si="949"/>
        <v>150750</v>
      </c>
    </row>
    <row r="266" spans="1:79" ht="22.5" x14ac:dyDescent="0.2">
      <c r="A266" s="44" t="s">
        <v>55</v>
      </c>
      <c r="B266" s="45" t="s">
        <v>56</v>
      </c>
      <c r="C266" s="30">
        <f>C267</f>
        <v>150750</v>
      </c>
      <c r="D266" s="30">
        <f t="shared" si="924"/>
        <v>0</v>
      </c>
      <c r="E266" s="30">
        <f t="shared" si="1214"/>
        <v>150750</v>
      </c>
      <c r="F266" s="30"/>
      <c r="G266" s="30">
        <f t="shared" si="925"/>
        <v>0</v>
      </c>
      <c r="H266" s="30"/>
      <c r="I266" s="30"/>
      <c r="J266" s="32">
        <f t="shared" si="926"/>
        <v>0</v>
      </c>
      <c r="K266" s="30"/>
      <c r="L266" s="30"/>
      <c r="M266" s="30">
        <f t="shared" si="927"/>
        <v>0</v>
      </c>
      <c r="N266" s="30"/>
      <c r="O266" s="30"/>
      <c r="P266" s="30">
        <f t="shared" si="928"/>
        <v>0</v>
      </c>
      <c r="Q266" s="30"/>
      <c r="R266" s="48">
        <f t="shared" si="953"/>
        <v>150750</v>
      </c>
      <c r="S266" s="48">
        <f t="shared" si="1215"/>
        <v>0</v>
      </c>
      <c r="T266" s="48">
        <f t="shared" si="1216"/>
        <v>150750</v>
      </c>
      <c r="U266" s="30"/>
      <c r="V266" s="30">
        <f t="shared" si="929"/>
        <v>0</v>
      </c>
      <c r="W266" s="30"/>
      <c r="X266" s="30"/>
      <c r="Y266" s="30">
        <f t="shared" si="930"/>
        <v>0</v>
      </c>
      <c r="Z266" s="30"/>
      <c r="AA266" s="30"/>
      <c r="AB266" s="30">
        <f t="shared" si="931"/>
        <v>0</v>
      </c>
      <c r="AC266" s="30"/>
      <c r="AD266" s="30"/>
      <c r="AE266" s="30">
        <f t="shared" si="932"/>
        <v>0</v>
      </c>
      <c r="AF266" s="30"/>
      <c r="AG266" s="30"/>
      <c r="AH266" s="30">
        <f t="shared" si="933"/>
        <v>0</v>
      </c>
      <c r="AI266" s="30"/>
      <c r="AJ266" s="30"/>
      <c r="AK266" s="30">
        <f t="shared" si="934"/>
        <v>0</v>
      </c>
      <c r="AL266" s="30"/>
      <c r="AM266" s="30"/>
      <c r="AN266" s="30">
        <f t="shared" si="935"/>
        <v>0</v>
      </c>
      <c r="AO266" s="30"/>
      <c r="AP266" s="30"/>
      <c r="AQ266" s="30">
        <f t="shared" si="936"/>
        <v>0</v>
      </c>
      <c r="AR266" s="30"/>
      <c r="AS266" s="30"/>
      <c r="AT266" s="30">
        <f t="shared" si="937"/>
        <v>0</v>
      </c>
      <c r="AU266" s="30"/>
      <c r="AV266" s="30"/>
      <c r="AW266" s="30">
        <f t="shared" si="938"/>
        <v>0</v>
      </c>
      <c r="AX266" s="30"/>
      <c r="AY266" s="30"/>
      <c r="AZ266" s="30">
        <f t="shared" si="939"/>
        <v>0</v>
      </c>
      <c r="BA266" s="30"/>
      <c r="BB266" s="30"/>
      <c r="BC266" s="30">
        <f t="shared" si="940"/>
        <v>0</v>
      </c>
      <c r="BD266" s="30"/>
      <c r="BE266" s="30"/>
      <c r="BF266" s="30">
        <f t="shared" si="941"/>
        <v>0</v>
      </c>
      <c r="BG266" s="30"/>
      <c r="BH266" s="30"/>
      <c r="BI266" s="30">
        <f t="shared" si="942"/>
        <v>0</v>
      </c>
      <c r="BJ266" s="30"/>
      <c r="BK266" s="30"/>
      <c r="BL266" s="30">
        <f t="shared" si="943"/>
        <v>0</v>
      </c>
      <c r="BM266" s="30"/>
      <c r="BN266" s="30"/>
      <c r="BO266" s="30">
        <f t="shared" si="944"/>
        <v>0</v>
      </c>
      <c r="BP266" s="30"/>
      <c r="BQ266" s="57">
        <f t="shared" si="950"/>
        <v>150750</v>
      </c>
      <c r="BR266" s="57">
        <f t="shared" si="946"/>
        <v>0</v>
      </c>
      <c r="BS266" s="57">
        <f t="shared" si="950"/>
        <v>150750</v>
      </c>
      <c r="BT266" s="49"/>
      <c r="BU266" s="30"/>
      <c r="BV266" s="30"/>
      <c r="BW266" s="30"/>
      <c r="BX266" s="30"/>
      <c r="BY266" s="30">
        <f t="shared" si="947"/>
        <v>150750</v>
      </c>
      <c r="BZ266" s="30">
        <f t="shared" si="948"/>
        <v>0</v>
      </c>
      <c r="CA266" s="30">
        <f t="shared" si="949"/>
        <v>150750</v>
      </c>
    </row>
    <row r="267" spans="1:79" ht="22.5" x14ac:dyDescent="0.2">
      <c r="A267" s="44" t="s">
        <v>59</v>
      </c>
      <c r="B267" s="45" t="s">
        <v>60</v>
      </c>
      <c r="C267" s="58">
        <v>150750</v>
      </c>
      <c r="D267" s="58">
        <f t="shared" si="924"/>
        <v>0</v>
      </c>
      <c r="E267" s="58">
        <v>150750</v>
      </c>
      <c r="F267" s="58"/>
      <c r="G267" s="58">
        <f t="shared" si="925"/>
        <v>0</v>
      </c>
      <c r="H267" s="58"/>
      <c r="I267" s="58"/>
      <c r="J267" s="59">
        <f t="shared" si="926"/>
        <v>0</v>
      </c>
      <c r="K267" s="58"/>
      <c r="L267" s="58"/>
      <c r="M267" s="58">
        <f t="shared" si="927"/>
        <v>0</v>
      </c>
      <c r="N267" s="58"/>
      <c r="O267" s="58"/>
      <c r="P267" s="58">
        <f t="shared" si="928"/>
        <v>0</v>
      </c>
      <c r="Q267" s="58"/>
      <c r="R267" s="48">
        <f t="shared" si="953"/>
        <v>150750</v>
      </c>
      <c r="S267" s="48">
        <f t="shared" si="1215"/>
        <v>0</v>
      </c>
      <c r="T267" s="48">
        <f t="shared" si="1216"/>
        <v>150750</v>
      </c>
      <c r="U267" s="58"/>
      <c r="V267" s="58">
        <f t="shared" si="929"/>
        <v>0</v>
      </c>
      <c r="W267" s="58"/>
      <c r="X267" s="58"/>
      <c r="Y267" s="58">
        <f t="shared" si="930"/>
        <v>0</v>
      </c>
      <c r="Z267" s="58"/>
      <c r="AA267" s="58"/>
      <c r="AB267" s="58">
        <f t="shared" si="931"/>
        <v>0</v>
      </c>
      <c r="AC267" s="58"/>
      <c r="AD267" s="58"/>
      <c r="AE267" s="58">
        <f t="shared" si="932"/>
        <v>0</v>
      </c>
      <c r="AF267" s="58"/>
      <c r="AG267" s="58"/>
      <c r="AH267" s="58">
        <f t="shared" si="933"/>
        <v>0</v>
      </c>
      <c r="AI267" s="58"/>
      <c r="AJ267" s="58"/>
      <c r="AK267" s="58">
        <f t="shared" si="934"/>
        <v>0</v>
      </c>
      <c r="AL267" s="58"/>
      <c r="AM267" s="58"/>
      <c r="AN267" s="58">
        <f t="shared" si="935"/>
        <v>0</v>
      </c>
      <c r="AO267" s="58"/>
      <c r="AP267" s="58"/>
      <c r="AQ267" s="58">
        <f t="shared" si="936"/>
        <v>0</v>
      </c>
      <c r="AR267" s="58"/>
      <c r="AS267" s="58"/>
      <c r="AT267" s="58">
        <f t="shared" si="937"/>
        <v>0</v>
      </c>
      <c r="AU267" s="58"/>
      <c r="AV267" s="58"/>
      <c r="AW267" s="58">
        <f t="shared" si="938"/>
        <v>0</v>
      </c>
      <c r="AX267" s="58"/>
      <c r="AY267" s="58"/>
      <c r="AZ267" s="58">
        <f t="shared" si="939"/>
        <v>0</v>
      </c>
      <c r="BA267" s="58"/>
      <c r="BB267" s="58"/>
      <c r="BC267" s="58">
        <f t="shared" si="940"/>
        <v>0</v>
      </c>
      <c r="BD267" s="58"/>
      <c r="BE267" s="58"/>
      <c r="BF267" s="58">
        <f t="shared" si="941"/>
        <v>0</v>
      </c>
      <c r="BG267" s="58"/>
      <c r="BH267" s="58"/>
      <c r="BI267" s="58">
        <f t="shared" si="942"/>
        <v>0</v>
      </c>
      <c r="BJ267" s="58"/>
      <c r="BK267" s="58"/>
      <c r="BL267" s="58">
        <f t="shared" si="943"/>
        <v>0</v>
      </c>
      <c r="BM267" s="58"/>
      <c r="BN267" s="58"/>
      <c r="BO267" s="58">
        <f t="shared" si="944"/>
        <v>0</v>
      </c>
      <c r="BP267" s="58"/>
      <c r="BQ267" s="57">
        <f t="shared" si="950"/>
        <v>150750</v>
      </c>
      <c r="BR267" s="57">
        <f t="shared" si="946"/>
        <v>0</v>
      </c>
      <c r="BS267" s="57">
        <f t="shared" si="950"/>
        <v>150750</v>
      </c>
      <c r="BT267" s="49"/>
      <c r="BU267" s="54"/>
      <c r="BV267" s="58"/>
      <c r="BW267" s="58"/>
      <c r="BX267" s="58"/>
      <c r="BY267" s="58">
        <f t="shared" si="947"/>
        <v>150750</v>
      </c>
      <c r="BZ267" s="58">
        <f t="shared" si="948"/>
        <v>0</v>
      </c>
      <c r="CA267" s="58">
        <f t="shared" si="949"/>
        <v>150750</v>
      </c>
    </row>
    <row r="268" spans="1:79" ht="67.5" x14ac:dyDescent="0.2">
      <c r="A268" s="38" t="s">
        <v>144</v>
      </c>
      <c r="B268" s="39" t="s">
        <v>145</v>
      </c>
      <c r="C268" s="40">
        <f>C270+C287</f>
        <v>2124625</v>
      </c>
      <c r="D268" s="40">
        <f t="shared" ref="D268:D331" si="1218">E268-C268</f>
        <v>-1213751</v>
      </c>
      <c r="E268" s="40">
        <f t="shared" ref="E268" si="1219">E270+E287</f>
        <v>910874</v>
      </c>
      <c r="F268" s="40">
        <f>F270+F287</f>
        <v>0</v>
      </c>
      <c r="G268" s="40">
        <f t="shared" ref="G268:G331" si="1220">H268-F268</f>
        <v>81</v>
      </c>
      <c r="H268" s="40">
        <f t="shared" ref="H268" si="1221">H270+H287</f>
        <v>81</v>
      </c>
      <c r="I268" s="40">
        <f>I270+I287</f>
        <v>0</v>
      </c>
      <c r="J268" s="41">
        <f t="shared" ref="J268:J331" si="1222">K268-I268</f>
        <v>0</v>
      </c>
      <c r="K268" s="40">
        <f t="shared" ref="K268" si="1223">K270+K287</f>
        <v>0</v>
      </c>
      <c r="L268" s="40">
        <f>L270+L287</f>
        <v>0</v>
      </c>
      <c r="M268" s="40">
        <f t="shared" ref="M268:M331" si="1224">N268-L268</f>
        <v>0</v>
      </c>
      <c r="N268" s="40">
        <f t="shared" ref="N268" si="1225">N270+N287</f>
        <v>0</v>
      </c>
      <c r="O268" s="40">
        <f>O270+O287</f>
        <v>0</v>
      </c>
      <c r="P268" s="40">
        <f t="shared" ref="P268:P331" si="1226">Q268-O268</f>
        <v>0</v>
      </c>
      <c r="Q268" s="40">
        <f t="shared" ref="Q268" si="1227">Q270+Q287</f>
        <v>0</v>
      </c>
      <c r="R268" s="42">
        <f t="shared" si="953"/>
        <v>2124625</v>
      </c>
      <c r="S268" s="42">
        <f t="shared" si="1215"/>
        <v>-1213670</v>
      </c>
      <c r="T268" s="42">
        <f t="shared" si="1216"/>
        <v>910955</v>
      </c>
      <c r="U268" s="40">
        <f>U270+U287</f>
        <v>0</v>
      </c>
      <c r="V268" s="40">
        <f t="shared" ref="V268:V331" si="1228">W268-U268</f>
        <v>0</v>
      </c>
      <c r="W268" s="40">
        <f t="shared" ref="W268" si="1229">W270+W287</f>
        <v>0</v>
      </c>
      <c r="X268" s="40">
        <f>X270+X287</f>
        <v>0</v>
      </c>
      <c r="Y268" s="40">
        <f t="shared" ref="Y268:Y331" si="1230">Z268-X268</f>
        <v>0</v>
      </c>
      <c r="Z268" s="40">
        <f t="shared" ref="Z268" si="1231">Z270+Z287</f>
        <v>0</v>
      </c>
      <c r="AA268" s="40">
        <f>AA270+AA287</f>
        <v>0</v>
      </c>
      <c r="AB268" s="40">
        <f t="shared" ref="AB268:AB331" si="1232">AC268-AA268</f>
        <v>0</v>
      </c>
      <c r="AC268" s="40">
        <f t="shared" ref="AC268" si="1233">AC270+AC287</f>
        <v>0</v>
      </c>
      <c r="AD268" s="40">
        <f>AD270+AD287</f>
        <v>0</v>
      </c>
      <c r="AE268" s="40">
        <f t="shared" ref="AE268:AE331" si="1234">AF268-AD268</f>
        <v>0</v>
      </c>
      <c r="AF268" s="40">
        <f t="shared" ref="AF268" si="1235">AF270+AF287</f>
        <v>0</v>
      </c>
      <c r="AG268" s="40">
        <f>AG270+AG287</f>
        <v>0</v>
      </c>
      <c r="AH268" s="40">
        <f t="shared" ref="AH268:AH331" si="1236">AI268-AG268</f>
        <v>0</v>
      </c>
      <c r="AI268" s="40">
        <f t="shared" ref="AI268" si="1237">AI270+AI287</f>
        <v>0</v>
      </c>
      <c r="AJ268" s="40">
        <f>AJ270+AJ287</f>
        <v>0</v>
      </c>
      <c r="AK268" s="40">
        <f t="shared" ref="AK268:AK331" si="1238">AL268-AJ268</f>
        <v>0</v>
      </c>
      <c r="AL268" s="40">
        <f t="shared" ref="AL268" si="1239">AL270+AL287</f>
        <v>0</v>
      </c>
      <c r="AM268" s="40">
        <f>AM270+AM287+AM309</f>
        <v>354718</v>
      </c>
      <c r="AN268" s="40">
        <f t="shared" ref="AN268:AN331" si="1240">AO268-AM268</f>
        <v>-227408</v>
      </c>
      <c r="AO268" s="40">
        <f t="shared" ref="AO268" si="1241">AO270+AO287+AO309</f>
        <v>127310</v>
      </c>
      <c r="AP268" s="40">
        <f>AP270+AP287</f>
        <v>0</v>
      </c>
      <c r="AQ268" s="40">
        <f t="shared" ref="AQ268:AQ331" si="1242">AR268-AP268</f>
        <v>0</v>
      </c>
      <c r="AR268" s="40">
        <f t="shared" ref="AR268" si="1243">AR270+AR287</f>
        <v>0</v>
      </c>
      <c r="AS268" s="40">
        <f>AS270+AS287</f>
        <v>0</v>
      </c>
      <c r="AT268" s="40">
        <f t="shared" ref="AT268:AT331" si="1244">AU268-AS268</f>
        <v>0</v>
      </c>
      <c r="AU268" s="40">
        <f t="shared" ref="AU268" si="1245">AU270+AU287</f>
        <v>0</v>
      </c>
      <c r="AV268" s="40">
        <f>AV270+AV287</f>
        <v>0</v>
      </c>
      <c r="AW268" s="40">
        <f t="shared" ref="AW268:AW331" si="1246">AX268-AV268</f>
        <v>0</v>
      </c>
      <c r="AX268" s="40">
        <f t="shared" ref="AX268" si="1247">AX270+AX287</f>
        <v>0</v>
      </c>
      <c r="AY268" s="40">
        <f>AY270+AY287</f>
        <v>0</v>
      </c>
      <c r="AZ268" s="40">
        <f t="shared" ref="AZ268:AZ331" si="1248">BA268-AY268</f>
        <v>0</v>
      </c>
      <c r="BA268" s="40">
        <f t="shared" ref="BA268" si="1249">BA270+BA287</f>
        <v>0</v>
      </c>
      <c r="BB268" s="40">
        <f>BB270+BB287</f>
        <v>0</v>
      </c>
      <c r="BC268" s="40">
        <f t="shared" ref="BC268:BC331" si="1250">BD268-BB268</f>
        <v>0</v>
      </c>
      <c r="BD268" s="40">
        <f t="shared" ref="BD268" si="1251">BD270+BD287</f>
        <v>0</v>
      </c>
      <c r="BE268" s="40">
        <f>BE270+BE287</f>
        <v>0</v>
      </c>
      <c r="BF268" s="40">
        <f t="shared" ref="BF268:BF331" si="1252">BG268-BE268</f>
        <v>0</v>
      </c>
      <c r="BG268" s="40">
        <f t="shared" ref="BG268" si="1253">BG270+BG287</f>
        <v>0</v>
      </c>
      <c r="BH268" s="40">
        <f>BH270+BH287</f>
        <v>0</v>
      </c>
      <c r="BI268" s="40">
        <f t="shared" ref="BI268:BI331" si="1254">BJ268-BH268</f>
        <v>0</v>
      </c>
      <c r="BJ268" s="40">
        <f t="shared" ref="BJ268" si="1255">BJ270+BJ287</f>
        <v>0</v>
      </c>
      <c r="BK268" s="40">
        <f>BK270+BK287</f>
        <v>0</v>
      </c>
      <c r="BL268" s="40">
        <f t="shared" ref="BL268:BL331" si="1256">BM268-BK268</f>
        <v>0</v>
      </c>
      <c r="BM268" s="40">
        <f t="shared" ref="BM268" si="1257">BM270+BM287</f>
        <v>0</v>
      </c>
      <c r="BN268" s="40">
        <f>BN270+BN287</f>
        <v>927425</v>
      </c>
      <c r="BO268" s="40">
        <f t="shared" ref="BO268:BO331" si="1258">BP268-BN268</f>
        <v>-174921</v>
      </c>
      <c r="BP268" s="40">
        <f t="shared" ref="BP268" si="1259">BP270+BP287</f>
        <v>752504</v>
      </c>
      <c r="BQ268" s="60">
        <f t="shared" si="950"/>
        <v>3406768</v>
      </c>
      <c r="BR268" s="60">
        <f t="shared" ref="BR268:BR331" si="1260">BS268-BQ268</f>
        <v>-1615999</v>
      </c>
      <c r="BS268" s="60">
        <f t="shared" si="950"/>
        <v>1790769</v>
      </c>
      <c r="BT268" s="148" t="s">
        <v>209</v>
      </c>
      <c r="BU268" s="43"/>
      <c r="BV268" s="40">
        <f>BV270+BV287</f>
        <v>0</v>
      </c>
      <c r="BW268" s="40">
        <f t="shared" ref="BW268:BX268" si="1261">BW270+BW287</f>
        <v>0</v>
      </c>
      <c r="BX268" s="40">
        <f t="shared" si="1261"/>
        <v>0</v>
      </c>
      <c r="BY268" s="40">
        <f t="shared" ref="BY268:BY331" si="1262">BQ268+BV268</f>
        <v>3406768</v>
      </c>
      <c r="BZ268" s="40">
        <f t="shared" ref="BZ268:BZ331" si="1263">BR268+BW268</f>
        <v>-1615999</v>
      </c>
      <c r="CA268" s="40">
        <f t="shared" ref="CA268:CA331" si="1264">BS268+BX268</f>
        <v>1790769</v>
      </c>
    </row>
    <row r="269" spans="1:79" ht="33.75" x14ac:dyDescent="0.2">
      <c r="A269" s="44" t="s">
        <v>43</v>
      </c>
      <c r="B269" s="45" t="s">
        <v>44</v>
      </c>
      <c r="C269" s="30"/>
      <c r="D269" s="30">
        <f t="shared" si="1218"/>
        <v>0</v>
      </c>
      <c r="E269" s="30"/>
      <c r="F269" s="30"/>
      <c r="G269" s="30">
        <f t="shared" si="1220"/>
        <v>0</v>
      </c>
      <c r="H269" s="30"/>
      <c r="I269" s="30"/>
      <c r="J269" s="32">
        <f t="shared" si="1222"/>
        <v>0</v>
      </c>
      <c r="K269" s="30"/>
      <c r="L269" s="30"/>
      <c r="M269" s="30">
        <f t="shared" si="1224"/>
        <v>0</v>
      </c>
      <c r="N269" s="30"/>
      <c r="O269" s="30"/>
      <c r="P269" s="30">
        <f t="shared" si="1226"/>
        <v>0</v>
      </c>
      <c r="Q269" s="30"/>
      <c r="R269" s="48">
        <f t="shared" si="953"/>
        <v>0</v>
      </c>
      <c r="S269" s="48">
        <f t="shared" si="1215"/>
        <v>0</v>
      </c>
      <c r="T269" s="48">
        <f t="shared" si="1216"/>
        <v>0</v>
      </c>
      <c r="U269" s="30"/>
      <c r="V269" s="30">
        <f t="shared" si="1228"/>
        <v>0</v>
      </c>
      <c r="W269" s="30"/>
      <c r="X269" s="30"/>
      <c r="Y269" s="30">
        <f t="shared" si="1230"/>
        <v>0</v>
      </c>
      <c r="Z269" s="30"/>
      <c r="AA269" s="30"/>
      <c r="AB269" s="30">
        <f t="shared" si="1232"/>
        <v>0</v>
      </c>
      <c r="AC269" s="30"/>
      <c r="AD269" s="30"/>
      <c r="AE269" s="30">
        <f t="shared" si="1234"/>
        <v>0</v>
      </c>
      <c r="AF269" s="30"/>
      <c r="AG269" s="30"/>
      <c r="AH269" s="30">
        <f t="shared" si="1236"/>
        <v>0</v>
      </c>
      <c r="AI269" s="30"/>
      <c r="AJ269" s="30"/>
      <c r="AK269" s="30">
        <f t="shared" si="1238"/>
        <v>0</v>
      </c>
      <c r="AL269" s="30"/>
      <c r="AM269" s="30"/>
      <c r="AN269" s="30">
        <f t="shared" si="1240"/>
        <v>0</v>
      </c>
      <c r="AO269" s="30"/>
      <c r="AP269" s="30"/>
      <c r="AQ269" s="30">
        <f t="shared" si="1242"/>
        <v>0</v>
      </c>
      <c r="AR269" s="30"/>
      <c r="AS269" s="30"/>
      <c r="AT269" s="30">
        <f t="shared" si="1244"/>
        <v>0</v>
      </c>
      <c r="AU269" s="30"/>
      <c r="AV269" s="30"/>
      <c r="AW269" s="30">
        <f t="shared" si="1246"/>
        <v>0</v>
      </c>
      <c r="AX269" s="30"/>
      <c r="AY269" s="30"/>
      <c r="AZ269" s="30">
        <f t="shared" si="1248"/>
        <v>0</v>
      </c>
      <c r="BA269" s="30"/>
      <c r="BB269" s="30"/>
      <c r="BC269" s="30">
        <f t="shared" si="1250"/>
        <v>0</v>
      </c>
      <c r="BD269" s="30"/>
      <c r="BE269" s="30"/>
      <c r="BF269" s="30">
        <f t="shared" si="1252"/>
        <v>0</v>
      </c>
      <c r="BG269" s="30"/>
      <c r="BH269" s="30"/>
      <c r="BI269" s="30">
        <f t="shared" si="1254"/>
        <v>0</v>
      </c>
      <c r="BJ269" s="30"/>
      <c r="BK269" s="30"/>
      <c r="BL269" s="30">
        <f t="shared" si="1256"/>
        <v>0</v>
      </c>
      <c r="BM269" s="30"/>
      <c r="BN269" s="30"/>
      <c r="BO269" s="30">
        <f t="shared" si="1258"/>
        <v>0</v>
      </c>
      <c r="BP269" s="30"/>
      <c r="BQ269" s="49"/>
      <c r="BR269" s="49"/>
      <c r="BS269" s="49"/>
      <c r="BT269" s="149"/>
      <c r="BU269" s="30"/>
      <c r="BV269" s="30"/>
      <c r="BW269" s="30"/>
      <c r="BX269" s="30"/>
      <c r="BY269" s="30">
        <f t="shared" si="1262"/>
        <v>0</v>
      </c>
      <c r="BZ269" s="30">
        <f t="shared" si="1263"/>
        <v>0</v>
      </c>
      <c r="CA269" s="30">
        <f t="shared" si="1264"/>
        <v>0</v>
      </c>
    </row>
    <row r="270" spans="1:79" ht="22.5" x14ac:dyDescent="0.2">
      <c r="A270" s="44" t="s">
        <v>146</v>
      </c>
      <c r="B270" s="45" t="s">
        <v>147</v>
      </c>
      <c r="C270" s="33">
        <f>C271+C274+C280+C282+C284</f>
        <v>111795</v>
      </c>
      <c r="D270" s="33">
        <f t="shared" si="1218"/>
        <v>-67152</v>
      </c>
      <c r="E270" s="33">
        <f t="shared" ref="E270" si="1265">E271+E274+E280+E282+E284</f>
        <v>44643</v>
      </c>
      <c r="F270" s="33">
        <f>F271+F274+F280+F282+F284</f>
        <v>0</v>
      </c>
      <c r="G270" s="33">
        <f t="shared" si="1220"/>
        <v>0</v>
      </c>
      <c r="H270" s="33">
        <f t="shared" ref="H270" si="1266">H271+H274+H280+H282+H284</f>
        <v>0</v>
      </c>
      <c r="I270" s="33">
        <f>I271+I274+I280+I282+I284</f>
        <v>0</v>
      </c>
      <c r="J270" s="50">
        <f t="shared" si="1222"/>
        <v>0</v>
      </c>
      <c r="K270" s="33">
        <f t="shared" ref="K270" si="1267">K271+K274+K280+K282+K284</f>
        <v>0</v>
      </c>
      <c r="L270" s="33">
        <f>L271+L274+L280+L282+L284</f>
        <v>0</v>
      </c>
      <c r="M270" s="33">
        <f t="shared" si="1224"/>
        <v>0</v>
      </c>
      <c r="N270" s="33">
        <f t="shared" ref="N270" si="1268">N271+N274+N280+N282+N284</f>
        <v>0</v>
      </c>
      <c r="O270" s="33">
        <f>O271+O274+O280+O282+O284</f>
        <v>0</v>
      </c>
      <c r="P270" s="33">
        <f t="shared" si="1226"/>
        <v>0</v>
      </c>
      <c r="Q270" s="33">
        <f t="shared" ref="Q270" si="1269">Q271+Q274+Q280+Q282+Q284</f>
        <v>0</v>
      </c>
      <c r="R270" s="48">
        <f t="shared" si="953"/>
        <v>111795</v>
      </c>
      <c r="S270" s="48">
        <f t="shared" si="1215"/>
        <v>-67152</v>
      </c>
      <c r="T270" s="48">
        <f t="shared" si="1216"/>
        <v>44643</v>
      </c>
      <c r="U270" s="33">
        <f>U271+U274+U280+U282+U284</f>
        <v>0</v>
      </c>
      <c r="V270" s="33">
        <f t="shared" si="1228"/>
        <v>0</v>
      </c>
      <c r="W270" s="33">
        <f t="shared" ref="W270" si="1270">W271+W274+W280+W282+W284</f>
        <v>0</v>
      </c>
      <c r="X270" s="33">
        <f>X271+X274+X280+X282+X284</f>
        <v>0</v>
      </c>
      <c r="Y270" s="33">
        <f t="shared" si="1230"/>
        <v>0</v>
      </c>
      <c r="Z270" s="33">
        <f t="shared" ref="Z270" si="1271">Z271+Z274+Z280+Z282+Z284</f>
        <v>0</v>
      </c>
      <c r="AA270" s="33">
        <f>AA271+AA274+AA280+AA282+AA284</f>
        <v>0</v>
      </c>
      <c r="AB270" s="33">
        <f t="shared" si="1232"/>
        <v>0</v>
      </c>
      <c r="AC270" s="33">
        <f t="shared" ref="AC270" si="1272">AC271+AC274+AC280+AC282+AC284</f>
        <v>0</v>
      </c>
      <c r="AD270" s="33">
        <f>AD271+AD274+AD280+AD282+AD284</f>
        <v>0</v>
      </c>
      <c r="AE270" s="33">
        <f t="shared" si="1234"/>
        <v>0</v>
      </c>
      <c r="AF270" s="33">
        <f t="shared" ref="AF270" si="1273">AF271+AF274+AF280+AF282+AF284</f>
        <v>0</v>
      </c>
      <c r="AG270" s="33">
        <f>AG271+AG274+AG280+AG282+AG284</f>
        <v>0</v>
      </c>
      <c r="AH270" s="33">
        <f t="shared" si="1236"/>
        <v>0</v>
      </c>
      <c r="AI270" s="33">
        <f t="shared" ref="AI270" si="1274">AI271+AI274+AI280+AI282+AI284</f>
        <v>0</v>
      </c>
      <c r="AJ270" s="33">
        <f>AJ271+AJ274+AJ280+AJ282+AJ284</f>
        <v>0</v>
      </c>
      <c r="AK270" s="33">
        <f t="shared" si="1238"/>
        <v>0</v>
      </c>
      <c r="AL270" s="33">
        <f t="shared" ref="AL270" si="1275">AL271+AL274+AL280+AL282+AL284</f>
        <v>0</v>
      </c>
      <c r="AM270" s="33">
        <f>AM271+AM274+AM280+AM282+AM284</f>
        <v>0</v>
      </c>
      <c r="AN270" s="33">
        <f t="shared" si="1240"/>
        <v>0</v>
      </c>
      <c r="AO270" s="33">
        <f t="shared" ref="AO270" si="1276">AO271+AO274+AO280+AO282+AO284</f>
        <v>0</v>
      </c>
      <c r="AP270" s="33">
        <f>AP271+AP274+AP280+AP282+AP284</f>
        <v>0</v>
      </c>
      <c r="AQ270" s="33">
        <f t="shared" si="1242"/>
        <v>0</v>
      </c>
      <c r="AR270" s="33">
        <f t="shared" ref="AR270" si="1277">AR271+AR274+AR280+AR282+AR284</f>
        <v>0</v>
      </c>
      <c r="AS270" s="33">
        <f>AS271+AS274+AS280+AS282+AS284</f>
        <v>0</v>
      </c>
      <c r="AT270" s="33">
        <f t="shared" si="1244"/>
        <v>0</v>
      </c>
      <c r="AU270" s="33">
        <f t="shared" ref="AU270" si="1278">AU271+AU274+AU280+AU282+AU284</f>
        <v>0</v>
      </c>
      <c r="AV270" s="33">
        <f>AV271+AV274+AV280+AV282+AV284</f>
        <v>0</v>
      </c>
      <c r="AW270" s="33">
        <f t="shared" si="1246"/>
        <v>0</v>
      </c>
      <c r="AX270" s="33">
        <f t="shared" ref="AX270" si="1279">AX271+AX274+AX280+AX282+AX284</f>
        <v>0</v>
      </c>
      <c r="AY270" s="33">
        <f>AY271+AY274+AY280+AY282+AY284</f>
        <v>0</v>
      </c>
      <c r="AZ270" s="33">
        <f t="shared" si="1248"/>
        <v>0</v>
      </c>
      <c r="BA270" s="33">
        <f t="shared" ref="BA270" si="1280">BA271+BA274+BA280+BA282+BA284</f>
        <v>0</v>
      </c>
      <c r="BB270" s="33">
        <f>BB271+BB274+BB280+BB282+BB284</f>
        <v>0</v>
      </c>
      <c r="BC270" s="33">
        <f t="shared" si="1250"/>
        <v>0</v>
      </c>
      <c r="BD270" s="33">
        <f t="shared" ref="BD270" si="1281">BD271+BD274+BD280+BD282+BD284</f>
        <v>0</v>
      </c>
      <c r="BE270" s="33">
        <f>BE271+BE274+BE280+BE282+BE284</f>
        <v>0</v>
      </c>
      <c r="BF270" s="33">
        <f t="shared" si="1252"/>
        <v>0</v>
      </c>
      <c r="BG270" s="33">
        <f t="shared" ref="BG270" si="1282">BG271+BG274+BG280+BG282+BG284</f>
        <v>0</v>
      </c>
      <c r="BH270" s="33">
        <f>BH271+BH274+BH280+BH282+BH284</f>
        <v>0</v>
      </c>
      <c r="BI270" s="33">
        <f t="shared" si="1254"/>
        <v>0</v>
      </c>
      <c r="BJ270" s="33">
        <f t="shared" ref="BJ270" si="1283">BJ271+BJ274+BJ280+BJ282+BJ284</f>
        <v>0</v>
      </c>
      <c r="BK270" s="33">
        <f>BK271+BK274+BK280+BK282+BK284</f>
        <v>0</v>
      </c>
      <c r="BL270" s="33">
        <f t="shared" si="1256"/>
        <v>0</v>
      </c>
      <c r="BM270" s="33">
        <f t="shared" ref="BM270" si="1284">BM271+BM274+BM280+BM282+BM284</f>
        <v>0</v>
      </c>
      <c r="BN270" s="33">
        <f>BN271+BN274+BN280+BN282+BN284</f>
        <v>74782</v>
      </c>
      <c r="BO270" s="33">
        <f t="shared" si="1258"/>
        <v>-58413</v>
      </c>
      <c r="BP270" s="33">
        <f t="shared" ref="BP270" si="1285">BP271+BP274+BP280+BP282+BP284</f>
        <v>16369</v>
      </c>
      <c r="BQ270" s="57">
        <f t="shared" ref="BQ270:BS332" si="1286">R270+U270+X270+AA270+AD270+AG270+AJ270+AM270+AP270+AS270+AV270+AY270+BB270+BE270+BH270+BK270+BN270</f>
        <v>186577</v>
      </c>
      <c r="BR270" s="57">
        <f t="shared" si="1260"/>
        <v>-125565</v>
      </c>
      <c r="BS270" s="57">
        <f t="shared" si="1286"/>
        <v>61012</v>
      </c>
      <c r="BT270" s="149"/>
      <c r="BU270" s="33"/>
      <c r="BV270" s="33">
        <f>BV271+BV274+BV280+BV282+BV284</f>
        <v>0</v>
      </c>
      <c r="BW270" s="33">
        <f t="shared" ref="BW270:BX270" si="1287">BW271+BW274+BW280+BW282+BW284</f>
        <v>0</v>
      </c>
      <c r="BX270" s="33">
        <f t="shared" si="1287"/>
        <v>0</v>
      </c>
      <c r="BY270" s="33">
        <f t="shared" si="1262"/>
        <v>186577</v>
      </c>
      <c r="BZ270" s="33">
        <f t="shared" si="1263"/>
        <v>-125565</v>
      </c>
      <c r="CA270" s="33">
        <f t="shared" si="1264"/>
        <v>61012</v>
      </c>
    </row>
    <row r="271" spans="1:79" ht="22.5" x14ac:dyDescent="0.2">
      <c r="A271" s="44" t="s">
        <v>47</v>
      </c>
      <c r="B271" s="45" t="s">
        <v>48</v>
      </c>
      <c r="C271" s="43">
        <f>C272+C273</f>
        <v>0</v>
      </c>
      <c r="D271" s="43">
        <f t="shared" si="1218"/>
        <v>0</v>
      </c>
      <c r="E271" s="43">
        <f t="shared" ref="E271" si="1288">E272+E273</f>
        <v>0</v>
      </c>
      <c r="F271" s="43">
        <f>F272+F273</f>
        <v>0</v>
      </c>
      <c r="G271" s="43">
        <f t="shared" si="1220"/>
        <v>0</v>
      </c>
      <c r="H271" s="43">
        <f t="shared" ref="H271" si="1289">H272+H273</f>
        <v>0</v>
      </c>
      <c r="I271" s="43">
        <f>I272+I273</f>
        <v>0</v>
      </c>
      <c r="J271" s="52">
        <f t="shared" si="1222"/>
        <v>0</v>
      </c>
      <c r="K271" s="43">
        <f t="shared" ref="K271" si="1290">K272+K273</f>
        <v>0</v>
      </c>
      <c r="L271" s="43">
        <f>L272+L273</f>
        <v>0</v>
      </c>
      <c r="M271" s="43">
        <f t="shared" si="1224"/>
        <v>0</v>
      </c>
      <c r="N271" s="43">
        <f t="shared" ref="N271" si="1291">N272+N273</f>
        <v>0</v>
      </c>
      <c r="O271" s="43">
        <f>O272+O273</f>
        <v>0</v>
      </c>
      <c r="P271" s="43">
        <f t="shared" si="1226"/>
        <v>0</v>
      </c>
      <c r="Q271" s="43">
        <f t="shared" ref="Q271" si="1292">Q272+Q273</f>
        <v>0</v>
      </c>
      <c r="R271" s="48">
        <f t="shared" si="953"/>
        <v>0</v>
      </c>
      <c r="S271" s="48">
        <f t="shared" si="1215"/>
        <v>0</v>
      </c>
      <c r="T271" s="48">
        <f t="shared" si="1216"/>
        <v>0</v>
      </c>
      <c r="U271" s="43">
        <f>U272+U273</f>
        <v>0</v>
      </c>
      <c r="V271" s="43">
        <f t="shared" si="1228"/>
        <v>0</v>
      </c>
      <c r="W271" s="43">
        <f t="shared" ref="W271" si="1293">W272+W273</f>
        <v>0</v>
      </c>
      <c r="X271" s="43">
        <f>X272+X273</f>
        <v>0</v>
      </c>
      <c r="Y271" s="43">
        <f t="shared" si="1230"/>
        <v>0</v>
      </c>
      <c r="Z271" s="43">
        <f t="shared" ref="Z271" si="1294">Z272+Z273</f>
        <v>0</v>
      </c>
      <c r="AA271" s="43">
        <f>AA272+AA273</f>
        <v>0</v>
      </c>
      <c r="AB271" s="43">
        <f t="shared" si="1232"/>
        <v>0</v>
      </c>
      <c r="AC271" s="43">
        <f t="shared" ref="AC271" si="1295">AC272+AC273</f>
        <v>0</v>
      </c>
      <c r="AD271" s="43">
        <f>AD272+AD273</f>
        <v>0</v>
      </c>
      <c r="AE271" s="43">
        <f t="shared" si="1234"/>
        <v>0</v>
      </c>
      <c r="AF271" s="43">
        <f t="shared" ref="AF271" si="1296">AF272+AF273</f>
        <v>0</v>
      </c>
      <c r="AG271" s="43">
        <f>AG272+AG273</f>
        <v>0</v>
      </c>
      <c r="AH271" s="43">
        <f t="shared" si="1236"/>
        <v>0</v>
      </c>
      <c r="AI271" s="43">
        <f t="shared" ref="AI271" si="1297">AI272+AI273</f>
        <v>0</v>
      </c>
      <c r="AJ271" s="43">
        <f>AJ272+AJ273</f>
        <v>0</v>
      </c>
      <c r="AK271" s="43">
        <f t="shared" si="1238"/>
        <v>0</v>
      </c>
      <c r="AL271" s="43">
        <f t="shared" ref="AL271" si="1298">AL272+AL273</f>
        <v>0</v>
      </c>
      <c r="AM271" s="43">
        <f>AM272+AM273</f>
        <v>0</v>
      </c>
      <c r="AN271" s="43">
        <f t="shared" si="1240"/>
        <v>0</v>
      </c>
      <c r="AO271" s="43">
        <f t="shared" ref="AO271" si="1299">AO272+AO273</f>
        <v>0</v>
      </c>
      <c r="AP271" s="43">
        <f>AP272+AP273</f>
        <v>0</v>
      </c>
      <c r="AQ271" s="43">
        <f t="shared" si="1242"/>
        <v>0</v>
      </c>
      <c r="AR271" s="43">
        <f t="shared" ref="AR271" si="1300">AR272+AR273</f>
        <v>0</v>
      </c>
      <c r="AS271" s="43">
        <f>AS272+AS273</f>
        <v>0</v>
      </c>
      <c r="AT271" s="43">
        <f t="shared" si="1244"/>
        <v>0</v>
      </c>
      <c r="AU271" s="43">
        <f t="shared" ref="AU271" si="1301">AU272+AU273</f>
        <v>0</v>
      </c>
      <c r="AV271" s="43">
        <f>AV272+AV273</f>
        <v>0</v>
      </c>
      <c r="AW271" s="43">
        <f t="shared" si="1246"/>
        <v>0</v>
      </c>
      <c r="AX271" s="43">
        <f t="shared" ref="AX271" si="1302">AX272+AX273</f>
        <v>0</v>
      </c>
      <c r="AY271" s="43">
        <f>AY272+AY273</f>
        <v>0</v>
      </c>
      <c r="AZ271" s="43">
        <f t="shared" si="1248"/>
        <v>0</v>
      </c>
      <c r="BA271" s="43">
        <f t="shared" ref="BA271" si="1303">BA272+BA273</f>
        <v>0</v>
      </c>
      <c r="BB271" s="43">
        <f>BB272+BB273</f>
        <v>0</v>
      </c>
      <c r="BC271" s="43">
        <f t="shared" si="1250"/>
        <v>0</v>
      </c>
      <c r="BD271" s="43">
        <f t="shared" ref="BD271" si="1304">BD272+BD273</f>
        <v>0</v>
      </c>
      <c r="BE271" s="43">
        <f>BE272+BE273</f>
        <v>0</v>
      </c>
      <c r="BF271" s="43">
        <f t="shared" si="1252"/>
        <v>0</v>
      </c>
      <c r="BG271" s="43">
        <f t="shared" ref="BG271" si="1305">BG272+BG273</f>
        <v>0</v>
      </c>
      <c r="BH271" s="43">
        <f>BH272+BH273</f>
        <v>0</v>
      </c>
      <c r="BI271" s="43">
        <f t="shared" si="1254"/>
        <v>0</v>
      </c>
      <c r="BJ271" s="43">
        <f t="shared" ref="BJ271" si="1306">BJ272+BJ273</f>
        <v>0</v>
      </c>
      <c r="BK271" s="43">
        <f>BK272+BK273</f>
        <v>0</v>
      </c>
      <c r="BL271" s="43">
        <f t="shared" si="1256"/>
        <v>0</v>
      </c>
      <c r="BM271" s="43">
        <f t="shared" ref="BM271" si="1307">BM272+BM273</f>
        <v>0</v>
      </c>
      <c r="BN271" s="43">
        <f>BN272+BN273</f>
        <v>0</v>
      </c>
      <c r="BO271" s="43">
        <f t="shared" si="1258"/>
        <v>0</v>
      </c>
      <c r="BP271" s="43">
        <f t="shared" ref="BP271" si="1308">BP272+BP273</f>
        <v>0</v>
      </c>
      <c r="BQ271" s="57">
        <f t="shared" si="1286"/>
        <v>0</v>
      </c>
      <c r="BR271" s="57">
        <f t="shared" si="1260"/>
        <v>0</v>
      </c>
      <c r="BS271" s="57">
        <f t="shared" si="1286"/>
        <v>0</v>
      </c>
      <c r="BT271" s="149"/>
      <c r="BU271" s="43"/>
      <c r="BV271" s="43">
        <f>BV272+BV273</f>
        <v>0</v>
      </c>
      <c r="BW271" s="43">
        <f t="shared" ref="BW271:BX271" si="1309">BW272+BW273</f>
        <v>0</v>
      </c>
      <c r="BX271" s="43">
        <f t="shared" si="1309"/>
        <v>0</v>
      </c>
      <c r="BY271" s="43">
        <f t="shared" si="1262"/>
        <v>0</v>
      </c>
      <c r="BZ271" s="43">
        <f t="shared" si="1263"/>
        <v>0</v>
      </c>
      <c r="CA271" s="43">
        <f t="shared" si="1264"/>
        <v>0</v>
      </c>
    </row>
    <row r="272" spans="1:79" x14ac:dyDescent="0.2">
      <c r="A272" s="44" t="s">
        <v>49</v>
      </c>
      <c r="B272" s="45" t="s">
        <v>50</v>
      </c>
      <c r="C272" s="54">
        <v>0</v>
      </c>
      <c r="D272" s="54">
        <f t="shared" si="1218"/>
        <v>0</v>
      </c>
      <c r="E272" s="54">
        <v>0</v>
      </c>
      <c r="F272" s="54">
        <v>0</v>
      </c>
      <c r="G272" s="54">
        <f t="shared" si="1220"/>
        <v>0</v>
      </c>
      <c r="H272" s="54">
        <v>0</v>
      </c>
      <c r="I272" s="54">
        <v>0</v>
      </c>
      <c r="J272" s="55">
        <f t="shared" si="1222"/>
        <v>0</v>
      </c>
      <c r="K272" s="54">
        <v>0</v>
      </c>
      <c r="L272" s="54">
        <v>0</v>
      </c>
      <c r="M272" s="54">
        <f t="shared" si="1224"/>
        <v>0</v>
      </c>
      <c r="N272" s="54">
        <v>0</v>
      </c>
      <c r="O272" s="54">
        <v>0</v>
      </c>
      <c r="P272" s="54">
        <f t="shared" si="1226"/>
        <v>0</v>
      </c>
      <c r="Q272" s="54">
        <v>0</v>
      </c>
      <c r="R272" s="48">
        <f t="shared" si="953"/>
        <v>0</v>
      </c>
      <c r="S272" s="48">
        <f t="shared" si="1215"/>
        <v>0</v>
      </c>
      <c r="T272" s="48">
        <f t="shared" si="1216"/>
        <v>0</v>
      </c>
      <c r="U272" s="54">
        <v>0</v>
      </c>
      <c r="V272" s="54">
        <f t="shared" si="1228"/>
        <v>0</v>
      </c>
      <c r="W272" s="54">
        <v>0</v>
      </c>
      <c r="X272" s="54">
        <v>0</v>
      </c>
      <c r="Y272" s="54">
        <f t="shared" si="1230"/>
        <v>0</v>
      </c>
      <c r="Z272" s="54">
        <v>0</v>
      </c>
      <c r="AA272" s="54">
        <v>0</v>
      </c>
      <c r="AB272" s="54">
        <f t="shared" si="1232"/>
        <v>0</v>
      </c>
      <c r="AC272" s="54">
        <v>0</v>
      </c>
      <c r="AD272" s="54">
        <v>0</v>
      </c>
      <c r="AE272" s="54">
        <f t="shared" si="1234"/>
        <v>0</v>
      </c>
      <c r="AF272" s="54">
        <v>0</v>
      </c>
      <c r="AG272" s="54">
        <v>0</v>
      </c>
      <c r="AH272" s="54">
        <f t="shared" si="1236"/>
        <v>0</v>
      </c>
      <c r="AI272" s="54">
        <v>0</v>
      </c>
      <c r="AJ272" s="54">
        <v>0</v>
      </c>
      <c r="AK272" s="54">
        <f t="shared" si="1238"/>
        <v>0</v>
      </c>
      <c r="AL272" s="54">
        <v>0</v>
      </c>
      <c r="AM272" s="54">
        <v>0</v>
      </c>
      <c r="AN272" s="54">
        <f t="shared" si="1240"/>
        <v>0</v>
      </c>
      <c r="AO272" s="54">
        <v>0</v>
      </c>
      <c r="AP272" s="54">
        <v>0</v>
      </c>
      <c r="AQ272" s="54">
        <f t="shared" si="1242"/>
        <v>0</v>
      </c>
      <c r="AR272" s="54">
        <v>0</v>
      </c>
      <c r="AS272" s="54">
        <v>0</v>
      </c>
      <c r="AT272" s="54">
        <f t="shared" si="1244"/>
        <v>0</v>
      </c>
      <c r="AU272" s="54">
        <v>0</v>
      </c>
      <c r="AV272" s="54">
        <v>0</v>
      </c>
      <c r="AW272" s="54">
        <f t="shared" si="1246"/>
        <v>0</v>
      </c>
      <c r="AX272" s="54">
        <v>0</v>
      </c>
      <c r="AY272" s="54">
        <v>0</v>
      </c>
      <c r="AZ272" s="54">
        <f t="shared" si="1248"/>
        <v>0</v>
      </c>
      <c r="BA272" s="54">
        <v>0</v>
      </c>
      <c r="BB272" s="54">
        <v>0</v>
      </c>
      <c r="BC272" s="54">
        <f t="shared" si="1250"/>
        <v>0</v>
      </c>
      <c r="BD272" s="54">
        <v>0</v>
      </c>
      <c r="BE272" s="54">
        <v>0</v>
      </c>
      <c r="BF272" s="54">
        <f t="shared" si="1252"/>
        <v>0</v>
      </c>
      <c r="BG272" s="54">
        <v>0</v>
      </c>
      <c r="BH272" s="54">
        <v>0</v>
      </c>
      <c r="BI272" s="54">
        <f t="shared" si="1254"/>
        <v>0</v>
      </c>
      <c r="BJ272" s="54">
        <v>0</v>
      </c>
      <c r="BK272" s="54">
        <v>0</v>
      </c>
      <c r="BL272" s="54">
        <f t="shared" si="1256"/>
        <v>0</v>
      </c>
      <c r="BM272" s="54">
        <v>0</v>
      </c>
      <c r="BN272" s="54">
        <v>0</v>
      </c>
      <c r="BO272" s="54">
        <f t="shared" si="1258"/>
        <v>0</v>
      </c>
      <c r="BP272" s="54">
        <v>0</v>
      </c>
      <c r="BQ272" s="57">
        <f t="shared" si="1286"/>
        <v>0</v>
      </c>
      <c r="BR272" s="57">
        <f t="shared" si="1260"/>
        <v>0</v>
      </c>
      <c r="BS272" s="57">
        <f t="shared" si="1286"/>
        <v>0</v>
      </c>
      <c r="BT272" s="149"/>
      <c r="BU272" s="54"/>
      <c r="BV272" s="54">
        <v>0</v>
      </c>
      <c r="BW272" s="54">
        <v>0</v>
      </c>
      <c r="BX272" s="54">
        <v>0</v>
      </c>
      <c r="BY272" s="54">
        <f t="shared" si="1262"/>
        <v>0</v>
      </c>
      <c r="BZ272" s="54">
        <f t="shared" si="1263"/>
        <v>0</v>
      </c>
      <c r="CA272" s="54">
        <f t="shared" si="1264"/>
        <v>0</v>
      </c>
    </row>
    <row r="273" spans="1:79" ht="22.5" x14ac:dyDescent="0.2">
      <c r="A273" s="44" t="s">
        <v>53</v>
      </c>
      <c r="B273" s="45" t="s">
        <v>54</v>
      </c>
      <c r="C273" s="54">
        <v>0</v>
      </c>
      <c r="D273" s="54">
        <f t="shared" si="1218"/>
        <v>0</v>
      </c>
      <c r="E273" s="54">
        <v>0</v>
      </c>
      <c r="F273" s="54">
        <v>0</v>
      </c>
      <c r="G273" s="54">
        <f t="shared" si="1220"/>
        <v>0</v>
      </c>
      <c r="H273" s="54">
        <v>0</v>
      </c>
      <c r="I273" s="54">
        <v>0</v>
      </c>
      <c r="J273" s="55">
        <f t="shared" si="1222"/>
        <v>0</v>
      </c>
      <c r="K273" s="54">
        <v>0</v>
      </c>
      <c r="L273" s="54">
        <v>0</v>
      </c>
      <c r="M273" s="54">
        <f t="shared" si="1224"/>
        <v>0</v>
      </c>
      <c r="N273" s="54">
        <v>0</v>
      </c>
      <c r="O273" s="54">
        <v>0</v>
      </c>
      <c r="P273" s="54">
        <f t="shared" si="1226"/>
        <v>0</v>
      </c>
      <c r="Q273" s="54">
        <v>0</v>
      </c>
      <c r="R273" s="48">
        <f t="shared" si="953"/>
        <v>0</v>
      </c>
      <c r="S273" s="48">
        <f t="shared" si="1215"/>
        <v>0</v>
      </c>
      <c r="T273" s="48">
        <f t="shared" si="1216"/>
        <v>0</v>
      </c>
      <c r="U273" s="54">
        <v>0</v>
      </c>
      <c r="V273" s="54">
        <f t="shared" si="1228"/>
        <v>0</v>
      </c>
      <c r="W273" s="54">
        <v>0</v>
      </c>
      <c r="X273" s="54">
        <v>0</v>
      </c>
      <c r="Y273" s="54">
        <f t="shared" si="1230"/>
        <v>0</v>
      </c>
      <c r="Z273" s="54">
        <v>0</v>
      </c>
      <c r="AA273" s="54">
        <v>0</v>
      </c>
      <c r="AB273" s="54">
        <f t="shared" si="1232"/>
        <v>0</v>
      </c>
      <c r="AC273" s="54">
        <v>0</v>
      </c>
      <c r="AD273" s="54">
        <v>0</v>
      </c>
      <c r="AE273" s="54">
        <f t="shared" si="1234"/>
        <v>0</v>
      </c>
      <c r="AF273" s="54">
        <v>0</v>
      </c>
      <c r="AG273" s="54">
        <v>0</v>
      </c>
      <c r="AH273" s="54">
        <f t="shared" si="1236"/>
        <v>0</v>
      </c>
      <c r="AI273" s="54">
        <v>0</v>
      </c>
      <c r="AJ273" s="54">
        <v>0</v>
      </c>
      <c r="AK273" s="54">
        <f t="shared" si="1238"/>
        <v>0</v>
      </c>
      <c r="AL273" s="54">
        <v>0</v>
      </c>
      <c r="AM273" s="54">
        <v>0</v>
      </c>
      <c r="AN273" s="54">
        <f t="shared" si="1240"/>
        <v>0</v>
      </c>
      <c r="AO273" s="54">
        <v>0</v>
      </c>
      <c r="AP273" s="54">
        <v>0</v>
      </c>
      <c r="AQ273" s="54">
        <f t="shared" si="1242"/>
        <v>0</v>
      </c>
      <c r="AR273" s="54">
        <v>0</v>
      </c>
      <c r="AS273" s="54">
        <v>0</v>
      </c>
      <c r="AT273" s="54">
        <f t="shared" si="1244"/>
        <v>0</v>
      </c>
      <c r="AU273" s="54">
        <v>0</v>
      </c>
      <c r="AV273" s="54">
        <v>0</v>
      </c>
      <c r="AW273" s="54">
        <f t="shared" si="1246"/>
        <v>0</v>
      </c>
      <c r="AX273" s="54">
        <v>0</v>
      </c>
      <c r="AY273" s="54">
        <v>0</v>
      </c>
      <c r="AZ273" s="54">
        <f t="shared" si="1248"/>
        <v>0</v>
      </c>
      <c r="BA273" s="54">
        <v>0</v>
      </c>
      <c r="BB273" s="54">
        <v>0</v>
      </c>
      <c r="BC273" s="54">
        <f t="shared" si="1250"/>
        <v>0</v>
      </c>
      <c r="BD273" s="54">
        <v>0</v>
      </c>
      <c r="BE273" s="54">
        <v>0</v>
      </c>
      <c r="BF273" s="54">
        <f t="shared" si="1252"/>
        <v>0</v>
      </c>
      <c r="BG273" s="54">
        <v>0</v>
      </c>
      <c r="BH273" s="54">
        <v>0</v>
      </c>
      <c r="BI273" s="54">
        <f t="shared" si="1254"/>
        <v>0</v>
      </c>
      <c r="BJ273" s="54">
        <v>0</v>
      </c>
      <c r="BK273" s="54">
        <v>0</v>
      </c>
      <c r="BL273" s="54">
        <f t="shared" si="1256"/>
        <v>0</v>
      </c>
      <c r="BM273" s="54">
        <v>0</v>
      </c>
      <c r="BN273" s="54">
        <v>0</v>
      </c>
      <c r="BO273" s="54">
        <f t="shared" si="1258"/>
        <v>0</v>
      </c>
      <c r="BP273" s="54">
        <v>0</v>
      </c>
      <c r="BQ273" s="57">
        <f t="shared" si="1286"/>
        <v>0</v>
      </c>
      <c r="BR273" s="57">
        <f t="shared" si="1260"/>
        <v>0</v>
      </c>
      <c r="BS273" s="57">
        <f t="shared" si="1286"/>
        <v>0</v>
      </c>
      <c r="BT273" s="149"/>
      <c r="BU273" s="54"/>
      <c r="BV273" s="54">
        <v>0</v>
      </c>
      <c r="BW273" s="54">
        <v>0</v>
      </c>
      <c r="BX273" s="54">
        <v>0</v>
      </c>
      <c r="BY273" s="54">
        <f t="shared" si="1262"/>
        <v>0</v>
      </c>
      <c r="BZ273" s="54">
        <f t="shared" si="1263"/>
        <v>0</v>
      </c>
      <c r="CA273" s="54">
        <f t="shared" si="1264"/>
        <v>0</v>
      </c>
    </row>
    <row r="274" spans="1:79" ht="22.5" x14ac:dyDescent="0.2">
      <c r="A274" s="44" t="s">
        <v>55</v>
      </c>
      <c r="B274" s="45" t="s">
        <v>56</v>
      </c>
      <c r="C274" s="43">
        <f>C275+C276+C277+C278+C279</f>
        <v>25865</v>
      </c>
      <c r="D274" s="43">
        <f t="shared" si="1218"/>
        <v>-20222</v>
      </c>
      <c r="E274" s="43">
        <f t="shared" ref="E274" si="1310">E275+E276+E277+E278+E279</f>
        <v>5643</v>
      </c>
      <c r="F274" s="43">
        <f>F275+F276+F277+F278+F279</f>
        <v>0</v>
      </c>
      <c r="G274" s="43">
        <f t="shared" si="1220"/>
        <v>0</v>
      </c>
      <c r="H274" s="43">
        <f t="shared" ref="H274" si="1311">H275+H276+H277+H278+H279</f>
        <v>0</v>
      </c>
      <c r="I274" s="43">
        <f>I275+I276+I277+I278+I279</f>
        <v>0</v>
      </c>
      <c r="J274" s="52">
        <f t="shared" si="1222"/>
        <v>0</v>
      </c>
      <c r="K274" s="43">
        <f t="shared" ref="K274" si="1312">K275+K276+K277+K278+K279</f>
        <v>0</v>
      </c>
      <c r="L274" s="43">
        <f>L275+L276+L277+L278+L279</f>
        <v>0</v>
      </c>
      <c r="M274" s="43">
        <f t="shared" si="1224"/>
        <v>0</v>
      </c>
      <c r="N274" s="43">
        <f t="shared" ref="N274" si="1313">N275+N276+N277+N278+N279</f>
        <v>0</v>
      </c>
      <c r="O274" s="43">
        <f>O275+O276+O277+O278+O279</f>
        <v>0</v>
      </c>
      <c r="P274" s="43">
        <f t="shared" si="1226"/>
        <v>0</v>
      </c>
      <c r="Q274" s="43">
        <f t="shared" ref="Q274" si="1314">Q275+Q276+Q277+Q278+Q279</f>
        <v>0</v>
      </c>
      <c r="R274" s="48">
        <f t="shared" si="953"/>
        <v>25865</v>
      </c>
      <c r="S274" s="48">
        <f t="shared" si="1215"/>
        <v>-20222</v>
      </c>
      <c r="T274" s="48">
        <f t="shared" si="1216"/>
        <v>5643</v>
      </c>
      <c r="U274" s="43">
        <f>U275+U276+U277+U278+U279</f>
        <v>0</v>
      </c>
      <c r="V274" s="43">
        <f t="shared" si="1228"/>
        <v>0</v>
      </c>
      <c r="W274" s="43">
        <f t="shared" ref="W274" si="1315">W275+W276+W277+W278+W279</f>
        <v>0</v>
      </c>
      <c r="X274" s="43">
        <f>X275+X276+X277+X278+X279</f>
        <v>0</v>
      </c>
      <c r="Y274" s="43">
        <f t="shared" si="1230"/>
        <v>0</v>
      </c>
      <c r="Z274" s="43">
        <f t="shared" ref="Z274" si="1316">Z275+Z276+Z277+Z278+Z279</f>
        <v>0</v>
      </c>
      <c r="AA274" s="43">
        <f>AA275+AA276+AA277+AA278+AA279</f>
        <v>0</v>
      </c>
      <c r="AB274" s="43">
        <f t="shared" si="1232"/>
        <v>0</v>
      </c>
      <c r="AC274" s="43">
        <f t="shared" ref="AC274" si="1317">AC275+AC276+AC277+AC278+AC279</f>
        <v>0</v>
      </c>
      <c r="AD274" s="43">
        <f>AD275+AD276+AD277+AD278+AD279</f>
        <v>0</v>
      </c>
      <c r="AE274" s="43">
        <f t="shared" si="1234"/>
        <v>0</v>
      </c>
      <c r="AF274" s="43">
        <f t="shared" ref="AF274" si="1318">AF275+AF276+AF277+AF278+AF279</f>
        <v>0</v>
      </c>
      <c r="AG274" s="43">
        <f>AG275+AG276+AG277+AG278+AG279</f>
        <v>0</v>
      </c>
      <c r="AH274" s="43">
        <f t="shared" si="1236"/>
        <v>0</v>
      </c>
      <c r="AI274" s="43">
        <f t="shared" ref="AI274" si="1319">AI275+AI276+AI277+AI278+AI279</f>
        <v>0</v>
      </c>
      <c r="AJ274" s="43">
        <f>AJ275+AJ276+AJ277+AJ278+AJ279</f>
        <v>0</v>
      </c>
      <c r="AK274" s="43">
        <f t="shared" si="1238"/>
        <v>0</v>
      </c>
      <c r="AL274" s="43">
        <f t="shared" ref="AL274" si="1320">AL275+AL276+AL277+AL278+AL279</f>
        <v>0</v>
      </c>
      <c r="AM274" s="43">
        <f>AM275+AM276+AM277+AM278+AM279</f>
        <v>0</v>
      </c>
      <c r="AN274" s="43">
        <f t="shared" si="1240"/>
        <v>0</v>
      </c>
      <c r="AO274" s="43">
        <f t="shared" ref="AO274" si="1321">AO275+AO276+AO277+AO278+AO279</f>
        <v>0</v>
      </c>
      <c r="AP274" s="43">
        <f>AP275+AP276+AP277+AP278+AP279</f>
        <v>0</v>
      </c>
      <c r="AQ274" s="43">
        <f t="shared" si="1242"/>
        <v>0</v>
      </c>
      <c r="AR274" s="43">
        <f t="shared" ref="AR274" si="1322">AR275+AR276+AR277+AR278+AR279</f>
        <v>0</v>
      </c>
      <c r="AS274" s="43">
        <f>AS275+AS276+AS277+AS278+AS279</f>
        <v>0</v>
      </c>
      <c r="AT274" s="43">
        <f t="shared" si="1244"/>
        <v>0</v>
      </c>
      <c r="AU274" s="43">
        <f t="shared" ref="AU274" si="1323">AU275+AU276+AU277+AU278+AU279</f>
        <v>0</v>
      </c>
      <c r="AV274" s="43">
        <f>AV275+AV276+AV277+AV278+AV279</f>
        <v>0</v>
      </c>
      <c r="AW274" s="43">
        <f t="shared" si="1246"/>
        <v>0</v>
      </c>
      <c r="AX274" s="43">
        <f t="shared" ref="AX274" si="1324">AX275+AX276+AX277+AX278+AX279</f>
        <v>0</v>
      </c>
      <c r="AY274" s="43">
        <f>AY275+AY276+AY277+AY278+AY279</f>
        <v>0</v>
      </c>
      <c r="AZ274" s="43">
        <f t="shared" si="1248"/>
        <v>0</v>
      </c>
      <c r="BA274" s="43">
        <f t="shared" ref="BA274" si="1325">BA275+BA276+BA277+BA278+BA279</f>
        <v>0</v>
      </c>
      <c r="BB274" s="43">
        <f>BB275+BB276+BB277+BB278+BB279</f>
        <v>0</v>
      </c>
      <c r="BC274" s="43">
        <f t="shared" si="1250"/>
        <v>0</v>
      </c>
      <c r="BD274" s="43">
        <f t="shared" ref="BD274" si="1326">BD275+BD276+BD277+BD278+BD279</f>
        <v>0</v>
      </c>
      <c r="BE274" s="43">
        <f>BE275+BE276+BE277+BE278+BE279</f>
        <v>0</v>
      </c>
      <c r="BF274" s="43">
        <f t="shared" si="1252"/>
        <v>0</v>
      </c>
      <c r="BG274" s="43">
        <f t="shared" ref="BG274" si="1327">BG275+BG276+BG277+BG278+BG279</f>
        <v>0</v>
      </c>
      <c r="BH274" s="43">
        <f>BH275+BH276+BH277+BH278+BH279</f>
        <v>0</v>
      </c>
      <c r="BI274" s="43">
        <f t="shared" si="1254"/>
        <v>0</v>
      </c>
      <c r="BJ274" s="43">
        <f t="shared" ref="BJ274" si="1328">BJ275+BJ276+BJ277+BJ278+BJ279</f>
        <v>0</v>
      </c>
      <c r="BK274" s="43">
        <f>BK275+BK276+BK277+BK278+BK279</f>
        <v>0</v>
      </c>
      <c r="BL274" s="43">
        <f t="shared" si="1256"/>
        <v>0</v>
      </c>
      <c r="BM274" s="43">
        <f t="shared" ref="BM274" si="1329">BM275+BM276+BM277+BM278+BM279</f>
        <v>0</v>
      </c>
      <c r="BN274" s="43">
        <f>BN275+BN276+BN277+BN278+BN279</f>
        <v>74782</v>
      </c>
      <c r="BO274" s="43">
        <f t="shared" si="1258"/>
        <v>-58413</v>
      </c>
      <c r="BP274" s="43">
        <f t="shared" ref="BP274" si="1330">BP275+BP276+BP277+BP278+BP279</f>
        <v>16369</v>
      </c>
      <c r="BQ274" s="57">
        <f t="shared" si="1286"/>
        <v>100647</v>
      </c>
      <c r="BR274" s="57">
        <f t="shared" si="1260"/>
        <v>-78635</v>
      </c>
      <c r="BS274" s="57">
        <f t="shared" si="1286"/>
        <v>22012</v>
      </c>
      <c r="BT274" s="149"/>
      <c r="BU274" s="43"/>
      <c r="BV274" s="43">
        <f>BV275+BV276+BV277+BV278+BV279</f>
        <v>0</v>
      </c>
      <c r="BW274" s="43">
        <f t="shared" ref="BW274:BX274" si="1331">BW275+BW276+BW277+BW278+BW279</f>
        <v>0</v>
      </c>
      <c r="BX274" s="43">
        <f t="shared" si="1331"/>
        <v>0</v>
      </c>
      <c r="BY274" s="43">
        <f t="shared" si="1262"/>
        <v>100647</v>
      </c>
      <c r="BZ274" s="43">
        <f t="shared" si="1263"/>
        <v>-78635</v>
      </c>
      <c r="CA274" s="43">
        <f t="shared" si="1264"/>
        <v>22012</v>
      </c>
    </row>
    <row r="275" spans="1:79" ht="33.75" x14ac:dyDescent="0.2">
      <c r="A275" s="44" t="s">
        <v>57</v>
      </c>
      <c r="B275" s="45" t="s">
        <v>58</v>
      </c>
      <c r="C275" s="54">
        <v>0</v>
      </c>
      <c r="D275" s="54">
        <f t="shared" si="1218"/>
        <v>0</v>
      </c>
      <c r="E275" s="54">
        <v>0</v>
      </c>
      <c r="F275" s="54">
        <v>0</v>
      </c>
      <c r="G275" s="54">
        <f t="shared" si="1220"/>
        <v>0</v>
      </c>
      <c r="H275" s="54">
        <v>0</v>
      </c>
      <c r="I275" s="54">
        <v>0</v>
      </c>
      <c r="J275" s="55">
        <f t="shared" si="1222"/>
        <v>0</v>
      </c>
      <c r="K275" s="54">
        <v>0</v>
      </c>
      <c r="L275" s="54">
        <v>0</v>
      </c>
      <c r="M275" s="54">
        <f t="shared" si="1224"/>
        <v>0</v>
      </c>
      <c r="N275" s="54">
        <v>0</v>
      </c>
      <c r="O275" s="54">
        <v>0</v>
      </c>
      <c r="P275" s="54">
        <f t="shared" si="1226"/>
        <v>0</v>
      </c>
      <c r="Q275" s="54">
        <v>0</v>
      </c>
      <c r="R275" s="48">
        <f t="shared" si="953"/>
        <v>0</v>
      </c>
      <c r="S275" s="48">
        <f t="shared" si="1215"/>
        <v>0</v>
      </c>
      <c r="T275" s="48">
        <f t="shared" si="1216"/>
        <v>0</v>
      </c>
      <c r="U275" s="54">
        <v>0</v>
      </c>
      <c r="V275" s="54">
        <f t="shared" si="1228"/>
        <v>0</v>
      </c>
      <c r="W275" s="54">
        <v>0</v>
      </c>
      <c r="X275" s="54">
        <v>0</v>
      </c>
      <c r="Y275" s="54">
        <f t="shared" si="1230"/>
        <v>0</v>
      </c>
      <c r="Z275" s="54">
        <v>0</v>
      </c>
      <c r="AA275" s="54">
        <v>0</v>
      </c>
      <c r="AB275" s="54">
        <f t="shared" si="1232"/>
        <v>0</v>
      </c>
      <c r="AC275" s="54">
        <v>0</v>
      </c>
      <c r="AD275" s="54">
        <v>0</v>
      </c>
      <c r="AE275" s="54">
        <f t="shared" si="1234"/>
        <v>0</v>
      </c>
      <c r="AF275" s="54">
        <v>0</v>
      </c>
      <c r="AG275" s="54">
        <v>0</v>
      </c>
      <c r="AH275" s="54">
        <f t="shared" si="1236"/>
        <v>0</v>
      </c>
      <c r="AI275" s="54">
        <v>0</v>
      </c>
      <c r="AJ275" s="54">
        <v>0</v>
      </c>
      <c r="AK275" s="54">
        <f t="shared" si="1238"/>
        <v>0</v>
      </c>
      <c r="AL275" s="54">
        <v>0</v>
      </c>
      <c r="AM275" s="54">
        <v>0</v>
      </c>
      <c r="AN275" s="54">
        <f t="shared" si="1240"/>
        <v>0</v>
      </c>
      <c r="AO275" s="54">
        <v>0</v>
      </c>
      <c r="AP275" s="54">
        <v>0</v>
      </c>
      <c r="AQ275" s="54">
        <f t="shared" si="1242"/>
        <v>0</v>
      </c>
      <c r="AR275" s="54">
        <v>0</v>
      </c>
      <c r="AS275" s="54">
        <v>0</v>
      </c>
      <c r="AT275" s="54">
        <f t="shared" si="1244"/>
        <v>0</v>
      </c>
      <c r="AU275" s="54">
        <v>0</v>
      </c>
      <c r="AV275" s="54">
        <v>0</v>
      </c>
      <c r="AW275" s="54">
        <f t="shared" si="1246"/>
        <v>0</v>
      </c>
      <c r="AX275" s="54">
        <v>0</v>
      </c>
      <c r="AY275" s="54">
        <v>0</v>
      </c>
      <c r="AZ275" s="54">
        <f t="shared" si="1248"/>
        <v>0</v>
      </c>
      <c r="BA275" s="54">
        <v>0</v>
      </c>
      <c r="BB275" s="54">
        <v>0</v>
      </c>
      <c r="BC275" s="54">
        <f t="shared" si="1250"/>
        <v>0</v>
      </c>
      <c r="BD275" s="54">
        <v>0</v>
      </c>
      <c r="BE275" s="54">
        <v>0</v>
      </c>
      <c r="BF275" s="54">
        <f t="shared" si="1252"/>
        <v>0</v>
      </c>
      <c r="BG275" s="54">
        <v>0</v>
      </c>
      <c r="BH275" s="54">
        <v>0</v>
      </c>
      <c r="BI275" s="54">
        <f t="shared" si="1254"/>
        <v>0</v>
      </c>
      <c r="BJ275" s="54">
        <v>0</v>
      </c>
      <c r="BK275" s="54">
        <v>0</v>
      </c>
      <c r="BL275" s="54">
        <f t="shared" si="1256"/>
        <v>0</v>
      </c>
      <c r="BM275" s="54">
        <v>0</v>
      </c>
      <c r="BN275" s="54">
        <v>0</v>
      </c>
      <c r="BO275" s="54">
        <f t="shared" si="1258"/>
        <v>0</v>
      </c>
      <c r="BP275" s="54">
        <v>0</v>
      </c>
      <c r="BQ275" s="57">
        <f t="shared" si="1286"/>
        <v>0</v>
      </c>
      <c r="BR275" s="57">
        <f t="shared" si="1260"/>
        <v>0</v>
      </c>
      <c r="BS275" s="57">
        <f t="shared" si="1286"/>
        <v>0</v>
      </c>
      <c r="BT275" s="149"/>
      <c r="BU275" s="54"/>
      <c r="BV275" s="54">
        <v>0</v>
      </c>
      <c r="BW275" s="54">
        <v>0</v>
      </c>
      <c r="BX275" s="54">
        <v>0</v>
      </c>
      <c r="BY275" s="54">
        <f t="shared" si="1262"/>
        <v>0</v>
      </c>
      <c r="BZ275" s="54">
        <f t="shared" si="1263"/>
        <v>0</v>
      </c>
      <c r="CA275" s="54">
        <f t="shared" si="1264"/>
        <v>0</v>
      </c>
    </row>
    <row r="276" spans="1:79" ht="22.5" x14ac:dyDescent="0.2">
      <c r="A276" s="44" t="s">
        <v>75</v>
      </c>
      <c r="B276" s="45" t="s">
        <v>76</v>
      </c>
      <c r="C276" s="54">
        <v>0</v>
      </c>
      <c r="D276" s="54">
        <f t="shared" si="1218"/>
        <v>0</v>
      </c>
      <c r="E276" s="54">
        <v>0</v>
      </c>
      <c r="F276" s="54">
        <v>0</v>
      </c>
      <c r="G276" s="54">
        <f t="shared" si="1220"/>
        <v>0</v>
      </c>
      <c r="H276" s="54">
        <v>0</v>
      </c>
      <c r="I276" s="54">
        <v>0</v>
      </c>
      <c r="J276" s="55">
        <f t="shared" si="1222"/>
        <v>0</v>
      </c>
      <c r="K276" s="54">
        <v>0</v>
      </c>
      <c r="L276" s="54">
        <v>0</v>
      </c>
      <c r="M276" s="54">
        <f t="shared" si="1224"/>
        <v>0</v>
      </c>
      <c r="N276" s="54">
        <v>0</v>
      </c>
      <c r="O276" s="54">
        <v>0</v>
      </c>
      <c r="P276" s="54">
        <f t="shared" si="1226"/>
        <v>0</v>
      </c>
      <c r="Q276" s="54">
        <v>0</v>
      </c>
      <c r="R276" s="48">
        <f t="shared" si="953"/>
        <v>0</v>
      </c>
      <c r="S276" s="48">
        <f t="shared" si="1215"/>
        <v>0</v>
      </c>
      <c r="T276" s="48">
        <f t="shared" si="1216"/>
        <v>0</v>
      </c>
      <c r="U276" s="54">
        <v>0</v>
      </c>
      <c r="V276" s="54">
        <f t="shared" si="1228"/>
        <v>0</v>
      </c>
      <c r="W276" s="54">
        <v>0</v>
      </c>
      <c r="X276" s="54">
        <v>0</v>
      </c>
      <c r="Y276" s="54">
        <f t="shared" si="1230"/>
        <v>0</v>
      </c>
      <c r="Z276" s="54">
        <v>0</v>
      </c>
      <c r="AA276" s="54">
        <v>0</v>
      </c>
      <c r="AB276" s="54">
        <f t="shared" si="1232"/>
        <v>0</v>
      </c>
      <c r="AC276" s="54">
        <v>0</v>
      </c>
      <c r="AD276" s="54">
        <v>0</v>
      </c>
      <c r="AE276" s="54">
        <f t="shared" si="1234"/>
        <v>0</v>
      </c>
      <c r="AF276" s="54">
        <v>0</v>
      </c>
      <c r="AG276" s="54">
        <v>0</v>
      </c>
      <c r="AH276" s="54">
        <f t="shared" si="1236"/>
        <v>0</v>
      </c>
      <c r="AI276" s="54">
        <v>0</v>
      </c>
      <c r="AJ276" s="54">
        <v>0</v>
      </c>
      <c r="AK276" s="54">
        <f t="shared" si="1238"/>
        <v>0</v>
      </c>
      <c r="AL276" s="54">
        <v>0</v>
      </c>
      <c r="AM276" s="54">
        <v>0</v>
      </c>
      <c r="AN276" s="54">
        <f t="shared" si="1240"/>
        <v>0</v>
      </c>
      <c r="AO276" s="54">
        <v>0</v>
      </c>
      <c r="AP276" s="54">
        <v>0</v>
      </c>
      <c r="AQ276" s="54">
        <f t="shared" si="1242"/>
        <v>0</v>
      </c>
      <c r="AR276" s="54">
        <v>0</v>
      </c>
      <c r="AS276" s="54">
        <v>0</v>
      </c>
      <c r="AT276" s="54">
        <f t="shared" si="1244"/>
        <v>0</v>
      </c>
      <c r="AU276" s="54">
        <v>0</v>
      </c>
      <c r="AV276" s="54">
        <v>0</v>
      </c>
      <c r="AW276" s="54">
        <f t="shared" si="1246"/>
        <v>0</v>
      </c>
      <c r="AX276" s="54">
        <v>0</v>
      </c>
      <c r="AY276" s="54">
        <v>0</v>
      </c>
      <c r="AZ276" s="54">
        <f t="shared" si="1248"/>
        <v>0</v>
      </c>
      <c r="BA276" s="54">
        <v>0</v>
      </c>
      <c r="BB276" s="54">
        <v>0</v>
      </c>
      <c r="BC276" s="54">
        <f t="shared" si="1250"/>
        <v>0</v>
      </c>
      <c r="BD276" s="54">
        <v>0</v>
      </c>
      <c r="BE276" s="54">
        <v>0</v>
      </c>
      <c r="BF276" s="54">
        <f t="shared" si="1252"/>
        <v>0</v>
      </c>
      <c r="BG276" s="54">
        <v>0</v>
      </c>
      <c r="BH276" s="54">
        <v>0</v>
      </c>
      <c r="BI276" s="54">
        <f t="shared" si="1254"/>
        <v>0</v>
      </c>
      <c r="BJ276" s="54">
        <v>0</v>
      </c>
      <c r="BK276" s="54">
        <v>0</v>
      </c>
      <c r="BL276" s="54">
        <f t="shared" si="1256"/>
        <v>0</v>
      </c>
      <c r="BM276" s="54">
        <v>0</v>
      </c>
      <c r="BN276" s="54">
        <v>0</v>
      </c>
      <c r="BO276" s="54">
        <f t="shared" si="1258"/>
        <v>0</v>
      </c>
      <c r="BP276" s="54">
        <v>0</v>
      </c>
      <c r="BQ276" s="57">
        <f t="shared" si="1286"/>
        <v>0</v>
      </c>
      <c r="BR276" s="57">
        <f t="shared" si="1260"/>
        <v>0</v>
      </c>
      <c r="BS276" s="57">
        <f t="shared" si="1286"/>
        <v>0</v>
      </c>
      <c r="BT276" s="149"/>
      <c r="BU276" s="54"/>
      <c r="BV276" s="54">
        <v>0</v>
      </c>
      <c r="BW276" s="54">
        <v>0</v>
      </c>
      <c r="BX276" s="54">
        <v>0</v>
      </c>
      <c r="BY276" s="54">
        <f t="shared" si="1262"/>
        <v>0</v>
      </c>
      <c r="BZ276" s="54">
        <f t="shared" si="1263"/>
        <v>0</v>
      </c>
      <c r="CA276" s="54">
        <f t="shared" si="1264"/>
        <v>0</v>
      </c>
    </row>
    <row r="277" spans="1:79" ht="22.5" x14ac:dyDescent="0.2">
      <c r="A277" s="44" t="s">
        <v>59</v>
      </c>
      <c r="B277" s="45" t="s">
        <v>60</v>
      </c>
      <c r="C277" s="54">
        <v>25865</v>
      </c>
      <c r="D277" s="54">
        <f t="shared" si="1218"/>
        <v>-22600</v>
      </c>
      <c r="E277" s="54">
        <v>3265</v>
      </c>
      <c r="F277" s="54"/>
      <c r="G277" s="54">
        <f t="shared" si="1220"/>
        <v>0</v>
      </c>
      <c r="H277" s="54"/>
      <c r="I277" s="54"/>
      <c r="J277" s="55">
        <f t="shared" si="1222"/>
        <v>0</v>
      </c>
      <c r="K277" s="54"/>
      <c r="L277" s="54"/>
      <c r="M277" s="54">
        <f t="shared" si="1224"/>
        <v>0</v>
      </c>
      <c r="N277" s="54"/>
      <c r="O277" s="54"/>
      <c r="P277" s="54">
        <f t="shared" si="1226"/>
        <v>0</v>
      </c>
      <c r="Q277" s="54"/>
      <c r="R277" s="48">
        <f t="shared" si="953"/>
        <v>25865</v>
      </c>
      <c r="S277" s="48">
        <f t="shared" si="1215"/>
        <v>-22600</v>
      </c>
      <c r="T277" s="48">
        <f t="shared" si="1216"/>
        <v>3265</v>
      </c>
      <c r="U277" s="54"/>
      <c r="V277" s="54">
        <f t="shared" si="1228"/>
        <v>0</v>
      </c>
      <c r="W277" s="54"/>
      <c r="X277" s="54"/>
      <c r="Y277" s="54">
        <f t="shared" si="1230"/>
        <v>0</v>
      </c>
      <c r="Z277" s="54"/>
      <c r="AA277" s="54"/>
      <c r="AB277" s="54">
        <f t="shared" si="1232"/>
        <v>0</v>
      </c>
      <c r="AC277" s="54"/>
      <c r="AD277" s="54"/>
      <c r="AE277" s="54">
        <f t="shared" si="1234"/>
        <v>0</v>
      </c>
      <c r="AF277" s="54"/>
      <c r="AG277" s="54"/>
      <c r="AH277" s="54">
        <f t="shared" si="1236"/>
        <v>0</v>
      </c>
      <c r="AI277" s="54"/>
      <c r="AJ277" s="54"/>
      <c r="AK277" s="54">
        <f t="shared" si="1238"/>
        <v>0</v>
      </c>
      <c r="AL277" s="54"/>
      <c r="AM277" s="54"/>
      <c r="AN277" s="54">
        <f t="shared" si="1240"/>
        <v>0</v>
      </c>
      <c r="AO277" s="54"/>
      <c r="AP277" s="54"/>
      <c r="AQ277" s="54">
        <f t="shared" si="1242"/>
        <v>0</v>
      </c>
      <c r="AR277" s="54"/>
      <c r="AS277" s="54"/>
      <c r="AT277" s="54">
        <f t="shared" si="1244"/>
        <v>0</v>
      </c>
      <c r="AU277" s="54"/>
      <c r="AV277" s="54"/>
      <c r="AW277" s="54">
        <f t="shared" si="1246"/>
        <v>0</v>
      </c>
      <c r="AX277" s="54"/>
      <c r="AY277" s="54"/>
      <c r="AZ277" s="54">
        <f t="shared" si="1248"/>
        <v>0</v>
      </c>
      <c r="BA277" s="54"/>
      <c r="BB277" s="54"/>
      <c r="BC277" s="54">
        <f t="shared" si="1250"/>
        <v>0</v>
      </c>
      <c r="BD277" s="54"/>
      <c r="BE277" s="54"/>
      <c r="BF277" s="54">
        <f t="shared" si="1252"/>
        <v>0</v>
      </c>
      <c r="BG277" s="54"/>
      <c r="BH277" s="54"/>
      <c r="BI277" s="54">
        <f t="shared" si="1254"/>
        <v>0</v>
      </c>
      <c r="BJ277" s="54"/>
      <c r="BK277" s="54"/>
      <c r="BL277" s="54">
        <f t="shared" si="1256"/>
        <v>0</v>
      </c>
      <c r="BM277" s="54"/>
      <c r="BN277" s="54">
        <v>74782</v>
      </c>
      <c r="BO277" s="54">
        <f t="shared" si="1258"/>
        <v>-58413</v>
      </c>
      <c r="BP277" s="54">
        <v>16369</v>
      </c>
      <c r="BQ277" s="57">
        <f t="shared" si="1286"/>
        <v>100647</v>
      </c>
      <c r="BR277" s="57">
        <f t="shared" si="1260"/>
        <v>-81013</v>
      </c>
      <c r="BS277" s="57">
        <f t="shared" si="1286"/>
        <v>19634</v>
      </c>
      <c r="BT277" s="149"/>
      <c r="BU277" s="54"/>
      <c r="BV277" s="54"/>
      <c r="BW277" s="54"/>
      <c r="BX277" s="54"/>
      <c r="BY277" s="54">
        <f t="shared" si="1262"/>
        <v>100647</v>
      </c>
      <c r="BZ277" s="54">
        <f t="shared" si="1263"/>
        <v>-81013</v>
      </c>
      <c r="CA277" s="54">
        <f t="shared" si="1264"/>
        <v>19634</v>
      </c>
    </row>
    <row r="278" spans="1:79" ht="45" x14ac:dyDescent="0.2">
      <c r="A278" s="44" t="s">
        <v>77</v>
      </c>
      <c r="B278" s="45" t="s">
        <v>78</v>
      </c>
      <c r="C278" s="54">
        <v>0</v>
      </c>
      <c r="D278" s="54">
        <f t="shared" si="1218"/>
        <v>0</v>
      </c>
      <c r="E278" s="54">
        <v>0</v>
      </c>
      <c r="F278" s="54"/>
      <c r="G278" s="54">
        <f t="shared" si="1220"/>
        <v>0</v>
      </c>
      <c r="H278" s="54"/>
      <c r="I278" s="54"/>
      <c r="J278" s="55">
        <f t="shared" si="1222"/>
        <v>0</v>
      </c>
      <c r="K278" s="54"/>
      <c r="L278" s="54"/>
      <c r="M278" s="54">
        <f t="shared" si="1224"/>
        <v>0</v>
      </c>
      <c r="N278" s="54"/>
      <c r="O278" s="54"/>
      <c r="P278" s="54">
        <f t="shared" si="1226"/>
        <v>0</v>
      </c>
      <c r="Q278" s="54"/>
      <c r="R278" s="48">
        <f t="shared" si="953"/>
        <v>0</v>
      </c>
      <c r="S278" s="48">
        <f t="shared" si="1215"/>
        <v>0</v>
      </c>
      <c r="T278" s="48">
        <f t="shared" si="1216"/>
        <v>0</v>
      </c>
      <c r="U278" s="54"/>
      <c r="V278" s="54">
        <f t="shared" si="1228"/>
        <v>0</v>
      </c>
      <c r="W278" s="54"/>
      <c r="X278" s="54"/>
      <c r="Y278" s="54">
        <f t="shared" si="1230"/>
        <v>0</v>
      </c>
      <c r="Z278" s="54"/>
      <c r="AA278" s="54"/>
      <c r="AB278" s="54">
        <f t="shared" si="1232"/>
        <v>0</v>
      </c>
      <c r="AC278" s="54"/>
      <c r="AD278" s="54"/>
      <c r="AE278" s="54">
        <f t="shared" si="1234"/>
        <v>0</v>
      </c>
      <c r="AF278" s="54"/>
      <c r="AG278" s="54"/>
      <c r="AH278" s="54">
        <f t="shared" si="1236"/>
        <v>0</v>
      </c>
      <c r="AI278" s="54"/>
      <c r="AJ278" s="54"/>
      <c r="AK278" s="54">
        <f t="shared" si="1238"/>
        <v>0</v>
      </c>
      <c r="AL278" s="54"/>
      <c r="AM278" s="54"/>
      <c r="AN278" s="54">
        <f t="shared" si="1240"/>
        <v>0</v>
      </c>
      <c r="AO278" s="54"/>
      <c r="AP278" s="54"/>
      <c r="AQ278" s="54">
        <f t="shared" si="1242"/>
        <v>0</v>
      </c>
      <c r="AR278" s="54"/>
      <c r="AS278" s="54"/>
      <c r="AT278" s="54">
        <f t="shared" si="1244"/>
        <v>0</v>
      </c>
      <c r="AU278" s="54"/>
      <c r="AV278" s="54"/>
      <c r="AW278" s="54">
        <f t="shared" si="1246"/>
        <v>0</v>
      </c>
      <c r="AX278" s="54"/>
      <c r="AY278" s="54"/>
      <c r="AZ278" s="54">
        <f t="shared" si="1248"/>
        <v>0</v>
      </c>
      <c r="BA278" s="54"/>
      <c r="BB278" s="54"/>
      <c r="BC278" s="54">
        <f t="shared" si="1250"/>
        <v>0</v>
      </c>
      <c r="BD278" s="54"/>
      <c r="BE278" s="54"/>
      <c r="BF278" s="54">
        <f t="shared" si="1252"/>
        <v>0</v>
      </c>
      <c r="BG278" s="54"/>
      <c r="BH278" s="54"/>
      <c r="BI278" s="54">
        <f t="shared" si="1254"/>
        <v>0</v>
      </c>
      <c r="BJ278" s="54"/>
      <c r="BK278" s="54"/>
      <c r="BL278" s="54">
        <f t="shared" si="1256"/>
        <v>0</v>
      </c>
      <c r="BM278" s="54"/>
      <c r="BN278" s="54"/>
      <c r="BO278" s="54">
        <f t="shared" si="1258"/>
        <v>0</v>
      </c>
      <c r="BP278" s="54"/>
      <c r="BQ278" s="57">
        <f t="shared" si="1286"/>
        <v>0</v>
      </c>
      <c r="BR278" s="57">
        <f t="shared" si="1260"/>
        <v>0</v>
      </c>
      <c r="BS278" s="57">
        <f t="shared" si="1286"/>
        <v>0</v>
      </c>
      <c r="BT278" s="149"/>
      <c r="BU278" s="54"/>
      <c r="BV278" s="54"/>
      <c r="BW278" s="54"/>
      <c r="BX278" s="54"/>
      <c r="BY278" s="54">
        <f t="shared" si="1262"/>
        <v>0</v>
      </c>
      <c r="BZ278" s="54">
        <f t="shared" si="1263"/>
        <v>0</v>
      </c>
      <c r="CA278" s="54">
        <f t="shared" si="1264"/>
        <v>0</v>
      </c>
    </row>
    <row r="279" spans="1:79" ht="45" x14ac:dyDescent="0.2">
      <c r="A279" s="44" t="s">
        <v>61</v>
      </c>
      <c r="B279" s="45" t="s">
        <v>62</v>
      </c>
      <c r="C279" s="54">
        <v>0</v>
      </c>
      <c r="D279" s="54">
        <f t="shared" si="1218"/>
        <v>2378</v>
      </c>
      <c r="E279" s="54">
        <v>2378</v>
      </c>
      <c r="F279" s="54"/>
      <c r="G279" s="54">
        <f t="shared" si="1220"/>
        <v>0</v>
      </c>
      <c r="H279" s="54"/>
      <c r="I279" s="54"/>
      <c r="J279" s="55">
        <f t="shared" si="1222"/>
        <v>0</v>
      </c>
      <c r="K279" s="54"/>
      <c r="L279" s="54"/>
      <c r="M279" s="54">
        <f t="shared" si="1224"/>
        <v>0</v>
      </c>
      <c r="N279" s="54"/>
      <c r="O279" s="54"/>
      <c r="P279" s="54">
        <f t="shared" si="1226"/>
        <v>0</v>
      </c>
      <c r="Q279" s="54"/>
      <c r="R279" s="48">
        <f t="shared" ref="R279:R359" si="1332">C279+F279+I279+L279+O279</f>
        <v>0</v>
      </c>
      <c r="S279" s="48">
        <f t="shared" si="1215"/>
        <v>2378</v>
      </c>
      <c r="T279" s="48">
        <f t="shared" si="1216"/>
        <v>2378</v>
      </c>
      <c r="U279" s="54"/>
      <c r="V279" s="54">
        <f t="shared" si="1228"/>
        <v>0</v>
      </c>
      <c r="W279" s="54"/>
      <c r="X279" s="54"/>
      <c r="Y279" s="54">
        <f t="shared" si="1230"/>
        <v>0</v>
      </c>
      <c r="Z279" s="54"/>
      <c r="AA279" s="54"/>
      <c r="AB279" s="54">
        <f t="shared" si="1232"/>
        <v>0</v>
      </c>
      <c r="AC279" s="54"/>
      <c r="AD279" s="54"/>
      <c r="AE279" s="54">
        <f t="shared" si="1234"/>
        <v>0</v>
      </c>
      <c r="AF279" s="54"/>
      <c r="AG279" s="54"/>
      <c r="AH279" s="54">
        <f t="shared" si="1236"/>
        <v>0</v>
      </c>
      <c r="AI279" s="54"/>
      <c r="AJ279" s="54"/>
      <c r="AK279" s="54">
        <f t="shared" si="1238"/>
        <v>0</v>
      </c>
      <c r="AL279" s="54"/>
      <c r="AM279" s="54"/>
      <c r="AN279" s="54">
        <f t="shared" si="1240"/>
        <v>0</v>
      </c>
      <c r="AO279" s="54"/>
      <c r="AP279" s="54"/>
      <c r="AQ279" s="54">
        <f t="shared" si="1242"/>
        <v>0</v>
      </c>
      <c r="AR279" s="54"/>
      <c r="AS279" s="54"/>
      <c r="AT279" s="54">
        <f t="shared" si="1244"/>
        <v>0</v>
      </c>
      <c r="AU279" s="54"/>
      <c r="AV279" s="54"/>
      <c r="AW279" s="54">
        <f t="shared" si="1246"/>
        <v>0</v>
      </c>
      <c r="AX279" s="54"/>
      <c r="AY279" s="54"/>
      <c r="AZ279" s="54">
        <f t="shared" si="1248"/>
        <v>0</v>
      </c>
      <c r="BA279" s="54"/>
      <c r="BB279" s="54"/>
      <c r="BC279" s="54">
        <f t="shared" si="1250"/>
        <v>0</v>
      </c>
      <c r="BD279" s="54"/>
      <c r="BE279" s="54"/>
      <c r="BF279" s="54">
        <f t="shared" si="1252"/>
        <v>0</v>
      </c>
      <c r="BG279" s="54"/>
      <c r="BH279" s="54"/>
      <c r="BI279" s="54">
        <f t="shared" si="1254"/>
        <v>0</v>
      </c>
      <c r="BJ279" s="54"/>
      <c r="BK279" s="54"/>
      <c r="BL279" s="54">
        <f t="shared" si="1256"/>
        <v>0</v>
      </c>
      <c r="BM279" s="54"/>
      <c r="BN279" s="54"/>
      <c r="BO279" s="54">
        <f t="shared" si="1258"/>
        <v>0</v>
      </c>
      <c r="BP279" s="54"/>
      <c r="BQ279" s="57">
        <f t="shared" si="1286"/>
        <v>0</v>
      </c>
      <c r="BR279" s="57">
        <f t="shared" si="1260"/>
        <v>2378</v>
      </c>
      <c r="BS279" s="57">
        <f t="shared" si="1286"/>
        <v>2378</v>
      </c>
      <c r="BT279" s="149"/>
      <c r="BU279" s="54"/>
      <c r="BV279" s="54"/>
      <c r="BW279" s="54"/>
      <c r="BX279" s="54"/>
      <c r="BY279" s="54">
        <f t="shared" si="1262"/>
        <v>0</v>
      </c>
      <c r="BZ279" s="54">
        <f t="shared" si="1263"/>
        <v>2378</v>
      </c>
      <c r="CA279" s="54">
        <f t="shared" si="1264"/>
        <v>2378</v>
      </c>
    </row>
    <row r="280" spans="1:79" x14ac:dyDescent="0.2">
      <c r="A280" s="44" t="s">
        <v>148</v>
      </c>
      <c r="B280" s="45" t="s">
        <v>116</v>
      </c>
      <c r="C280" s="43">
        <f>C281</f>
        <v>0</v>
      </c>
      <c r="D280" s="43">
        <f t="shared" si="1218"/>
        <v>0</v>
      </c>
      <c r="E280" s="43">
        <f t="shared" ref="E280:BM280" si="1333">E281</f>
        <v>0</v>
      </c>
      <c r="F280" s="43">
        <f>F281</f>
        <v>0</v>
      </c>
      <c r="G280" s="43">
        <f t="shared" si="1220"/>
        <v>0</v>
      </c>
      <c r="H280" s="43">
        <f t="shared" si="1333"/>
        <v>0</v>
      </c>
      <c r="I280" s="43">
        <f>I281</f>
        <v>0</v>
      </c>
      <c r="J280" s="52">
        <f t="shared" si="1222"/>
        <v>0</v>
      </c>
      <c r="K280" s="43">
        <f t="shared" si="1333"/>
        <v>0</v>
      </c>
      <c r="L280" s="43">
        <f>L281</f>
        <v>0</v>
      </c>
      <c r="M280" s="43">
        <f t="shared" si="1224"/>
        <v>0</v>
      </c>
      <c r="N280" s="43">
        <f t="shared" si="1333"/>
        <v>0</v>
      </c>
      <c r="O280" s="43">
        <f>O281</f>
        <v>0</v>
      </c>
      <c r="P280" s="43">
        <f t="shared" si="1226"/>
        <v>0</v>
      </c>
      <c r="Q280" s="43">
        <f t="shared" si="1333"/>
        <v>0</v>
      </c>
      <c r="R280" s="48">
        <f t="shared" si="1332"/>
        <v>0</v>
      </c>
      <c r="S280" s="48">
        <f t="shared" si="1215"/>
        <v>0</v>
      </c>
      <c r="T280" s="48">
        <f t="shared" si="1216"/>
        <v>0</v>
      </c>
      <c r="U280" s="43">
        <f>U281</f>
        <v>0</v>
      </c>
      <c r="V280" s="43">
        <f t="shared" si="1228"/>
        <v>0</v>
      </c>
      <c r="W280" s="43">
        <f t="shared" si="1333"/>
        <v>0</v>
      </c>
      <c r="X280" s="43">
        <f>X281</f>
        <v>0</v>
      </c>
      <c r="Y280" s="43">
        <f t="shared" si="1230"/>
        <v>0</v>
      </c>
      <c r="Z280" s="43">
        <f t="shared" si="1333"/>
        <v>0</v>
      </c>
      <c r="AA280" s="43">
        <f>AA281</f>
        <v>0</v>
      </c>
      <c r="AB280" s="43">
        <f t="shared" si="1232"/>
        <v>0</v>
      </c>
      <c r="AC280" s="43">
        <f t="shared" si="1333"/>
        <v>0</v>
      </c>
      <c r="AD280" s="43">
        <f>AD281</f>
        <v>0</v>
      </c>
      <c r="AE280" s="43">
        <f t="shared" si="1234"/>
        <v>0</v>
      </c>
      <c r="AF280" s="43">
        <f t="shared" si="1333"/>
        <v>0</v>
      </c>
      <c r="AG280" s="43">
        <f>AG281</f>
        <v>0</v>
      </c>
      <c r="AH280" s="43">
        <f t="shared" si="1236"/>
        <v>0</v>
      </c>
      <c r="AI280" s="43">
        <f t="shared" si="1333"/>
        <v>0</v>
      </c>
      <c r="AJ280" s="43">
        <f>AJ281</f>
        <v>0</v>
      </c>
      <c r="AK280" s="43">
        <f t="shared" si="1238"/>
        <v>0</v>
      </c>
      <c r="AL280" s="43">
        <f t="shared" si="1333"/>
        <v>0</v>
      </c>
      <c r="AM280" s="43">
        <f>AM281</f>
        <v>0</v>
      </c>
      <c r="AN280" s="43">
        <f t="shared" si="1240"/>
        <v>0</v>
      </c>
      <c r="AO280" s="43">
        <f t="shared" si="1333"/>
        <v>0</v>
      </c>
      <c r="AP280" s="43">
        <f>AP281</f>
        <v>0</v>
      </c>
      <c r="AQ280" s="43">
        <f t="shared" si="1242"/>
        <v>0</v>
      </c>
      <c r="AR280" s="43">
        <f t="shared" si="1333"/>
        <v>0</v>
      </c>
      <c r="AS280" s="43">
        <f>AS281</f>
        <v>0</v>
      </c>
      <c r="AT280" s="43">
        <f t="shared" si="1244"/>
        <v>0</v>
      </c>
      <c r="AU280" s="43">
        <f t="shared" si="1333"/>
        <v>0</v>
      </c>
      <c r="AV280" s="43">
        <f>AV281</f>
        <v>0</v>
      </c>
      <c r="AW280" s="43">
        <f t="shared" si="1246"/>
        <v>0</v>
      </c>
      <c r="AX280" s="43">
        <f t="shared" si="1333"/>
        <v>0</v>
      </c>
      <c r="AY280" s="43">
        <f>AY281</f>
        <v>0</v>
      </c>
      <c r="AZ280" s="43">
        <f t="shared" si="1248"/>
        <v>0</v>
      </c>
      <c r="BA280" s="43">
        <f t="shared" si="1333"/>
        <v>0</v>
      </c>
      <c r="BB280" s="43">
        <f>BB281</f>
        <v>0</v>
      </c>
      <c r="BC280" s="43">
        <f t="shared" si="1250"/>
        <v>0</v>
      </c>
      <c r="BD280" s="43">
        <f t="shared" si="1333"/>
        <v>0</v>
      </c>
      <c r="BE280" s="43">
        <f>BE281</f>
        <v>0</v>
      </c>
      <c r="BF280" s="43">
        <f t="shared" si="1252"/>
        <v>0</v>
      </c>
      <c r="BG280" s="43">
        <f t="shared" si="1333"/>
        <v>0</v>
      </c>
      <c r="BH280" s="43">
        <f>BH281</f>
        <v>0</v>
      </c>
      <c r="BI280" s="43">
        <f t="shared" si="1254"/>
        <v>0</v>
      </c>
      <c r="BJ280" s="43">
        <f t="shared" si="1333"/>
        <v>0</v>
      </c>
      <c r="BK280" s="43">
        <f>BK281</f>
        <v>0</v>
      </c>
      <c r="BL280" s="43">
        <f t="shared" si="1256"/>
        <v>0</v>
      </c>
      <c r="BM280" s="43">
        <f t="shared" si="1333"/>
        <v>0</v>
      </c>
      <c r="BN280" s="43">
        <f>BN281</f>
        <v>0</v>
      </c>
      <c r="BO280" s="43">
        <f t="shared" si="1258"/>
        <v>0</v>
      </c>
      <c r="BP280" s="43">
        <f t="shared" ref="BP280" si="1334">BP281</f>
        <v>0</v>
      </c>
      <c r="BQ280" s="57">
        <f t="shared" si="1286"/>
        <v>0</v>
      </c>
      <c r="BR280" s="57">
        <f t="shared" si="1260"/>
        <v>0</v>
      </c>
      <c r="BS280" s="57">
        <f t="shared" si="1286"/>
        <v>0</v>
      </c>
      <c r="BT280" s="149"/>
      <c r="BU280" s="43"/>
      <c r="BV280" s="43">
        <f>BV281</f>
        <v>0</v>
      </c>
      <c r="BW280" s="43">
        <f>BW281</f>
        <v>0</v>
      </c>
      <c r="BX280" s="43">
        <f>BX281</f>
        <v>0</v>
      </c>
      <c r="BY280" s="43">
        <f t="shared" si="1262"/>
        <v>0</v>
      </c>
      <c r="BZ280" s="43">
        <f t="shared" si="1263"/>
        <v>0</v>
      </c>
      <c r="CA280" s="43">
        <f t="shared" si="1264"/>
        <v>0</v>
      </c>
    </row>
    <row r="281" spans="1:79" ht="78.75" x14ac:dyDescent="0.2">
      <c r="A281" s="44" t="s">
        <v>149</v>
      </c>
      <c r="B281" s="45" t="s">
        <v>150</v>
      </c>
      <c r="C281" s="54">
        <v>0</v>
      </c>
      <c r="D281" s="54">
        <f t="shared" si="1218"/>
        <v>0</v>
      </c>
      <c r="E281" s="54">
        <v>0</v>
      </c>
      <c r="F281" s="54">
        <v>0</v>
      </c>
      <c r="G281" s="54">
        <f t="shared" si="1220"/>
        <v>0</v>
      </c>
      <c r="H281" s="54">
        <v>0</v>
      </c>
      <c r="I281" s="54">
        <v>0</v>
      </c>
      <c r="J281" s="55">
        <f t="shared" si="1222"/>
        <v>0</v>
      </c>
      <c r="K281" s="54">
        <v>0</v>
      </c>
      <c r="L281" s="54">
        <v>0</v>
      </c>
      <c r="M281" s="54">
        <f t="shared" si="1224"/>
        <v>0</v>
      </c>
      <c r="N281" s="54">
        <v>0</v>
      </c>
      <c r="O281" s="54">
        <v>0</v>
      </c>
      <c r="P281" s="54">
        <f t="shared" si="1226"/>
        <v>0</v>
      </c>
      <c r="Q281" s="54">
        <v>0</v>
      </c>
      <c r="R281" s="48">
        <f t="shared" si="1332"/>
        <v>0</v>
      </c>
      <c r="S281" s="48">
        <f t="shared" si="1215"/>
        <v>0</v>
      </c>
      <c r="T281" s="48">
        <f t="shared" si="1216"/>
        <v>0</v>
      </c>
      <c r="U281" s="54">
        <v>0</v>
      </c>
      <c r="V281" s="54">
        <f t="shared" si="1228"/>
        <v>0</v>
      </c>
      <c r="W281" s="54">
        <v>0</v>
      </c>
      <c r="X281" s="54">
        <v>0</v>
      </c>
      <c r="Y281" s="54">
        <f t="shared" si="1230"/>
        <v>0</v>
      </c>
      <c r="Z281" s="54">
        <v>0</v>
      </c>
      <c r="AA281" s="54">
        <v>0</v>
      </c>
      <c r="AB281" s="54">
        <f t="shared" si="1232"/>
        <v>0</v>
      </c>
      <c r="AC281" s="54">
        <v>0</v>
      </c>
      <c r="AD281" s="54">
        <v>0</v>
      </c>
      <c r="AE281" s="54">
        <f t="shared" si="1234"/>
        <v>0</v>
      </c>
      <c r="AF281" s="54">
        <v>0</v>
      </c>
      <c r="AG281" s="54">
        <v>0</v>
      </c>
      <c r="AH281" s="54">
        <f t="shared" si="1236"/>
        <v>0</v>
      </c>
      <c r="AI281" s="54">
        <v>0</v>
      </c>
      <c r="AJ281" s="54">
        <v>0</v>
      </c>
      <c r="AK281" s="54">
        <f t="shared" si="1238"/>
        <v>0</v>
      </c>
      <c r="AL281" s="54">
        <v>0</v>
      </c>
      <c r="AM281" s="54">
        <v>0</v>
      </c>
      <c r="AN281" s="54">
        <f t="shared" si="1240"/>
        <v>0</v>
      </c>
      <c r="AO281" s="54">
        <v>0</v>
      </c>
      <c r="AP281" s="54">
        <v>0</v>
      </c>
      <c r="AQ281" s="54">
        <f t="shared" si="1242"/>
        <v>0</v>
      </c>
      <c r="AR281" s="54">
        <v>0</v>
      </c>
      <c r="AS281" s="54">
        <v>0</v>
      </c>
      <c r="AT281" s="54">
        <f t="shared" si="1244"/>
        <v>0</v>
      </c>
      <c r="AU281" s="54">
        <v>0</v>
      </c>
      <c r="AV281" s="54">
        <v>0</v>
      </c>
      <c r="AW281" s="54">
        <f t="shared" si="1246"/>
        <v>0</v>
      </c>
      <c r="AX281" s="54">
        <v>0</v>
      </c>
      <c r="AY281" s="54">
        <v>0</v>
      </c>
      <c r="AZ281" s="54">
        <f t="shared" si="1248"/>
        <v>0</v>
      </c>
      <c r="BA281" s="54">
        <v>0</v>
      </c>
      <c r="BB281" s="54">
        <v>0</v>
      </c>
      <c r="BC281" s="54">
        <f t="shared" si="1250"/>
        <v>0</v>
      </c>
      <c r="BD281" s="54">
        <v>0</v>
      </c>
      <c r="BE281" s="54">
        <v>0</v>
      </c>
      <c r="BF281" s="54">
        <f t="shared" si="1252"/>
        <v>0</v>
      </c>
      <c r="BG281" s="54">
        <v>0</v>
      </c>
      <c r="BH281" s="54">
        <v>0</v>
      </c>
      <c r="BI281" s="54">
        <f t="shared" si="1254"/>
        <v>0</v>
      </c>
      <c r="BJ281" s="54">
        <v>0</v>
      </c>
      <c r="BK281" s="54">
        <v>0</v>
      </c>
      <c r="BL281" s="54">
        <f t="shared" si="1256"/>
        <v>0</v>
      </c>
      <c r="BM281" s="54">
        <v>0</v>
      </c>
      <c r="BN281" s="54">
        <v>0</v>
      </c>
      <c r="BO281" s="54">
        <f t="shared" si="1258"/>
        <v>0</v>
      </c>
      <c r="BP281" s="54">
        <v>0</v>
      </c>
      <c r="BQ281" s="57">
        <f t="shared" si="1286"/>
        <v>0</v>
      </c>
      <c r="BR281" s="57">
        <f t="shared" si="1260"/>
        <v>0</v>
      </c>
      <c r="BS281" s="57">
        <f t="shared" si="1286"/>
        <v>0</v>
      </c>
      <c r="BT281" s="149"/>
      <c r="BU281" s="54"/>
      <c r="BV281" s="54">
        <v>0</v>
      </c>
      <c r="BW281" s="54">
        <v>0</v>
      </c>
      <c r="BX281" s="54">
        <v>0</v>
      </c>
      <c r="BY281" s="54">
        <f t="shared" si="1262"/>
        <v>0</v>
      </c>
      <c r="BZ281" s="54">
        <f t="shared" si="1263"/>
        <v>0</v>
      </c>
      <c r="CA281" s="54">
        <f t="shared" si="1264"/>
        <v>0</v>
      </c>
    </row>
    <row r="282" spans="1:79" ht="45" x14ac:dyDescent="0.2">
      <c r="A282" s="44" t="s">
        <v>118</v>
      </c>
      <c r="B282" s="45" t="s">
        <v>119</v>
      </c>
      <c r="C282" s="43">
        <f>C283</f>
        <v>0</v>
      </c>
      <c r="D282" s="43">
        <f t="shared" si="1218"/>
        <v>0</v>
      </c>
      <c r="E282" s="43">
        <f t="shared" ref="E282:BM282" si="1335">E283</f>
        <v>0</v>
      </c>
      <c r="F282" s="43">
        <f>F283</f>
        <v>0</v>
      </c>
      <c r="G282" s="43">
        <f t="shared" si="1220"/>
        <v>0</v>
      </c>
      <c r="H282" s="43">
        <f t="shared" si="1335"/>
        <v>0</v>
      </c>
      <c r="I282" s="43">
        <f>I283</f>
        <v>0</v>
      </c>
      <c r="J282" s="52">
        <f t="shared" si="1222"/>
        <v>0</v>
      </c>
      <c r="K282" s="43">
        <f t="shared" si="1335"/>
        <v>0</v>
      </c>
      <c r="L282" s="43">
        <f>L283</f>
        <v>0</v>
      </c>
      <c r="M282" s="43">
        <f t="shared" si="1224"/>
        <v>0</v>
      </c>
      <c r="N282" s="43">
        <f t="shared" si="1335"/>
        <v>0</v>
      </c>
      <c r="O282" s="43">
        <f>O283</f>
        <v>0</v>
      </c>
      <c r="P282" s="43">
        <f t="shared" si="1226"/>
        <v>0</v>
      </c>
      <c r="Q282" s="43">
        <f t="shared" si="1335"/>
        <v>0</v>
      </c>
      <c r="R282" s="48">
        <f t="shared" si="1332"/>
        <v>0</v>
      </c>
      <c r="S282" s="48">
        <f t="shared" si="1215"/>
        <v>0</v>
      </c>
      <c r="T282" s="48">
        <f t="shared" si="1216"/>
        <v>0</v>
      </c>
      <c r="U282" s="43">
        <f>U283</f>
        <v>0</v>
      </c>
      <c r="V282" s="43">
        <f t="shared" si="1228"/>
        <v>0</v>
      </c>
      <c r="W282" s="43">
        <f t="shared" si="1335"/>
        <v>0</v>
      </c>
      <c r="X282" s="43">
        <f>X283</f>
        <v>0</v>
      </c>
      <c r="Y282" s="43">
        <f t="shared" si="1230"/>
        <v>0</v>
      </c>
      <c r="Z282" s="43">
        <f t="shared" si="1335"/>
        <v>0</v>
      </c>
      <c r="AA282" s="43">
        <f>AA283</f>
        <v>0</v>
      </c>
      <c r="AB282" s="43">
        <f t="shared" si="1232"/>
        <v>0</v>
      </c>
      <c r="AC282" s="43">
        <f t="shared" si="1335"/>
        <v>0</v>
      </c>
      <c r="AD282" s="43">
        <f>AD283</f>
        <v>0</v>
      </c>
      <c r="AE282" s="43">
        <f t="shared" si="1234"/>
        <v>0</v>
      </c>
      <c r="AF282" s="43">
        <f t="shared" si="1335"/>
        <v>0</v>
      </c>
      <c r="AG282" s="43">
        <f>AG283</f>
        <v>0</v>
      </c>
      <c r="AH282" s="43">
        <f t="shared" si="1236"/>
        <v>0</v>
      </c>
      <c r="AI282" s="43">
        <f t="shared" si="1335"/>
        <v>0</v>
      </c>
      <c r="AJ282" s="43">
        <f>AJ283</f>
        <v>0</v>
      </c>
      <c r="AK282" s="43">
        <f t="shared" si="1238"/>
        <v>0</v>
      </c>
      <c r="AL282" s="43">
        <f t="shared" si="1335"/>
        <v>0</v>
      </c>
      <c r="AM282" s="43">
        <f>AM283</f>
        <v>0</v>
      </c>
      <c r="AN282" s="43">
        <f t="shared" si="1240"/>
        <v>0</v>
      </c>
      <c r="AO282" s="43">
        <f t="shared" si="1335"/>
        <v>0</v>
      </c>
      <c r="AP282" s="43">
        <f>AP283</f>
        <v>0</v>
      </c>
      <c r="AQ282" s="43">
        <f t="shared" si="1242"/>
        <v>0</v>
      </c>
      <c r="AR282" s="43">
        <f t="shared" si="1335"/>
        <v>0</v>
      </c>
      <c r="AS282" s="43">
        <f>AS283</f>
        <v>0</v>
      </c>
      <c r="AT282" s="43">
        <f t="shared" si="1244"/>
        <v>0</v>
      </c>
      <c r="AU282" s="43">
        <f t="shared" si="1335"/>
        <v>0</v>
      </c>
      <c r="AV282" s="43">
        <f>AV283</f>
        <v>0</v>
      </c>
      <c r="AW282" s="43">
        <f t="shared" si="1246"/>
        <v>0</v>
      </c>
      <c r="AX282" s="43">
        <f t="shared" si="1335"/>
        <v>0</v>
      </c>
      <c r="AY282" s="43">
        <f>AY283</f>
        <v>0</v>
      </c>
      <c r="AZ282" s="43">
        <f t="shared" si="1248"/>
        <v>0</v>
      </c>
      <c r="BA282" s="43">
        <f t="shared" si="1335"/>
        <v>0</v>
      </c>
      <c r="BB282" s="43">
        <f>BB283</f>
        <v>0</v>
      </c>
      <c r="BC282" s="43">
        <f t="shared" si="1250"/>
        <v>0</v>
      </c>
      <c r="BD282" s="43">
        <f t="shared" si="1335"/>
        <v>0</v>
      </c>
      <c r="BE282" s="43">
        <f>BE283</f>
        <v>0</v>
      </c>
      <c r="BF282" s="43">
        <f t="shared" si="1252"/>
        <v>0</v>
      </c>
      <c r="BG282" s="43">
        <f t="shared" si="1335"/>
        <v>0</v>
      </c>
      <c r="BH282" s="43">
        <f>BH283</f>
        <v>0</v>
      </c>
      <c r="BI282" s="43">
        <f t="shared" si="1254"/>
        <v>0</v>
      </c>
      <c r="BJ282" s="43">
        <f t="shared" si="1335"/>
        <v>0</v>
      </c>
      <c r="BK282" s="43">
        <f>BK283</f>
        <v>0</v>
      </c>
      <c r="BL282" s="43">
        <f t="shared" si="1256"/>
        <v>0</v>
      </c>
      <c r="BM282" s="43">
        <f t="shared" si="1335"/>
        <v>0</v>
      </c>
      <c r="BN282" s="43">
        <f>BN283</f>
        <v>0</v>
      </c>
      <c r="BO282" s="43">
        <f t="shared" si="1258"/>
        <v>0</v>
      </c>
      <c r="BP282" s="43">
        <f t="shared" ref="BP282" si="1336">BP283</f>
        <v>0</v>
      </c>
      <c r="BQ282" s="57">
        <f t="shared" si="1286"/>
        <v>0</v>
      </c>
      <c r="BR282" s="57">
        <f t="shared" si="1260"/>
        <v>0</v>
      </c>
      <c r="BS282" s="57">
        <f t="shared" si="1286"/>
        <v>0</v>
      </c>
      <c r="BT282" s="149"/>
      <c r="BU282" s="43"/>
      <c r="BV282" s="43">
        <f>BV283</f>
        <v>0</v>
      </c>
      <c r="BW282" s="43">
        <f>BW283</f>
        <v>0</v>
      </c>
      <c r="BX282" s="43">
        <f>BX283</f>
        <v>0</v>
      </c>
      <c r="BY282" s="43">
        <f t="shared" si="1262"/>
        <v>0</v>
      </c>
      <c r="BZ282" s="43">
        <f t="shared" si="1263"/>
        <v>0</v>
      </c>
      <c r="CA282" s="43">
        <f t="shared" si="1264"/>
        <v>0</v>
      </c>
    </row>
    <row r="283" spans="1:79" ht="45" x14ac:dyDescent="0.2">
      <c r="A283" s="44" t="s">
        <v>122</v>
      </c>
      <c r="B283" s="45" t="s">
        <v>123</v>
      </c>
      <c r="C283" s="54">
        <v>0</v>
      </c>
      <c r="D283" s="54">
        <f t="shared" si="1218"/>
        <v>0</v>
      </c>
      <c r="E283" s="54">
        <v>0</v>
      </c>
      <c r="F283" s="54">
        <v>0</v>
      </c>
      <c r="G283" s="54">
        <f t="shared" si="1220"/>
        <v>0</v>
      </c>
      <c r="H283" s="54">
        <v>0</v>
      </c>
      <c r="I283" s="54">
        <v>0</v>
      </c>
      <c r="J283" s="55">
        <f t="shared" si="1222"/>
        <v>0</v>
      </c>
      <c r="K283" s="54">
        <v>0</v>
      </c>
      <c r="L283" s="54">
        <v>0</v>
      </c>
      <c r="M283" s="54">
        <f t="shared" si="1224"/>
        <v>0</v>
      </c>
      <c r="N283" s="54">
        <v>0</v>
      </c>
      <c r="O283" s="54">
        <v>0</v>
      </c>
      <c r="P283" s="54">
        <f t="shared" si="1226"/>
        <v>0</v>
      </c>
      <c r="Q283" s="54">
        <v>0</v>
      </c>
      <c r="R283" s="48">
        <f t="shared" si="1332"/>
        <v>0</v>
      </c>
      <c r="S283" s="48">
        <f t="shared" si="1215"/>
        <v>0</v>
      </c>
      <c r="T283" s="48">
        <f t="shared" si="1216"/>
        <v>0</v>
      </c>
      <c r="U283" s="54">
        <v>0</v>
      </c>
      <c r="V283" s="54">
        <f t="shared" si="1228"/>
        <v>0</v>
      </c>
      <c r="W283" s="54">
        <v>0</v>
      </c>
      <c r="X283" s="54">
        <v>0</v>
      </c>
      <c r="Y283" s="54">
        <f t="shared" si="1230"/>
        <v>0</v>
      </c>
      <c r="Z283" s="54">
        <v>0</v>
      </c>
      <c r="AA283" s="54">
        <v>0</v>
      </c>
      <c r="AB283" s="54">
        <f t="shared" si="1232"/>
        <v>0</v>
      </c>
      <c r="AC283" s="54">
        <v>0</v>
      </c>
      <c r="AD283" s="54">
        <v>0</v>
      </c>
      <c r="AE283" s="54">
        <f t="shared" si="1234"/>
        <v>0</v>
      </c>
      <c r="AF283" s="54">
        <v>0</v>
      </c>
      <c r="AG283" s="54">
        <v>0</v>
      </c>
      <c r="AH283" s="54">
        <f t="shared" si="1236"/>
        <v>0</v>
      </c>
      <c r="AI283" s="54">
        <v>0</v>
      </c>
      <c r="AJ283" s="54">
        <v>0</v>
      </c>
      <c r="AK283" s="54">
        <f t="shared" si="1238"/>
        <v>0</v>
      </c>
      <c r="AL283" s="54">
        <v>0</v>
      </c>
      <c r="AM283" s="54">
        <v>0</v>
      </c>
      <c r="AN283" s="54">
        <f t="shared" si="1240"/>
        <v>0</v>
      </c>
      <c r="AO283" s="54">
        <v>0</v>
      </c>
      <c r="AP283" s="54">
        <v>0</v>
      </c>
      <c r="AQ283" s="54">
        <f t="shared" si="1242"/>
        <v>0</v>
      </c>
      <c r="AR283" s="54">
        <v>0</v>
      </c>
      <c r="AS283" s="54">
        <v>0</v>
      </c>
      <c r="AT283" s="54">
        <f t="shared" si="1244"/>
        <v>0</v>
      </c>
      <c r="AU283" s="54">
        <v>0</v>
      </c>
      <c r="AV283" s="54">
        <v>0</v>
      </c>
      <c r="AW283" s="54">
        <f t="shared" si="1246"/>
        <v>0</v>
      </c>
      <c r="AX283" s="54">
        <v>0</v>
      </c>
      <c r="AY283" s="54">
        <v>0</v>
      </c>
      <c r="AZ283" s="54">
        <f t="shared" si="1248"/>
        <v>0</v>
      </c>
      <c r="BA283" s="54">
        <v>0</v>
      </c>
      <c r="BB283" s="54">
        <v>0</v>
      </c>
      <c r="BC283" s="54">
        <f t="shared" si="1250"/>
        <v>0</v>
      </c>
      <c r="BD283" s="54">
        <v>0</v>
      </c>
      <c r="BE283" s="54">
        <v>0</v>
      </c>
      <c r="BF283" s="54">
        <f t="shared" si="1252"/>
        <v>0</v>
      </c>
      <c r="BG283" s="54">
        <v>0</v>
      </c>
      <c r="BH283" s="54">
        <v>0</v>
      </c>
      <c r="BI283" s="54">
        <f t="shared" si="1254"/>
        <v>0</v>
      </c>
      <c r="BJ283" s="54">
        <v>0</v>
      </c>
      <c r="BK283" s="54">
        <v>0</v>
      </c>
      <c r="BL283" s="54">
        <f t="shared" si="1256"/>
        <v>0</v>
      </c>
      <c r="BM283" s="54">
        <v>0</v>
      </c>
      <c r="BN283" s="54">
        <v>0</v>
      </c>
      <c r="BO283" s="54">
        <f t="shared" si="1258"/>
        <v>0</v>
      </c>
      <c r="BP283" s="54">
        <v>0</v>
      </c>
      <c r="BQ283" s="57">
        <f t="shared" si="1286"/>
        <v>0</v>
      </c>
      <c r="BR283" s="57">
        <f t="shared" si="1260"/>
        <v>0</v>
      </c>
      <c r="BS283" s="57">
        <f t="shared" si="1286"/>
        <v>0</v>
      </c>
      <c r="BT283" s="149"/>
      <c r="BU283" s="54"/>
      <c r="BV283" s="54">
        <v>0</v>
      </c>
      <c r="BW283" s="54">
        <v>0</v>
      </c>
      <c r="BX283" s="54">
        <v>0</v>
      </c>
      <c r="BY283" s="54">
        <f t="shared" si="1262"/>
        <v>0</v>
      </c>
      <c r="BZ283" s="54">
        <f t="shared" si="1263"/>
        <v>0</v>
      </c>
      <c r="CA283" s="54">
        <f t="shared" si="1264"/>
        <v>0</v>
      </c>
    </row>
    <row r="284" spans="1:79" ht="56.25" x14ac:dyDescent="0.2">
      <c r="A284" s="44" t="s">
        <v>92</v>
      </c>
      <c r="B284" s="45" t="s">
        <v>93</v>
      </c>
      <c r="C284" s="43">
        <f>C285+C286</f>
        <v>85930</v>
      </c>
      <c r="D284" s="43">
        <f t="shared" si="1218"/>
        <v>-46930</v>
      </c>
      <c r="E284" s="43">
        <f t="shared" ref="E284" si="1337">E285+E286</f>
        <v>39000</v>
      </c>
      <c r="F284" s="43">
        <f>F285+F286</f>
        <v>0</v>
      </c>
      <c r="G284" s="43">
        <f t="shared" si="1220"/>
        <v>0</v>
      </c>
      <c r="H284" s="43">
        <f t="shared" ref="H284" si="1338">H285+H286</f>
        <v>0</v>
      </c>
      <c r="I284" s="43">
        <f>I285+I286</f>
        <v>0</v>
      </c>
      <c r="J284" s="52">
        <f t="shared" si="1222"/>
        <v>0</v>
      </c>
      <c r="K284" s="43">
        <f t="shared" ref="K284" si="1339">K285+K286</f>
        <v>0</v>
      </c>
      <c r="L284" s="43">
        <f>L285+L286</f>
        <v>0</v>
      </c>
      <c r="M284" s="43">
        <f t="shared" si="1224"/>
        <v>0</v>
      </c>
      <c r="N284" s="43">
        <f t="shared" ref="N284" si="1340">N285+N286</f>
        <v>0</v>
      </c>
      <c r="O284" s="43">
        <f>O285+O286</f>
        <v>0</v>
      </c>
      <c r="P284" s="43">
        <f t="shared" si="1226"/>
        <v>0</v>
      </c>
      <c r="Q284" s="43">
        <f t="shared" ref="Q284" si="1341">Q285+Q286</f>
        <v>0</v>
      </c>
      <c r="R284" s="48">
        <f t="shared" si="1332"/>
        <v>85930</v>
      </c>
      <c r="S284" s="48">
        <f t="shared" si="1215"/>
        <v>-46930</v>
      </c>
      <c r="T284" s="48">
        <f t="shared" si="1216"/>
        <v>39000</v>
      </c>
      <c r="U284" s="43">
        <f>U285+U286</f>
        <v>0</v>
      </c>
      <c r="V284" s="43">
        <f t="shared" si="1228"/>
        <v>0</v>
      </c>
      <c r="W284" s="43">
        <f t="shared" ref="W284" si="1342">W285+W286</f>
        <v>0</v>
      </c>
      <c r="X284" s="43">
        <f>X285+X286</f>
        <v>0</v>
      </c>
      <c r="Y284" s="43">
        <f t="shared" si="1230"/>
        <v>0</v>
      </c>
      <c r="Z284" s="43">
        <f t="shared" ref="Z284" si="1343">Z285+Z286</f>
        <v>0</v>
      </c>
      <c r="AA284" s="43">
        <f>AA285+AA286</f>
        <v>0</v>
      </c>
      <c r="AB284" s="43">
        <f t="shared" si="1232"/>
        <v>0</v>
      </c>
      <c r="AC284" s="43">
        <f t="shared" ref="AC284" si="1344">AC285+AC286</f>
        <v>0</v>
      </c>
      <c r="AD284" s="43">
        <f>AD285+AD286</f>
        <v>0</v>
      </c>
      <c r="AE284" s="43">
        <f t="shared" si="1234"/>
        <v>0</v>
      </c>
      <c r="AF284" s="43">
        <f t="shared" ref="AF284" si="1345">AF285+AF286</f>
        <v>0</v>
      </c>
      <c r="AG284" s="43">
        <f>AG285+AG286</f>
        <v>0</v>
      </c>
      <c r="AH284" s="43">
        <f t="shared" si="1236"/>
        <v>0</v>
      </c>
      <c r="AI284" s="43">
        <f t="shared" ref="AI284" si="1346">AI285+AI286</f>
        <v>0</v>
      </c>
      <c r="AJ284" s="43">
        <f>AJ285+AJ286</f>
        <v>0</v>
      </c>
      <c r="AK284" s="43">
        <f t="shared" si="1238"/>
        <v>0</v>
      </c>
      <c r="AL284" s="43">
        <f t="shared" ref="AL284" si="1347">AL285+AL286</f>
        <v>0</v>
      </c>
      <c r="AM284" s="43">
        <f>AM285+AM286</f>
        <v>0</v>
      </c>
      <c r="AN284" s="43">
        <f t="shared" si="1240"/>
        <v>0</v>
      </c>
      <c r="AO284" s="43">
        <f t="shared" ref="AO284" si="1348">AO285+AO286</f>
        <v>0</v>
      </c>
      <c r="AP284" s="43">
        <f>AP285+AP286</f>
        <v>0</v>
      </c>
      <c r="AQ284" s="43">
        <f t="shared" si="1242"/>
        <v>0</v>
      </c>
      <c r="AR284" s="43">
        <f t="shared" ref="AR284" si="1349">AR285+AR286</f>
        <v>0</v>
      </c>
      <c r="AS284" s="43">
        <f>AS285+AS286</f>
        <v>0</v>
      </c>
      <c r="AT284" s="43">
        <f t="shared" si="1244"/>
        <v>0</v>
      </c>
      <c r="AU284" s="43">
        <f t="shared" ref="AU284" si="1350">AU285+AU286</f>
        <v>0</v>
      </c>
      <c r="AV284" s="43">
        <f>AV285+AV286</f>
        <v>0</v>
      </c>
      <c r="AW284" s="43">
        <f t="shared" si="1246"/>
        <v>0</v>
      </c>
      <c r="AX284" s="43">
        <f t="shared" ref="AX284" si="1351">AX285+AX286</f>
        <v>0</v>
      </c>
      <c r="AY284" s="43">
        <f>AY285+AY286</f>
        <v>0</v>
      </c>
      <c r="AZ284" s="43">
        <f t="shared" si="1248"/>
        <v>0</v>
      </c>
      <c r="BA284" s="43">
        <f t="shared" ref="BA284" si="1352">BA285+BA286</f>
        <v>0</v>
      </c>
      <c r="BB284" s="43">
        <f>BB285+BB286</f>
        <v>0</v>
      </c>
      <c r="BC284" s="43">
        <f t="shared" si="1250"/>
        <v>0</v>
      </c>
      <c r="BD284" s="43">
        <f t="shared" ref="BD284" si="1353">BD285+BD286</f>
        <v>0</v>
      </c>
      <c r="BE284" s="43">
        <f>BE285+BE286</f>
        <v>0</v>
      </c>
      <c r="BF284" s="43">
        <f t="shared" si="1252"/>
        <v>0</v>
      </c>
      <c r="BG284" s="43">
        <f t="shared" ref="BG284" si="1354">BG285+BG286</f>
        <v>0</v>
      </c>
      <c r="BH284" s="43">
        <f>BH285+BH286</f>
        <v>0</v>
      </c>
      <c r="BI284" s="43">
        <f t="shared" si="1254"/>
        <v>0</v>
      </c>
      <c r="BJ284" s="43">
        <f t="shared" ref="BJ284" si="1355">BJ285+BJ286</f>
        <v>0</v>
      </c>
      <c r="BK284" s="43">
        <f>BK285+BK286</f>
        <v>0</v>
      </c>
      <c r="BL284" s="43">
        <f t="shared" si="1256"/>
        <v>0</v>
      </c>
      <c r="BM284" s="43">
        <f t="shared" ref="BM284" si="1356">BM285+BM286</f>
        <v>0</v>
      </c>
      <c r="BN284" s="43">
        <f>BN285+BN286</f>
        <v>0</v>
      </c>
      <c r="BO284" s="43">
        <f t="shared" si="1258"/>
        <v>0</v>
      </c>
      <c r="BP284" s="43">
        <f t="shared" ref="BP284" si="1357">BP285+BP286</f>
        <v>0</v>
      </c>
      <c r="BQ284" s="57">
        <f t="shared" si="1286"/>
        <v>85930</v>
      </c>
      <c r="BR284" s="57">
        <f t="shared" si="1260"/>
        <v>-46930</v>
      </c>
      <c r="BS284" s="57">
        <f t="shared" si="1286"/>
        <v>39000</v>
      </c>
      <c r="BT284" s="149"/>
      <c r="BU284" s="43"/>
      <c r="BV284" s="43">
        <f>BV285+BV286</f>
        <v>0</v>
      </c>
      <c r="BW284" s="43">
        <f t="shared" ref="BW284:BX284" si="1358">BW285+BW286</f>
        <v>0</v>
      </c>
      <c r="BX284" s="43">
        <f t="shared" si="1358"/>
        <v>0</v>
      </c>
      <c r="BY284" s="43">
        <f t="shared" si="1262"/>
        <v>85930</v>
      </c>
      <c r="BZ284" s="43">
        <f t="shared" si="1263"/>
        <v>-46930</v>
      </c>
      <c r="CA284" s="43">
        <f t="shared" si="1264"/>
        <v>39000</v>
      </c>
    </row>
    <row r="285" spans="1:79" ht="22.5" x14ac:dyDescent="0.2">
      <c r="A285" s="44" t="s">
        <v>94</v>
      </c>
      <c r="B285" s="45" t="s">
        <v>95</v>
      </c>
      <c r="C285" s="54">
        <v>85930</v>
      </c>
      <c r="D285" s="54">
        <f t="shared" si="1218"/>
        <v>-46930</v>
      </c>
      <c r="E285" s="54">
        <v>39000</v>
      </c>
      <c r="F285" s="54"/>
      <c r="G285" s="54">
        <f t="shared" si="1220"/>
        <v>0</v>
      </c>
      <c r="H285" s="54"/>
      <c r="I285" s="54"/>
      <c r="J285" s="55">
        <f t="shared" si="1222"/>
        <v>0</v>
      </c>
      <c r="K285" s="54"/>
      <c r="L285" s="54"/>
      <c r="M285" s="54">
        <f t="shared" si="1224"/>
        <v>0</v>
      </c>
      <c r="N285" s="54"/>
      <c r="O285" s="54"/>
      <c r="P285" s="54">
        <f t="shared" si="1226"/>
        <v>0</v>
      </c>
      <c r="Q285" s="54"/>
      <c r="R285" s="48">
        <f t="shared" si="1332"/>
        <v>85930</v>
      </c>
      <c r="S285" s="48">
        <f t="shared" si="1215"/>
        <v>-46930</v>
      </c>
      <c r="T285" s="48">
        <f t="shared" si="1216"/>
        <v>39000</v>
      </c>
      <c r="U285" s="54"/>
      <c r="V285" s="54">
        <f t="shared" si="1228"/>
        <v>0</v>
      </c>
      <c r="W285" s="54"/>
      <c r="X285" s="54"/>
      <c r="Y285" s="54">
        <f t="shared" si="1230"/>
        <v>0</v>
      </c>
      <c r="Z285" s="54"/>
      <c r="AA285" s="54"/>
      <c r="AB285" s="54">
        <f t="shared" si="1232"/>
        <v>0</v>
      </c>
      <c r="AC285" s="54"/>
      <c r="AD285" s="54"/>
      <c r="AE285" s="54">
        <f t="shared" si="1234"/>
        <v>0</v>
      </c>
      <c r="AF285" s="54"/>
      <c r="AG285" s="54"/>
      <c r="AH285" s="54">
        <f t="shared" si="1236"/>
        <v>0</v>
      </c>
      <c r="AI285" s="54"/>
      <c r="AJ285" s="54"/>
      <c r="AK285" s="54">
        <f t="shared" si="1238"/>
        <v>0</v>
      </c>
      <c r="AL285" s="54"/>
      <c r="AM285" s="54"/>
      <c r="AN285" s="54">
        <f t="shared" si="1240"/>
        <v>0</v>
      </c>
      <c r="AO285" s="54"/>
      <c r="AP285" s="54"/>
      <c r="AQ285" s="54">
        <f t="shared" si="1242"/>
        <v>0</v>
      </c>
      <c r="AR285" s="54"/>
      <c r="AS285" s="54"/>
      <c r="AT285" s="54">
        <f t="shared" si="1244"/>
        <v>0</v>
      </c>
      <c r="AU285" s="54"/>
      <c r="AV285" s="54"/>
      <c r="AW285" s="54">
        <f t="shared" si="1246"/>
        <v>0</v>
      </c>
      <c r="AX285" s="54"/>
      <c r="AY285" s="54"/>
      <c r="AZ285" s="54">
        <f t="shared" si="1248"/>
        <v>0</v>
      </c>
      <c r="BA285" s="54"/>
      <c r="BB285" s="54"/>
      <c r="BC285" s="54">
        <f t="shared" si="1250"/>
        <v>0</v>
      </c>
      <c r="BD285" s="54"/>
      <c r="BE285" s="54"/>
      <c r="BF285" s="54">
        <f t="shared" si="1252"/>
        <v>0</v>
      </c>
      <c r="BG285" s="54"/>
      <c r="BH285" s="54"/>
      <c r="BI285" s="54">
        <f t="shared" si="1254"/>
        <v>0</v>
      </c>
      <c r="BJ285" s="54"/>
      <c r="BK285" s="54"/>
      <c r="BL285" s="54">
        <f t="shared" si="1256"/>
        <v>0</v>
      </c>
      <c r="BM285" s="54"/>
      <c r="BN285" s="54"/>
      <c r="BO285" s="54">
        <f t="shared" si="1258"/>
        <v>0</v>
      </c>
      <c r="BP285" s="54"/>
      <c r="BQ285" s="57">
        <f t="shared" si="1286"/>
        <v>85930</v>
      </c>
      <c r="BR285" s="57">
        <f t="shared" si="1260"/>
        <v>-46930</v>
      </c>
      <c r="BS285" s="57">
        <f t="shared" si="1286"/>
        <v>39000</v>
      </c>
      <c r="BT285" s="149"/>
      <c r="BU285" s="54"/>
      <c r="BV285" s="54"/>
      <c r="BW285" s="54"/>
      <c r="BX285" s="54"/>
      <c r="BY285" s="54">
        <f t="shared" si="1262"/>
        <v>85930</v>
      </c>
      <c r="BZ285" s="54">
        <f t="shared" si="1263"/>
        <v>-46930</v>
      </c>
      <c r="CA285" s="54">
        <f t="shared" si="1264"/>
        <v>39000</v>
      </c>
    </row>
    <row r="286" spans="1:79" ht="22.5" x14ac:dyDescent="0.2">
      <c r="A286" s="44" t="s">
        <v>96</v>
      </c>
      <c r="B286" s="45" t="s">
        <v>97</v>
      </c>
      <c r="C286" s="54">
        <v>0</v>
      </c>
      <c r="D286" s="54">
        <f t="shared" si="1218"/>
        <v>0</v>
      </c>
      <c r="E286" s="54">
        <v>0</v>
      </c>
      <c r="F286" s="54">
        <v>0</v>
      </c>
      <c r="G286" s="54">
        <f t="shared" si="1220"/>
        <v>0</v>
      </c>
      <c r="H286" s="54">
        <v>0</v>
      </c>
      <c r="I286" s="54">
        <v>0</v>
      </c>
      <c r="J286" s="55">
        <f t="shared" si="1222"/>
        <v>0</v>
      </c>
      <c r="K286" s="54">
        <v>0</v>
      </c>
      <c r="L286" s="54">
        <v>0</v>
      </c>
      <c r="M286" s="54">
        <f t="shared" si="1224"/>
        <v>0</v>
      </c>
      <c r="N286" s="54">
        <v>0</v>
      </c>
      <c r="O286" s="54">
        <v>0</v>
      </c>
      <c r="P286" s="54">
        <f t="shared" si="1226"/>
        <v>0</v>
      </c>
      <c r="Q286" s="54">
        <v>0</v>
      </c>
      <c r="R286" s="48">
        <f t="shared" si="1332"/>
        <v>0</v>
      </c>
      <c r="S286" s="48">
        <f t="shared" si="1215"/>
        <v>0</v>
      </c>
      <c r="T286" s="48">
        <f t="shared" si="1216"/>
        <v>0</v>
      </c>
      <c r="U286" s="54">
        <v>0</v>
      </c>
      <c r="V286" s="54">
        <f t="shared" si="1228"/>
        <v>0</v>
      </c>
      <c r="W286" s="54">
        <v>0</v>
      </c>
      <c r="X286" s="54">
        <v>0</v>
      </c>
      <c r="Y286" s="54">
        <f t="shared" si="1230"/>
        <v>0</v>
      </c>
      <c r="Z286" s="54">
        <v>0</v>
      </c>
      <c r="AA286" s="54">
        <v>0</v>
      </c>
      <c r="AB286" s="54">
        <f t="shared" si="1232"/>
        <v>0</v>
      </c>
      <c r="AC286" s="54">
        <v>0</v>
      </c>
      <c r="AD286" s="54">
        <v>0</v>
      </c>
      <c r="AE286" s="54">
        <f t="shared" si="1234"/>
        <v>0</v>
      </c>
      <c r="AF286" s="54">
        <v>0</v>
      </c>
      <c r="AG286" s="54">
        <v>0</v>
      </c>
      <c r="AH286" s="54">
        <f t="shared" si="1236"/>
        <v>0</v>
      </c>
      <c r="AI286" s="54">
        <v>0</v>
      </c>
      <c r="AJ286" s="54">
        <v>0</v>
      </c>
      <c r="AK286" s="54">
        <f t="shared" si="1238"/>
        <v>0</v>
      </c>
      <c r="AL286" s="54">
        <v>0</v>
      </c>
      <c r="AM286" s="54">
        <v>0</v>
      </c>
      <c r="AN286" s="54">
        <f t="shared" si="1240"/>
        <v>0</v>
      </c>
      <c r="AO286" s="54">
        <v>0</v>
      </c>
      <c r="AP286" s="54">
        <v>0</v>
      </c>
      <c r="AQ286" s="54">
        <f t="shared" si="1242"/>
        <v>0</v>
      </c>
      <c r="AR286" s="54">
        <v>0</v>
      </c>
      <c r="AS286" s="54">
        <v>0</v>
      </c>
      <c r="AT286" s="54">
        <f t="shared" si="1244"/>
        <v>0</v>
      </c>
      <c r="AU286" s="54">
        <v>0</v>
      </c>
      <c r="AV286" s="54">
        <v>0</v>
      </c>
      <c r="AW286" s="54">
        <f t="shared" si="1246"/>
        <v>0</v>
      </c>
      <c r="AX286" s="54">
        <v>0</v>
      </c>
      <c r="AY286" s="54">
        <v>0</v>
      </c>
      <c r="AZ286" s="54">
        <f t="shared" si="1248"/>
        <v>0</v>
      </c>
      <c r="BA286" s="54">
        <v>0</v>
      </c>
      <c r="BB286" s="54">
        <v>0</v>
      </c>
      <c r="BC286" s="54">
        <f t="shared" si="1250"/>
        <v>0</v>
      </c>
      <c r="BD286" s="54">
        <v>0</v>
      </c>
      <c r="BE286" s="54">
        <v>0</v>
      </c>
      <c r="BF286" s="54">
        <f t="shared" si="1252"/>
        <v>0</v>
      </c>
      <c r="BG286" s="54">
        <v>0</v>
      </c>
      <c r="BH286" s="54">
        <v>0</v>
      </c>
      <c r="BI286" s="54">
        <f t="shared" si="1254"/>
        <v>0</v>
      </c>
      <c r="BJ286" s="54">
        <v>0</v>
      </c>
      <c r="BK286" s="54">
        <v>0</v>
      </c>
      <c r="BL286" s="54">
        <f t="shared" si="1256"/>
        <v>0</v>
      </c>
      <c r="BM286" s="54">
        <v>0</v>
      </c>
      <c r="BN286" s="54">
        <v>0</v>
      </c>
      <c r="BO286" s="54">
        <f t="shared" si="1258"/>
        <v>0</v>
      </c>
      <c r="BP286" s="54">
        <v>0</v>
      </c>
      <c r="BQ286" s="57">
        <f t="shared" si="1286"/>
        <v>0</v>
      </c>
      <c r="BR286" s="57">
        <f t="shared" si="1260"/>
        <v>0</v>
      </c>
      <c r="BS286" s="57">
        <f t="shared" si="1286"/>
        <v>0</v>
      </c>
      <c r="BT286" s="149"/>
      <c r="BU286" s="54"/>
      <c r="BV286" s="54">
        <v>0</v>
      </c>
      <c r="BW286" s="54">
        <v>0</v>
      </c>
      <c r="BX286" s="54">
        <v>0</v>
      </c>
      <c r="BY286" s="54">
        <f t="shared" si="1262"/>
        <v>0</v>
      </c>
      <c r="BZ286" s="54">
        <f t="shared" si="1263"/>
        <v>0</v>
      </c>
      <c r="CA286" s="54">
        <f t="shared" si="1264"/>
        <v>0</v>
      </c>
    </row>
    <row r="287" spans="1:79" ht="33.75" x14ac:dyDescent="0.2">
      <c r="A287" s="44" t="s">
        <v>151</v>
      </c>
      <c r="B287" s="45" t="s">
        <v>152</v>
      </c>
      <c r="C287" s="33">
        <f>C288+C291+C297+C299+C301+C304+C306</f>
        <v>2012830</v>
      </c>
      <c r="D287" s="33">
        <f t="shared" si="1218"/>
        <v>-1146599</v>
      </c>
      <c r="E287" s="33">
        <f t="shared" ref="E287" si="1359">E288+E291+E297+E299+E301+E304+E306</f>
        <v>866231</v>
      </c>
      <c r="F287" s="33">
        <f>F288+F291+F297+F299+F301+F304+F306</f>
        <v>0</v>
      </c>
      <c r="G287" s="33">
        <f t="shared" si="1220"/>
        <v>81</v>
      </c>
      <c r="H287" s="33">
        <f t="shared" ref="H287" si="1360">H288+H291+H297+H299+H301+H304+H306</f>
        <v>81</v>
      </c>
      <c r="I287" s="33">
        <f>I288+I291+I297+I299+I301+I304+I306</f>
        <v>0</v>
      </c>
      <c r="J287" s="50">
        <f t="shared" si="1222"/>
        <v>0</v>
      </c>
      <c r="K287" s="33">
        <f t="shared" ref="K287" si="1361">K288+K291+K297+K299+K301+K304+K306</f>
        <v>0</v>
      </c>
      <c r="L287" s="33">
        <f>L288+L291+L297+L299+L301+L304+L306</f>
        <v>0</v>
      </c>
      <c r="M287" s="33">
        <f t="shared" si="1224"/>
        <v>0</v>
      </c>
      <c r="N287" s="33">
        <f t="shared" ref="N287" si="1362">N288+N291+N297+N299+N301+N304+N306</f>
        <v>0</v>
      </c>
      <c r="O287" s="33">
        <f>O288+O291+O297+O299+O301+O304+O306</f>
        <v>0</v>
      </c>
      <c r="P287" s="33">
        <f t="shared" si="1226"/>
        <v>0</v>
      </c>
      <c r="Q287" s="33">
        <f t="shared" ref="Q287" si="1363">Q288+Q291+Q297+Q299+Q301+Q304+Q306</f>
        <v>0</v>
      </c>
      <c r="R287" s="48">
        <f t="shared" si="1332"/>
        <v>2012830</v>
      </c>
      <c r="S287" s="48">
        <f t="shared" si="1215"/>
        <v>-1146518</v>
      </c>
      <c r="T287" s="48">
        <f t="shared" si="1216"/>
        <v>866312</v>
      </c>
      <c r="U287" s="33">
        <f>U288+U291+U297+U299+U301+U304+U306</f>
        <v>0</v>
      </c>
      <c r="V287" s="33">
        <f t="shared" si="1228"/>
        <v>0</v>
      </c>
      <c r="W287" s="33">
        <f t="shared" ref="W287" si="1364">W288+W291+W297+W299+W301+W304+W306</f>
        <v>0</v>
      </c>
      <c r="X287" s="33">
        <f>X288+X291+X297+X299+X301+X304+X306</f>
        <v>0</v>
      </c>
      <c r="Y287" s="33">
        <f t="shared" si="1230"/>
        <v>0</v>
      </c>
      <c r="Z287" s="33">
        <f t="shared" ref="Z287" si="1365">Z288+Z291+Z297+Z299+Z301+Z304+Z306</f>
        <v>0</v>
      </c>
      <c r="AA287" s="33">
        <f>AA288+AA291+AA297+AA299+AA301+AA304+AA306</f>
        <v>0</v>
      </c>
      <c r="AB287" s="33">
        <f t="shared" si="1232"/>
        <v>0</v>
      </c>
      <c r="AC287" s="33">
        <f t="shared" ref="AC287" si="1366">AC288+AC291+AC297+AC299+AC301+AC304+AC306</f>
        <v>0</v>
      </c>
      <c r="AD287" s="33">
        <f>AD288+AD291+AD297+AD299+AD301+AD304+AD306</f>
        <v>0</v>
      </c>
      <c r="AE287" s="33">
        <f t="shared" si="1234"/>
        <v>0</v>
      </c>
      <c r="AF287" s="33">
        <f t="shared" ref="AF287" si="1367">AF288+AF291+AF297+AF299+AF301+AF304+AF306</f>
        <v>0</v>
      </c>
      <c r="AG287" s="33">
        <f>AG288+AG291+AG297+AG299+AG301+AG304+AG306</f>
        <v>0</v>
      </c>
      <c r="AH287" s="33">
        <f t="shared" si="1236"/>
        <v>0</v>
      </c>
      <c r="AI287" s="33">
        <f t="shared" ref="AI287" si="1368">AI288+AI291+AI297+AI299+AI301+AI304+AI306</f>
        <v>0</v>
      </c>
      <c r="AJ287" s="33">
        <f>AJ288+AJ291+AJ297+AJ299+AJ301+AJ304+AJ306</f>
        <v>0</v>
      </c>
      <c r="AK287" s="33">
        <f t="shared" si="1238"/>
        <v>0</v>
      </c>
      <c r="AL287" s="33">
        <f t="shared" ref="AL287" si="1369">AL288+AL291+AL297+AL299+AL301+AL304+AL306</f>
        <v>0</v>
      </c>
      <c r="AM287" s="33">
        <f>AM288+AM291+AM297+AM299+AM301+AM304+AM306</f>
        <v>202087</v>
      </c>
      <c r="AN287" s="33">
        <f t="shared" si="1240"/>
        <v>-74777</v>
      </c>
      <c r="AO287" s="33">
        <f t="shared" ref="AO287" si="1370">AO288+AO291+AO297+AO299+AO301+AO304+AO306</f>
        <v>127310</v>
      </c>
      <c r="AP287" s="33">
        <f>AP288+AP291+AP297+AP299+AP301+AP304+AP306</f>
        <v>0</v>
      </c>
      <c r="AQ287" s="33">
        <f t="shared" si="1242"/>
        <v>0</v>
      </c>
      <c r="AR287" s="33">
        <f t="shared" ref="AR287" si="1371">AR288+AR291+AR297+AR299+AR301+AR304+AR306</f>
        <v>0</v>
      </c>
      <c r="AS287" s="33">
        <f>AS288+AS291+AS297+AS299+AS301+AS304+AS306</f>
        <v>0</v>
      </c>
      <c r="AT287" s="33">
        <f t="shared" si="1244"/>
        <v>0</v>
      </c>
      <c r="AU287" s="33">
        <f t="shared" ref="AU287" si="1372">AU288+AU291+AU297+AU299+AU301+AU304+AU306</f>
        <v>0</v>
      </c>
      <c r="AV287" s="33">
        <f>AV288+AV291+AV297+AV299+AV301+AV304+AV306</f>
        <v>0</v>
      </c>
      <c r="AW287" s="33">
        <f t="shared" si="1246"/>
        <v>0</v>
      </c>
      <c r="AX287" s="33">
        <f t="shared" ref="AX287" si="1373">AX288+AX291+AX297+AX299+AX301+AX304+AX306</f>
        <v>0</v>
      </c>
      <c r="AY287" s="33">
        <f>AY288+AY291+AY297+AY299+AY301+AY304+AY306</f>
        <v>0</v>
      </c>
      <c r="AZ287" s="33">
        <f t="shared" si="1248"/>
        <v>0</v>
      </c>
      <c r="BA287" s="33">
        <f t="shared" ref="BA287" si="1374">BA288+BA291+BA297+BA299+BA301+BA304+BA306</f>
        <v>0</v>
      </c>
      <c r="BB287" s="33">
        <f>BB288+BB291+BB297+BB299+BB301+BB304+BB306</f>
        <v>0</v>
      </c>
      <c r="BC287" s="33">
        <f t="shared" si="1250"/>
        <v>0</v>
      </c>
      <c r="BD287" s="33">
        <f t="shared" ref="BD287" si="1375">BD288+BD291+BD297+BD299+BD301+BD304+BD306</f>
        <v>0</v>
      </c>
      <c r="BE287" s="33">
        <f>BE288+BE291+BE297+BE299+BE301+BE304+BE306</f>
        <v>0</v>
      </c>
      <c r="BF287" s="33">
        <f t="shared" si="1252"/>
        <v>0</v>
      </c>
      <c r="BG287" s="33">
        <f t="shared" ref="BG287" si="1376">BG288+BG291+BG297+BG299+BG301+BG304+BG306</f>
        <v>0</v>
      </c>
      <c r="BH287" s="33">
        <f>BH288+BH291+BH297+BH299+BH301+BH304+BH306</f>
        <v>0</v>
      </c>
      <c r="BI287" s="33">
        <f t="shared" si="1254"/>
        <v>0</v>
      </c>
      <c r="BJ287" s="33">
        <f t="shared" ref="BJ287" si="1377">BJ288+BJ291+BJ297+BJ299+BJ301+BJ304+BJ306</f>
        <v>0</v>
      </c>
      <c r="BK287" s="33">
        <f>BK288+BK291+BK297+BK299+BK301+BK304+BK306</f>
        <v>0</v>
      </c>
      <c r="BL287" s="33">
        <f t="shared" si="1256"/>
        <v>0</v>
      </c>
      <c r="BM287" s="33">
        <f t="shared" ref="BM287" si="1378">BM288+BM291+BM297+BM299+BM301+BM304+BM306</f>
        <v>0</v>
      </c>
      <c r="BN287" s="33">
        <f>BN288+BN291+BN297+BN299+BN301+BN304+BN306</f>
        <v>852643</v>
      </c>
      <c r="BO287" s="33">
        <f t="shared" si="1258"/>
        <v>-116508</v>
      </c>
      <c r="BP287" s="33">
        <f t="shared" ref="BP287" si="1379">BP288+BP291+BP297+BP299+BP301+BP304+BP306</f>
        <v>736135</v>
      </c>
      <c r="BQ287" s="57">
        <f t="shared" si="1286"/>
        <v>3067560</v>
      </c>
      <c r="BR287" s="57">
        <f t="shared" si="1260"/>
        <v>-1337803</v>
      </c>
      <c r="BS287" s="57">
        <f t="shared" si="1286"/>
        <v>1729757</v>
      </c>
      <c r="BT287" s="149"/>
      <c r="BU287" s="33"/>
      <c r="BV287" s="33">
        <f>BV288+BV291+BV297+BV299+BV301+BV304+BV306</f>
        <v>0</v>
      </c>
      <c r="BW287" s="33">
        <f t="shared" ref="BW287:BX287" si="1380">BW288+BW291+BW297+BW299+BW301+BW304+BW306</f>
        <v>0</v>
      </c>
      <c r="BX287" s="33">
        <f t="shared" si="1380"/>
        <v>0</v>
      </c>
      <c r="BY287" s="33">
        <f t="shared" si="1262"/>
        <v>3067560</v>
      </c>
      <c r="BZ287" s="33">
        <f t="shared" si="1263"/>
        <v>-1337803</v>
      </c>
      <c r="CA287" s="33">
        <f t="shared" si="1264"/>
        <v>1729757</v>
      </c>
    </row>
    <row r="288" spans="1:79" ht="22.5" x14ac:dyDescent="0.2">
      <c r="A288" s="44" t="s">
        <v>47</v>
      </c>
      <c r="B288" s="45" t="s">
        <v>48</v>
      </c>
      <c r="C288" s="43">
        <f>C289+C290</f>
        <v>103000</v>
      </c>
      <c r="D288" s="43">
        <f t="shared" si="1218"/>
        <v>-90000</v>
      </c>
      <c r="E288" s="43">
        <f t="shared" ref="E288" si="1381">E289+E290</f>
        <v>13000</v>
      </c>
      <c r="F288" s="43">
        <f>F289+F290</f>
        <v>0</v>
      </c>
      <c r="G288" s="43">
        <f t="shared" si="1220"/>
        <v>81</v>
      </c>
      <c r="H288" s="43">
        <f t="shared" ref="H288" si="1382">H289+H290</f>
        <v>81</v>
      </c>
      <c r="I288" s="43">
        <f>I289+I290</f>
        <v>0</v>
      </c>
      <c r="J288" s="52">
        <f t="shared" si="1222"/>
        <v>0</v>
      </c>
      <c r="K288" s="43">
        <f t="shared" ref="K288" si="1383">K289+K290</f>
        <v>0</v>
      </c>
      <c r="L288" s="43">
        <f>L289+L290</f>
        <v>0</v>
      </c>
      <c r="M288" s="43">
        <f t="shared" si="1224"/>
        <v>0</v>
      </c>
      <c r="N288" s="43">
        <f t="shared" ref="N288" si="1384">N289+N290</f>
        <v>0</v>
      </c>
      <c r="O288" s="43">
        <f>O289+O290</f>
        <v>0</v>
      </c>
      <c r="P288" s="43">
        <f t="shared" si="1226"/>
        <v>0</v>
      </c>
      <c r="Q288" s="43">
        <f t="shared" ref="Q288" si="1385">Q289+Q290</f>
        <v>0</v>
      </c>
      <c r="R288" s="48">
        <f t="shared" si="1332"/>
        <v>103000</v>
      </c>
      <c r="S288" s="48">
        <f t="shared" si="1215"/>
        <v>-89919</v>
      </c>
      <c r="T288" s="48">
        <f t="shared" si="1216"/>
        <v>13081</v>
      </c>
      <c r="U288" s="43">
        <f>U289+U290</f>
        <v>0</v>
      </c>
      <c r="V288" s="43">
        <f t="shared" si="1228"/>
        <v>0</v>
      </c>
      <c r="W288" s="43">
        <f t="shared" ref="W288" si="1386">W289+W290</f>
        <v>0</v>
      </c>
      <c r="X288" s="43">
        <f>X289+X290</f>
        <v>0</v>
      </c>
      <c r="Y288" s="43">
        <f t="shared" si="1230"/>
        <v>0</v>
      </c>
      <c r="Z288" s="43">
        <f t="shared" ref="Z288" si="1387">Z289+Z290</f>
        <v>0</v>
      </c>
      <c r="AA288" s="43">
        <f>AA289+AA290</f>
        <v>0</v>
      </c>
      <c r="AB288" s="43">
        <f t="shared" si="1232"/>
        <v>0</v>
      </c>
      <c r="AC288" s="43">
        <f t="shared" ref="AC288" si="1388">AC289+AC290</f>
        <v>0</v>
      </c>
      <c r="AD288" s="43">
        <f>AD289+AD290</f>
        <v>0</v>
      </c>
      <c r="AE288" s="43">
        <f t="shared" si="1234"/>
        <v>0</v>
      </c>
      <c r="AF288" s="43">
        <f t="shared" ref="AF288" si="1389">AF289+AF290</f>
        <v>0</v>
      </c>
      <c r="AG288" s="43">
        <f>AG289+AG290</f>
        <v>0</v>
      </c>
      <c r="AH288" s="43">
        <f t="shared" si="1236"/>
        <v>0</v>
      </c>
      <c r="AI288" s="43">
        <f t="shared" ref="AI288" si="1390">AI289+AI290</f>
        <v>0</v>
      </c>
      <c r="AJ288" s="43">
        <f>AJ289+AJ290</f>
        <v>0</v>
      </c>
      <c r="AK288" s="43">
        <f t="shared" si="1238"/>
        <v>0</v>
      </c>
      <c r="AL288" s="43">
        <f t="shared" ref="AL288" si="1391">AL289+AL290</f>
        <v>0</v>
      </c>
      <c r="AM288" s="43">
        <f>AM289+AM290</f>
        <v>69705</v>
      </c>
      <c r="AN288" s="43">
        <f t="shared" si="1240"/>
        <v>-25498</v>
      </c>
      <c r="AO288" s="43">
        <f t="shared" ref="AO288" si="1392">AO289+AO290</f>
        <v>44207</v>
      </c>
      <c r="AP288" s="43">
        <f>AP289+AP290</f>
        <v>0</v>
      </c>
      <c r="AQ288" s="43">
        <f t="shared" si="1242"/>
        <v>0</v>
      </c>
      <c r="AR288" s="43">
        <f t="shared" ref="AR288" si="1393">AR289+AR290</f>
        <v>0</v>
      </c>
      <c r="AS288" s="43">
        <f>AS289+AS290</f>
        <v>0</v>
      </c>
      <c r="AT288" s="43">
        <f t="shared" si="1244"/>
        <v>0</v>
      </c>
      <c r="AU288" s="43">
        <f t="shared" ref="AU288" si="1394">AU289+AU290</f>
        <v>0</v>
      </c>
      <c r="AV288" s="43">
        <f>AV289+AV290</f>
        <v>0</v>
      </c>
      <c r="AW288" s="43">
        <f t="shared" si="1246"/>
        <v>0</v>
      </c>
      <c r="AX288" s="43">
        <f t="shared" ref="AX288" si="1395">AX289+AX290</f>
        <v>0</v>
      </c>
      <c r="AY288" s="43">
        <f>AY289+AY290</f>
        <v>0</v>
      </c>
      <c r="AZ288" s="43">
        <f t="shared" si="1248"/>
        <v>0</v>
      </c>
      <c r="BA288" s="43">
        <f t="shared" ref="BA288" si="1396">BA289+BA290</f>
        <v>0</v>
      </c>
      <c r="BB288" s="43">
        <f>BB289+BB290</f>
        <v>0</v>
      </c>
      <c r="BC288" s="43">
        <f t="shared" si="1250"/>
        <v>0</v>
      </c>
      <c r="BD288" s="43">
        <f t="shared" ref="BD288" si="1397">BD289+BD290</f>
        <v>0</v>
      </c>
      <c r="BE288" s="43">
        <f>BE289+BE290</f>
        <v>0</v>
      </c>
      <c r="BF288" s="43">
        <f t="shared" si="1252"/>
        <v>0</v>
      </c>
      <c r="BG288" s="43">
        <f t="shared" ref="BG288" si="1398">BG289+BG290</f>
        <v>0</v>
      </c>
      <c r="BH288" s="43">
        <f>BH289+BH290</f>
        <v>0</v>
      </c>
      <c r="BI288" s="43">
        <f t="shared" si="1254"/>
        <v>0</v>
      </c>
      <c r="BJ288" s="43">
        <f t="shared" ref="BJ288" si="1399">BJ289+BJ290</f>
        <v>0</v>
      </c>
      <c r="BK288" s="43">
        <f>BK289+BK290</f>
        <v>0</v>
      </c>
      <c r="BL288" s="43">
        <f t="shared" si="1256"/>
        <v>0</v>
      </c>
      <c r="BM288" s="43">
        <f t="shared" ref="BM288" si="1400">BM289+BM290</f>
        <v>0</v>
      </c>
      <c r="BN288" s="43">
        <f>BN289+BN290</f>
        <v>36948</v>
      </c>
      <c r="BO288" s="43">
        <f t="shared" si="1258"/>
        <v>2912</v>
      </c>
      <c r="BP288" s="43">
        <f t="shared" ref="BP288" si="1401">BP289+BP290</f>
        <v>39860</v>
      </c>
      <c r="BQ288" s="57">
        <f t="shared" si="1286"/>
        <v>209653</v>
      </c>
      <c r="BR288" s="57">
        <f t="shared" si="1260"/>
        <v>-112505</v>
      </c>
      <c r="BS288" s="57">
        <f t="shared" si="1286"/>
        <v>97148</v>
      </c>
      <c r="BT288" s="149"/>
      <c r="BU288" s="43"/>
      <c r="BV288" s="43">
        <f>BV289+BV290</f>
        <v>0</v>
      </c>
      <c r="BW288" s="43">
        <f t="shared" ref="BW288:BX288" si="1402">BW289+BW290</f>
        <v>0</v>
      </c>
      <c r="BX288" s="43">
        <f t="shared" si="1402"/>
        <v>0</v>
      </c>
      <c r="BY288" s="43">
        <f t="shared" si="1262"/>
        <v>209653</v>
      </c>
      <c r="BZ288" s="43">
        <f t="shared" si="1263"/>
        <v>-112505</v>
      </c>
      <c r="CA288" s="43">
        <f t="shared" si="1264"/>
        <v>97148</v>
      </c>
    </row>
    <row r="289" spans="1:79" x14ac:dyDescent="0.2">
      <c r="A289" s="44" t="s">
        <v>49</v>
      </c>
      <c r="B289" s="45" t="s">
        <v>50</v>
      </c>
      <c r="C289" s="54">
        <v>85919</v>
      </c>
      <c r="D289" s="54">
        <f t="shared" si="1218"/>
        <v>-74919</v>
      </c>
      <c r="E289" s="54">
        <v>11000</v>
      </c>
      <c r="F289" s="54">
        <v>0</v>
      </c>
      <c r="G289" s="54">
        <f t="shared" si="1220"/>
        <v>70</v>
      </c>
      <c r="H289" s="54">
        <v>70</v>
      </c>
      <c r="I289" s="54"/>
      <c r="J289" s="55">
        <f t="shared" si="1222"/>
        <v>0</v>
      </c>
      <c r="K289" s="54"/>
      <c r="L289" s="54"/>
      <c r="M289" s="54">
        <f t="shared" si="1224"/>
        <v>0</v>
      </c>
      <c r="N289" s="54"/>
      <c r="O289" s="54"/>
      <c r="P289" s="54">
        <f t="shared" si="1226"/>
        <v>0</v>
      </c>
      <c r="Q289" s="54"/>
      <c r="R289" s="48">
        <f t="shared" si="1332"/>
        <v>85919</v>
      </c>
      <c r="S289" s="48">
        <f t="shared" si="1215"/>
        <v>-74849</v>
      </c>
      <c r="T289" s="48">
        <f t="shared" si="1216"/>
        <v>11070</v>
      </c>
      <c r="U289" s="54"/>
      <c r="V289" s="54">
        <f t="shared" si="1228"/>
        <v>0</v>
      </c>
      <c r="W289" s="54"/>
      <c r="X289" s="54"/>
      <c r="Y289" s="54">
        <f t="shared" si="1230"/>
        <v>0</v>
      </c>
      <c r="Z289" s="54"/>
      <c r="AA289" s="54"/>
      <c r="AB289" s="54">
        <f t="shared" si="1232"/>
        <v>0</v>
      </c>
      <c r="AC289" s="54"/>
      <c r="AD289" s="54"/>
      <c r="AE289" s="54">
        <f t="shared" si="1234"/>
        <v>0</v>
      </c>
      <c r="AF289" s="54"/>
      <c r="AG289" s="54"/>
      <c r="AH289" s="54">
        <f t="shared" si="1236"/>
        <v>0</v>
      </c>
      <c r="AI289" s="54"/>
      <c r="AJ289" s="54"/>
      <c r="AK289" s="54">
        <f t="shared" si="1238"/>
        <v>0</v>
      </c>
      <c r="AL289" s="54"/>
      <c r="AM289" s="54">
        <v>59749</v>
      </c>
      <c r="AN289" s="54">
        <f t="shared" si="1240"/>
        <v>-20387</v>
      </c>
      <c r="AO289" s="54">
        <v>39362</v>
      </c>
      <c r="AP289" s="54"/>
      <c r="AQ289" s="54">
        <f t="shared" si="1242"/>
        <v>0</v>
      </c>
      <c r="AR289" s="54"/>
      <c r="AS289" s="54"/>
      <c r="AT289" s="54">
        <f t="shared" si="1244"/>
        <v>0</v>
      </c>
      <c r="AU289" s="54"/>
      <c r="AV289" s="54"/>
      <c r="AW289" s="54">
        <f t="shared" si="1246"/>
        <v>0</v>
      </c>
      <c r="AX289" s="54"/>
      <c r="AY289" s="54"/>
      <c r="AZ289" s="54">
        <f t="shared" si="1248"/>
        <v>0</v>
      </c>
      <c r="BA289" s="54"/>
      <c r="BB289" s="54"/>
      <c r="BC289" s="54">
        <f t="shared" si="1250"/>
        <v>0</v>
      </c>
      <c r="BD289" s="54"/>
      <c r="BE289" s="54"/>
      <c r="BF289" s="54">
        <f t="shared" si="1252"/>
        <v>0</v>
      </c>
      <c r="BG289" s="54"/>
      <c r="BH289" s="54"/>
      <c r="BI289" s="54">
        <f t="shared" si="1254"/>
        <v>0</v>
      </c>
      <c r="BJ289" s="54"/>
      <c r="BK289" s="54"/>
      <c r="BL289" s="54">
        <f t="shared" si="1256"/>
        <v>0</v>
      </c>
      <c r="BM289" s="54"/>
      <c r="BN289" s="54">
        <v>31715</v>
      </c>
      <c r="BO289" s="54">
        <f t="shared" si="1258"/>
        <v>2500</v>
      </c>
      <c r="BP289" s="54">
        <v>34215</v>
      </c>
      <c r="BQ289" s="57">
        <f t="shared" si="1286"/>
        <v>177383</v>
      </c>
      <c r="BR289" s="57">
        <f t="shared" si="1260"/>
        <v>-92736</v>
      </c>
      <c r="BS289" s="57">
        <f t="shared" si="1286"/>
        <v>84647</v>
      </c>
      <c r="BT289" s="149"/>
      <c r="BU289" s="54"/>
      <c r="BV289" s="54"/>
      <c r="BW289" s="54"/>
      <c r="BX289" s="54"/>
      <c r="BY289" s="54">
        <f t="shared" si="1262"/>
        <v>177383</v>
      </c>
      <c r="BZ289" s="54">
        <f t="shared" si="1263"/>
        <v>-92736</v>
      </c>
      <c r="CA289" s="54">
        <f t="shared" si="1264"/>
        <v>84647</v>
      </c>
    </row>
    <row r="290" spans="1:79" ht="22.5" x14ac:dyDescent="0.2">
      <c r="A290" s="44" t="s">
        <v>53</v>
      </c>
      <c r="B290" s="45" t="s">
        <v>54</v>
      </c>
      <c r="C290" s="54">
        <v>17081</v>
      </c>
      <c r="D290" s="54">
        <f t="shared" si="1218"/>
        <v>-15081</v>
      </c>
      <c r="E290" s="54">
        <v>2000</v>
      </c>
      <c r="F290" s="54">
        <v>0</v>
      </c>
      <c r="G290" s="54">
        <f t="shared" si="1220"/>
        <v>11</v>
      </c>
      <c r="H290" s="54">
        <v>11</v>
      </c>
      <c r="I290" s="54"/>
      <c r="J290" s="55">
        <f t="shared" si="1222"/>
        <v>0</v>
      </c>
      <c r="K290" s="54"/>
      <c r="L290" s="54"/>
      <c r="M290" s="54">
        <f t="shared" si="1224"/>
        <v>0</v>
      </c>
      <c r="N290" s="54"/>
      <c r="O290" s="54"/>
      <c r="P290" s="54">
        <f t="shared" si="1226"/>
        <v>0</v>
      </c>
      <c r="Q290" s="54"/>
      <c r="R290" s="48">
        <f t="shared" si="1332"/>
        <v>17081</v>
      </c>
      <c r="S290" s="48">
        <f t="shared" si="1215"/>
        <v>-15070</v>
      </c>
      <c r="T290" s="48">
        <f t="shared" si="1216"/>
        <v>2011</v>
      </c>
      <c r="U290" s="54"/>
      <c r="V290" s="54">
        <f t="shared" si="1228"/>
        <v>0</v>
      </c>
      <c r="W290" s="54"/>
      <c r="X290" s="54"/>
      <c r="Y290" s="54">
        <f t="shared" si="1230"/>
        <v>0</v>
      </c>
      <c r="Z290" s="54"/>
      <c r="AA290" s="54"/>
      <c r="AB290" s="54">
        <f t="shared" si="1232"/>
        <v>0</v>
      </c>
      <c r="AC290" s="54"/>
      <c r="AD290" s="54"/>
      <c r="AE290" s="54">
        <f t="shared" si="1234"/>
        <v>0</v>
      </c>
      <c r="AF290" s="54"/>
      <c r="AG290" s="54"/>
      <c r="AH290" s="54">
        <f t="shared" si="1236"/>
        <v>0</v>
      </c>
      <c r="AI290" s="54"/>
      <c r="AJ290" s="54"/>
      <c r="AK290" s="54">
        <f t="shared" si="1238"/>
        <v>0</v>
      </c>
      <c r="AL290" s="54"/>
      <c r="AM290" s="54">
        <v>9956</v>
      </c>
      <c r="AN290" s="54">
        <f t="shared" si="1240"/>
        <v>-5111</v>
      </c>
      <c r="AO290" s="54">
        <v>4845</v>
      </c>
      <c r="AP290" s="54"/>
      <c r="AQ290" s="54">
        <f t="shared" si="1242"/>
        <v>0</v>
      </c>
      <c r="AR290" s="54"/>
      <c r="AS290" s="54"/>
      <c r="AT290" s="54">
        <f t="shared" si="1244"/>
        <v>0</v>
      </c>
      <c r="AU290" s="54"/>
      <c r="AV290" s="54"/>
      <c r="AW290" s="54">
        <f t="shared" si="1246"/>
        <v>0</v>
      </c>
      <c r="AX290" s="54"/>
      <c r="AY290" s="54"/>
      <c r="AZ290" s="54">
        <f t="shared" si="1248"/>
        <v>0</v>
      </c>
      <c r="BA290" s="54"/>
      <c r="BB290" s="54"/>
      <c r="BC290" s="54">
        <f t="shared" si="1250"/>
        <v>0</v>
      </c>
      <c r="BD290" s="54"/>
      <c r="BE290" s="54"/>
      <c r="BF290" s="54">
        <f t="shared" si="1252"/>
        <v>0</v>
      </c>
      <c r="BG290" s="54"/>
      <c r="BH290" s="54"/>
      <c r="BI290" s="54">
        <f t="shared" si="1254"/>
        <v>0</v>
      </c>
      <c r="BJ290" s="54"/>
      <c r="BK290" s="54"/>
      <c r="BL290" s="54">
        <f t="shared" si="1256"/>
        <v>0</v>
      </c>
      <c r="BM290" s="54"/>
      <c r="BN290" s="54">
        <v>5233</v>
      </c>
      <c r="BO290" s="54">
        <f t="shared" si="1258"/>
        <v>412</v>
      </c>
      <c r="BP290" s="54">
        <v>5645</v>
      </c>
      <c r="BQ290" s="57">
        <f t="shared" si="1286"/>
        <v>32270</v>
      </c>
      <c r="BR290" s="57">
        <f t="shared" si="1260"/>
        <v>-19769</v>
      </c>
      <c r="BS290" s="57">
        <f t="shared" si="1286"/>
        <v>12501</v>
      </c>
      <c r="BT290" s="149"/>
      <c r="BU290" s="54"/>
      <c r="BV290" s="54"/>
      <c r="BW290" s="54"/>
      <c r="BX290" s="54"/>
      <c r="BY290" s="54">
        <f t="shared" si="1262"/>
        <v>32270</v>
      </c>
      <c r="BZ290" s="54">
        <f t="shared" si="1263"/>
        <v>-19769</v>
      </c>
      <c r="CA290" s="54">
        <f t="shared" si="1264"/>
        <v>12501</v>
      </c>
    </row>
    <row r="291" spans="1:79" ht="22.5" x14ac:dyDescent="0.2">
      <c r="A291" s="44" t="s">
        <v>55</v>
      </c>
      <c r="B291" s="45" t="s">
        <v>56</v>
      </c>
      <c r="C291" s="43">
        <f>C292+C293+C294+C295+C296</f>
        <v>133036</v>
      </c>
      <c r="D291" s="43">
        <f t="shared" si="1218"/>
        <v>57410</v>
      </c>
      <c r="E291" s="43">
        <f t="shared" ref="E291" si="1403">E292+E293+E294+E295+E296</f>
        <v>190446</v>
      </c>
      <c r="F291" s="43">
        <f>F292+F293+F294+F295+F296</f>
        <v>0</v>
      </c>
      <c r="G291" s="43">
        <f t="shared" si="1220"/>
        <v>0</v>
      </c>
      <c r="H291" s="43">
        <f t="shared" ref="H291" si="1404">H292+H293+H294+H295+H296</f>
        <v>0</v>
      </c>
      <c r="I291" s="43">
        <f>I292+I293+I294+I295+I296</f>
        <v>0</v>
      </c>
      <c r="J291" s="52">
        <f t="shared" si="1222"/>
        <v>0</v>
      </c>
      <c r="K291" s="43">
        <f t="shared" ref="K291" si="1405">K292+K293+K294+K295+K296</f>
        <v>0</v>
      </c>
      <c r="L291" s="43">
        <f>L292+L293+L294+L295+L296</f>
        <v>0</v>
      </c>
      <c r="M291" s="43">
        <f t="shared" si="1224"/>
        <v>0</v>
      </c>
      <c r="N291" s="43">
        <f t="shared" ref="N291" si="1406">N292+N293+N294+N295+N296</f>
        <v>0</v>
      </c>
      <c r="O291" s="43">
        <f>O292+O293+O294+O295+O296</f>
        <v>0</v>
      </c>
      <c r="P291" s="43">
        <f t="shared" si="1226"/>
        <v>0</v>
      </c>
      <c r="Q291" s="43">
        <f t="shared" ref="Q291" si="1407">Q292+Q293+Q294+Q295+Q296</f>
        <v>0</v>
      </c>
      <c r="R291" s="48">
        <f t="shared" si="1332"/>
        <v>133036</v>
      </c>
      <c r="S291" s="48">
        <f t="shared" si="1215"/>
        <v>57410</v>
      </c>
      <c r="T291" s="48">
        <f t="shared" si="1216"/>
        <v>190446</v>
      </c>
      <c r="U291" s="43">
        <f>U292+U293+U294+U295+U296</f>
        <v>0</v>
      </c>
      <c r="V291" s="43">
        <f t="shared" si="1228"/>
        <v>0</v>
      </c>
      <c r="W291" s="43">
        <f t="shared" ref="W291" si="1408">W292+W293+W294+W295+W296</f>
        <v>0</v>
      </c>
      <c r="X291" s="43">
        <f>X292+X293+X294+X295+X296</f>
        <v>0</v>
      </c>
      <c r="Y291" s="43">
        <f t="shared" si="1230"/>
        <v>0</v>
      </c>
      <c r="Z291" s="43">
        <f t="shared" ref="Z291" si="1409">Z292+Z293+Z294+Z295+Z296</f>
        <v>0</v>
      </c>
      <c r="AA291" s="43">
        <f>AA292+AA293+AA294+AA295+AA296</f>
        <v>0</v>
      </c>
      <c r="AB291" s="43">
        <f t="shared" si="1232"/>
        <v>0</v>
      </c>
      <c r="AC291" s="43">
        <f t="shared" ref="AC291" si="1410">AC292+AC293+AC294+AC295+AC296</f>
        <v>0</v>
      </c>
      <c r="AD291" s="43">
        <f>AD292+AD293+AD294+AD295+AD296</f>
        <v>0</v>
      </c>
      <c r="AE291" s="43">
        <f t="shared" si="1234"/>
        <v>0</v>
      </c>
      <c r="AF291" s="43">
        <f t="shared" ref="AF291" si="1411">AF292+AF293+AF294+AF295+AF296</f>
        <v>0</v>
      </c>
      <c r="AG291" s="43">
        <f>AG292+AG293+AG294+AG295+AG296</f>
        <v>0</v>
      </c>
      <c r="AH291" s="43">
        <f t="shared" si="1236"/>
        <v>0</v>
      </c>
      <c r="AI291" s="43">
        <f t="shared" ref="AI291" si="1412">AI292+AI293+AI294+AI295+AI296</f>
        <v>0</v>
      </c>
      <c r="AJ291" s="43">
        <f>AJ292+AJ293+AJ294+AJ295+AJ296</f>
        <v>0</v>
      </c>
      <c r="AK291" s="43">
        <f t="shared" si="1238"/>
        <v>0</v>
      </c>
      <c r="AL291" s="43">
        <f t="shared" ref="AL291" si="1413">AL292+AL293+AL294+AL295+AL296</f>
        <v>0</v>
      </c>
      <c r="AM291" s="43">
        <f>AM292+AM293+AM294+AM295+AM296</f>
        <v>128400</v>
      </c>
      <c r="AN291" s="43">
        <f t="shared" si="1240"/>
        <v>-60015</v>
      </c>
      <c r="AO291" s="43">
        <f t="shared" ref="AO291" si="1414">AO292+AO293+AO294+AO295+AO296</f>
        <v>68385</v>
      </c>
      <c r="AP291" s="43">
        <f>AP292+AP293+AP294+AP295+AP296</f>
        <v>0</v>
      </c>
      <c r="AQ291" s="43">
        <f t="shared" si="1242"/>
        <v>0</v>
      </c>
      <c r="AR291" s="43">
        <f t="shared" ref="AR291" si="1415">AR292+AR293+AR294+AR295+AR296</f>
        <v>0</v>
      </c>
      <c r="AS291" s="43">
        <f>AS292+AS293+AS294+AS295+AS296</f>
        <v>0</v>
      </c>
      <c r="AT291" s="43">
        <f t="shared" si="1244"/>
        <v>0</v>
      </c>
      <c r="AU291" s="43">
        <f t="shared" ref="AU291" si="1416">AU292+AU293+AU294+AU295+AU296</f>
        <v>0</v>
      </c>
      <c r="AV291" s="43">
        <f>AV292+AV293+AV294+AV295+AV296</f>
        <v>0</v>
      </c>
      <c r="AW291" s="43">
        <f t="shared" si="1246"/>
        <v>0</v>
      </c>
      <c r="AX291" s="43">
        <f t="shared" ref="AX291" si="1417">AX292+AX293+AX294+AX295+AX296</f>
        <v>0</v>
      </c>
      <c r="AY291" s="43">
        <f>AY292+AY293+AY294+AY295+AY296</f>
        <v>0</v>
      </c>
      <c r="AZ291" s="43">
        <f t="shared" si="1248"/>
        <v>0</v>
      </c>
      <c r="BA291" s="43">
        <f t="shared" ref="BA291" si="1418">BA292+BA293+BA294+BA295+BA296</f>
        <v>0</v>
      </c>
      <c r="BB291" s="43">
        <f>BB292+BB293+BB294+BB295+BB296</f>
        <v>0</v>
      </c>
      <c r="BC291" s="43">
        <f t="shared" si="1250"/>
        <v>0</v>
      </c>
      <c r="BD291" s="43">
        <f t="shared" ref="BD291" si="1419">BD292+BD293+BD294+BD295+BD296</f>
        <v>0</v>
      </c>
      <c r="BE291" s="43">
        <f>BE292+BE293+BE294+BE295+BE296</f>
        <v>0</v>
      </c>
      <c r="BF291" s="43">
        <f t="shared" si="1252"/>
        <v>0</v>
      </c>
      <c r="BG291" s="43">
        <f t="shared" ref="BG291" si="1420">BG292+BG293+BG294+BG295+BG296</f>
        <v>0</v>
      </c>
      <c r="BH291" s="43">
        <f>BH292+BH293+BH294+BH295+BH296</f>
        <v>0</v>
      </c>
      <c r="BI291" s="43">
        <f t="shared" si="1254"/>
        <v>0</v>
      </c>
      <c r="BJ291" s="43">
        <f t="shared" ref="BJ291" si="1421">BJ292+BJ293+BJ294+BJ295+BJ296</f>
        <v>0</v>
      </c>
      <c r="BK291" s="43">
        <f>BK292+BK293+BK294+BK295+BK296</f>
        <v>0</v>
      </c>
      <c r="BL291" s="43">
        <f t="shared" si="1256"/>
        <v>0</v>
      </c>
      <c r="BM291" s="43">
        <f t="shared" ref="BM291" si="1422">BM292+BM293+BM294+BM295+BM296</f>
        <v>0</v>
      </c>
      <c r="BN291" s="43">
        <f>BN292+BN293+BN294+BN295+BN296</f>
        <v>620249</v>
      </c>
      <c r="BO291" s="43">
        <f t="shared" si="1258"/>
        <v>-415722</v>
      </c>
      <c r="BP291" s="43">
        <f t="shared" ref="BP291" si="1423">BP292+BP293+BP294+BP295+BP296</f>
        <v>204527</v>
      </c>
      <c r="BQ291" s="57">
        <f t="shared" si="1286"/>
        <v>881685</v>
      </c>
      <c r="BR291" s="57">
        <f t="shared" si="1260"/>
        <v>-418327</v>
      </c>
      <c r="BS291" s="57">
        <f t="shared" si="1286"/>
        <v>463358</v>
      </c>
      <c r="BT291" s="149"/>
      <c r="BU291" s="43"/>
      <c r="BV291" s="43">
        <f>BV292+BV293+BV294+BV295+BV296</f>
        <v>0</v>
      </c>
      <c r="BW291" s="43">
        <f t="shared" ref="BW291:BX291" si="1424">BW292+BW293+BW294+BW295+BW296</f>
        <v>0</v>
      </c>
      <c r="BX291" s="43">
        <f t="shared" si="1424"/>
        <v>0</v>
      </c>
      <c r="BY291" s="43">
        <f t="shared" si="1262"/>
        <v>881685</v>
      </c>
      <c r="BZ291" s="43">
        <f t="shared" si="1263"/>
        <v>-418327</v>
      </c>
      <c r="CA291" s="43">
        <f t="shared" si="1264"/>
        <v>463358</v>
      </c>
    </row>
    <row r="292" spans="1:79" ht="33.75" x14ac:dyDescent="0.2">
      <c r="A292" s="44" t="s">
        <v>57</v>
      </c>
      <c r="B292" s="45" t="s">
        <v>58</v>
      </c>
      <c r="C292" s="54">
        <v>6636</v>
      </c>
      <c r="D292" s="54">
        <f t="shared" si="1218"/>
        <v>-1036</v>
      </c>
      <c r="E292" s="54">
        <v>5600</v>
      </c>
      <c r="F292" s="54"/>
      <c r="G292" s="54">
        <f t="shared" si="1220"/>
        <v>0</v>
      </c>
      <c r="H292" s="54"/>
      <c r="I292" s="54"/>
      <c r="J292" s="55">
        <f t="shared" si="1222"/>
        <v>0</v>
      </c>
      <c r="K292" s="54"/>
      <c r="L292" s="54"/>
      <c r="M292" s="54">
        <f t="shared" si="1224"/>
        <v>0</v>
      </c>
      <c r="N292" s="54"/>
      <c r="O292" s="54"/>
      <c r="P292" s="54">
        <f t="shared" si="1226"/>
        <v>0</v>
      </c>
      <c r="Q292" s="54"/>
      <c r="R292" s="48">
        <f t="shared" si="1332"/>
        <v>6636</v>
      </c>
      <c r="S292" s="48">
        <f t="shared" si="1215"/>
        <v>-1036</v>
      </c>
      <c r="T292" s="48">
        <f t="shared" si="1216"/>
        <v>5600</v>
      </c>
      <c r="U292" s="54"/>
      <c r="V292" s="54">
        <f t="shared" si="1228"/>
        <v>0</v>
      </c>
      <c r="W292" s="54"/>
      <c r="X292" s="54"/>
      <c r="Y292" s="54">
        <f t="shared" si="1230"/>
        <v>0</v>
      </c>
      <c r="Z292" s="54"/>
      <c r="AA292" s="54"/>
      <c r="AB292" s="54">
        <f t="shared" si="1232"/>
        <v>0</v>
      </c>
      <c r="AC292" s="54"/>
      <c r="AD292" s="54"/>
      <c r="AE292" s="54">
        <f t="shared" si="1234"/>
        <v>0</v>
      </c>
      <c r="AF292" s="54"/>
      <c r="AG292" s="54"/>
      <c r="AH292" s="54">
        <f t="shared" si="1236"/>
        <v>0</v>
      </c>
      <c r="AI292" s="54"/>
      <c r="AJ292" s="54"/>
      <c r="AK292" s="54">
        <f t="shared" si="1238"/>
        <v>0</v>
      </c>
      <c r="AL292" s="54"/>
      <c r="AM292" s="54">
        <v>27800</v>
      </c>
      <c r="AN292" s="54">
        <f t="shared" si="1240"/>
        <v>-11136</v>
      </c>
      <c r="AO292" s="54">
        <v>16664</v>
      </c>
      <c r="AP292" s="54"/>
      <c r="AQ292" s="54">
        <f t="shared" si="1242"/>
        <v>0</v>
      </c>
      <c r="AR292" s="54"/>
      <c r="AS292" s="54"/>
      <c r="AT292" s="54">
        <f t="shared" si="1244"/>
        <v>0</v>
      </c>
      <c r="AU292" s="54"/>
      <c r="AV292" s="54"/>
      <c r="AW292" s="54">
        <f t="shared" si="1246"/>
        <v>0</v>
      </c>
      <c r="AX292" s="54"/>
      <c r="AY292" s="54"/>
      <c r="AZ292" s="54">
        <f t="shared" si="1248"/>
        <v>0</v>
      </c>
      <c r="BA292" s="54"/>
      <c r="BB292" s="54"/>
      <c r="BC292" s="54">
        <f t="shared" si="1250"/>
        <v>0</v>
      </c>
      <c r="BD292" s="54"/>
      <c r="BE292" s="54"/>
      <c r="BF292" s="54">
        <f t="shared" si="1252"/>
        <v>0</v>
      </c>
      <c r="BG292" s="54"/>
      <c r="BH292" s="54"/>
      <c r="BI292" s="54">
        <f t="shared" si="1254"/>
        <v>0</v>
      </c>
      <c r="BJ292" s="54"/>
      <c r="BK292" s="54"/>
      <c r="BL292" s="54">
        <f t="shared" si="1256"/>
        <v>0</v>
      </c>
      <c r="BM292" s="54"/>
      <c r="BN292" s="54">
        <v>38820</v>
      </c>
      <c r="BO292" s="54">
        <f t="shared" si="1258"/>
        <v>-1368</v>
      </c>
      <c r="BP292" s="54">
        <v>37452</v>
      </c>
      <c r="BQ292" s="57">
        <f t="shared" si="1286"/>
        <v>73256</v>
      </c>
      <c r="BR292" s="57">
        <f t="shared" si="1260"/>
        <v>-13540</v>
      </c>
      <c r="BS292" s="57">
        <f t="shared" si="1286"/>
        <v>59716</v>
      </c>
      <c r="BT292" s="149"/>
      <c r="BU292" s="54"/>
      <c r="BV292" s="54"/>
      <c r="BW292" s="54"/>
      <c r="BX292" s="54"/>
      <c r="BY292" s="54">
        <f t="shared" si="1262"/>
        <v>73256</v>
      </c>
      <c r="BZ292" s="54">
        <f t="shared" si="1263"/>
        <v>-13540</v>
      </c>
      <c r="CA292" s="54">
        <f t="shared" si="1264"/>
        <v>59716</v>
      </c>
    </row>
    <row r="293" spans="1:79" ht="22.5" x14ac:dyDescent="0.2">
      <c r="A293" s="44" t="s">
        <v>75</v>
      </c>
      <c r="B293" s="45" t="s">
        <v>76</v>
      </c>
      <c r="C293" s="54">
        <v>50000</v>
      </c>
      <c r="D293" s="54">
        <f t="shared" si="1218"/>
        <v>-38500</v>
      </c>
      <c r="E293" s="54">
        <v>11500</v>
      </c>
      <c r="F293" s="54"/>
      <c r="G293" s="54">
        <f t="shared" si="1220"/>
        <v>0</v>
      </c>
      <c r="H293" s="54"/>
      <c r="I293" s="54"/>
      <c r="J293" s="55">
        <f t="shared" si="1222"/>
        <v>0</v>
      </c>
      <c r="K293" s="54"/>
      <c r="L293" s="54"/>
      <c r="M293" s="54">
        <f t="shared" si="1224"/>
        <v>0</v>
      </c>
      <c r="N293" s="54"/>
      <c r="O293" s="54"/>
      <c r="P293" s="54">
        <f t="shared" si="1226"/>
        <v>0</v>
      </c>
      <c r="Q293" s="54"/>
      <c r="R293" s="48">
        <f t="shared" si="1332"/>
        <v>50000</v>
      </c>
      <c r="S293" s="48">
        <f t="shared" si="1215"/>
        <v>-38500</v>
      </c>
      <c r="T293" s="48">
        <f t="shared" si="1216"/>
        <v>11500</v>
      </c>
      <c r="U293" s="54"/>
      <c r="V293" s="54">
        <f t="shared" si="1228"/>
        <v>0</v>
      </c>
      <c r="W293" s="54"/>
      <c r="X293" s="54"/>
      <c r="Y293" s="54">
        <f t="shared" si="1230"/>
        <v>0</v>
      </c>
      <c r="Z293" s="54"/>
      <c r="AA293" s="54"/>
      <c r="AB293" s="54">
        <f t="shared" si="1232"/>
        <v>0</v>
      </c>
      <c r="AC293" s="54"/>
      <c r="AD293" s="54"/>
      <c r="AE293" s="54">
        <f t="shared" si="1234"/>
        <v>0</v>
      </c>
      <c r="AF293" s="54"/>
      <c r="AG293" s="54"/>
      <c r="AH293" s="54">
        <f t="shared" si="1236"/>
        <v>0</v>
      </c>
      <c r="AI293" s="54"/>
      <c r="AJ293" s="54"/>
      <c r="AK293" s="54">
        <f t="shared" si="1238"/>
        <v>0</v>
      </c>
      <c r="AL293" s="54"/>
      <c r="AM293" s="54">
        <v>24000</v>
      </c>
      <c r="AN293" s="54">
        <f t="shared" si="1240"/>
        <v>-12000</v>
      </c>
      <c r="AO293" s="54">
        <v>12000</v>
      </c>
      <c r="AP293" s="54"/>
      <c r="AQ293" s="54">
        <f t="shared" si="1242"/>
        <v>0</v>
      </c>
      <c r="AR293" s="54"/>
      <c r="AS293" s="54"/>
      <c r="AT293" s="54">
        <f t="shared" si="1244"/>
        <v>0</v>
      </c>
      <c r="AU293" s="54"/>
      <c r="AV293" s="54"/>
      <c r="AW293" s="54">
        <f t="shared" si="1246"/>
        <v>0</v>
      </c>
      <c r="AX293" s="54"/>
      <c r="AY293" s="54"/>
      <c r="AZ293" s="54">
        <f t="shared" si="1248"/>
        <v>0</v>
      </c>
      <c r="BA293" s="54"/>
      <c r="BB293" s="54"/>
      <c r="BC293" s="54">
        <f t="shared" si="1250"/>
        <v>0</v>
      </c>
      <c r="BD293" s="54"/>
      <c r="BE293" s="54"/>
      <c r="BF293" s="54">
        <f t="shared" si="1252"/>
        <v>0</v>
      </c>
      <c r="BG293" s="54"/>
      <c r="BH293" s="54"/>
      <c r="BI293" s="54">
        <f t="shared" si="1254"/>
        <v>0</v>
      </c>
      <c r="BJ293" s="54"/>
      <c r="BK293" s="54"/>
      <c r="BL293" s="54">
        <f t="shared" si="1256"/>
        <v>0</v>
      </c>
      <c r="BM293" s="54"/>
      <c r="BN293" s="54">
        <v>125808</v>
      </c>
      <c r="BO293" s="54">
        <f t="shared" si="1258"/>
        <v>-48972</v>
      </c>
      <c r="BP293" s="54">
        <v>76836</v>
      </c>
      <c r="BQ293" s="57">
        <f t="shared" si="1286"/>
        <v>199808</v>
      </c>
      <c r="BR293" s="57">
        <f t="shared" si="1260"/>
        <v>-99472</v>
      </c>
      <c r="BS293" s="57">
        <f t="shared" si="1286"/>
        <v>100336</v>
      </c>
      <c r="BT293" s="149"/>
      <c r="BU293" s="54"/>
      <c r="BV293" s="54"/>
      <c r="BW293" s="54"/>
      <c r="BX293" s="54"/>
      <c r="BY293" s="54">
        <f t="shared" si="1262"/>
        <v>199808</v>
      </c>
      <c r="BZ293" s="54">
        <f t="shared" si="1263"/>
        <v>-99472</v>
      </c>
      <c r="CA293" s="54">
        <f t="shared" si="1264"/>
        <v>100336</v>
      </c>
    </row>
    <row r="294" spans="1:79" ht="22.5" x14ac:dyDescent="0.2">
      <c r="A294" s="44" t="s">
        <v>59</v>
      </c>
      <c r="B294" s="45" t="s">
        <v>60</v>
      </c>
      <c r="C294" s="54">
        <v>76400</v>
      </c>
      <c r="D294" s="54">
        <f t="shared" si="1218"/>
        <v>83470</v>
      </c>
      <c r="E294" s="54">
        <v>159870</v>
      </c>
      <c r="F294" s="54"/>
      <c r="G294" s="54">
        <f t="shared" si="1220"/>
        <v>0</v>
      </c>
      <c r="H294" s="54"/>
      <c r="I294" s="54"/>
      <c r="J294" s="55">
        <f t="shared" si="1222"/>
        <v>0</v>
      </c>
      <c r="K294" s="54"/>
      <c r="L294" s="54"/>
      <c r="M294" s="54">
        <f t="shared" si="1224"/>
        <v>0</v>
      </c>
      <c r="N294" s="54"/>
      <c r="O294" s="54"/>
      <c r="P294" s="54">
        <f t="shared" si="1226"/>
        <v>0</v>
      </c>
      <c r="Q294" s="54"/>
      <c r="R294" s="48">
        <f t="shared" si="1332"/>
        <v>76400</v>
      </c>
      <c r="S294" s="48">
        <f t="shared" si="1215"/>
        <v>83470</v>
      </c>
      <c r="T294" s="48">
        <f t="shared" si="1216"/>
        <v>159870</v>
      </c>
      <c r="U294" s="54"/>
      <c r="V294" s="54">
        <f t="shared" si="1228"/>
        <v>0</v>
      </c>
      <c r="W294" s="54"/>
      <c r="X294" s="54"/>
      <c r="Y294" s="54">
        <f t="shared" si="1230"/>
        <v>0</v>
      </c>
      <c r="Z294" s="54"/>
      <c r="AA294" s="54"/>
      <c r="AB294" s="54">
        <f t="shared" si="1232"/>
        <v>0</v>
      </c>
      <c r="AC294" s="54"/>
      <c r="AD294" s="54"/>
      <c r="AE294" s="54">
        <f t="shared" si="1234"/>
        <v>0</v>
      </c>
      <c r="AF294" s="54"/>
      <c r="AG294" s="54"/>
      <c r="AH294" s="54">
        <f t="shared" si="1236"/>
        <v>0</v>
      </c>
      <c r="AI294" s="54"/>
      <c r="AJ294" s="54"/>
      <c r="AK294" s="54">
        <f t="shared" si="1238"/>
        <v>0</v>
      </c>
      <c r="AL294" s="54"/>
      <c r="AM294" s="54">
        <v>75100</v>
      </c>
      <c r="AN294" s="54">
        <f t="shared" si="1240"/>
        <v>-37255</v>
      </c>
      <c r="AO294" s="54">
        <v>37845</v>
      </c>
      <c r="AP294" s="54"/>
      <c r="AQ294" s="54">
        <f t="shared" si="1242"/>
        <v>0</v>
      </c>
      <c r="AR294" s="54"/>
      <c r="AS294" s="54"/>
      <c r="AT294" s="54">
        <f t="shared" si="1244"/>
        <v>0</v>
      </c>
      <c r="AU294" s="54"/>
      <c r="AV294" s="54"/>
      <c r="AW294" s="54">
        <f t="shared" si="1246"/>
        <v>0</v>
      </c>
      <c r="AX294" s="54"/>
      <c r="AY294" s="54"/>
      <c r="AZ294" s="54">
        <f t="shared" si="1248"/>
        <v>0</v>
      </c>
      <c r="BA294" s="54"/>
      <c r="BB294" s="54"/>
      <c r="BC294" s="54">
        <f t="shared" si="1250"/>
        <v>0</v>
      </c>
      <c r="BD294" s="54"/>
      <c r="BE294" s="54"/>
      <c r="BF294" s="54">
        <f t="shared" si="1252"/>
        <v>0</v>
      </c>
      <c r="BG294" s="54"/>
      <c r="BH294" s="54"/>
      <c r="BI294" s="54">
        <f t="shared" si="1254"/>
        <v>0</v>
      </c>
      <c r="BJ294" s="54"/>
      <c r="BK294" s="54"/>
      <c r="BL294" s="54">
        <f t="shared" si="1256"/>
        <v>0</v>
      </c>
      <c r="BM294" s="54"/>
      <c r="BN294" s="54">
        <v>455621</v>
      </c>
      <c r="BO294" s="54">
        <f t="shared" si="1258"/>
        <v>-365382</v>
      </c>
      <c r="BP294" s="54">
        <v>90239</v>
      </c>
      <c r="BQ294" s="57">
        <f t="shared" si="1286"/>
        <v>607121</v>
      </c>
      <c r="BR294" s="57">
        <f t="shared" si="1260"/>
        <v>-319167</v>
      </c>
      <c r="BS294" s="57">
        <f t="shared" si="1286"/>
        <v>287954</v>
      </c>
      <c r="BT294" s="149"/>
      <c r="BU294" s="54"/>
      <c r="BV294" s="54"/>
      <c r="BW294" s="54"/>
      <c r="BX294" s="54"/>
      <c r="BY294" s="54">
        <f t="shared" si="1262"/>
        <v>607121</v>
      </c>
      <c r="BZ294" s="54">
        <f t="shared" si="1263"/>
        <v>-319167</v>
      </c>
      <c r="CA294" s="54">
        <f t="shared" si="1264"/>
        <v>287954</v>
      </c>
    </row>
    <row r="295" spans="1:79" ht="45" x14ac:dyDescent="0.2">
      <c r="A295" s="44" t="s">
        <v>77</v>
      </c>
      <c r="B295" s="45" t="s">
        <v>78</v>
      </c>
      <c r="C295" s="54">
        <v>0</v>
      </c>
      <c r="D295" s="54">
        <f t="shared" si="1218"/>
        <v>0</v>
      </c>
      <c r="E295" s="54">
        <v>0</v>
      </c>
      <c r="F295" s="54"/>
      <c r="G295" s="54">
        <f t="shared" si="1220"/>
        <v>0</v>
      </c>
      <c r="H295" s="54"/>
      <c r="I295" s="54"/>
      <c r="J295" s="55">
        <f t="shared" si="1222"/>
        <v>0</v>
      </c>
      <c r="K295" s="54"/>
      <c r="L295" s="54"/>
      <c r="M295" s="54">
        <f t="shared" si="1224"/>
        <v>0</v>
      </c>
      <c r="N295" s="54"/>
      <c r="O295" s="54"/>
      <c r="P295" s="54">
        <f t="shared" si="1226"/>
        <v>0</v>
      </c>
      <c r="Q295" s="54"/>
      <c r="R295" s="48">
        <f t="shared" si="1332"/>
        <v>0</v>
      </c>
      <c r="S295" s="48">
        <f t="shared" si="1215"/>
        <v>0</v>
      </c>
      <c r="T295" s="48">
        <f t="shared" si="1216"/>
        <v>0</v>
      </c>
      <c r="U295" s="54"/>
      <c r="V295" s="54">
        <f t="shared" si="1228"/>
        <v>0</v>
      </c>
      <c r="W295" s="54"/>
      <c r="X295" s="54"/>
      <c r="Y295" s="54">
        <f t="shared" si="1230"/>
        <v>0</v>
      </c>
      <c r="Z295" s="54"/>
      <c r="AA295" s="54"/>
      <c r="AB295" s="54">
        <f t="shared" si="1232"/>
        <v>0</v>
      </c>
      <c r="AC295" s="54"/>
      <c r="AD295" s="54"/>
      <c r="AE295" s="54">
        <f t="shared" si="1234"/>
        <v>0</v>
      </c>
      <c r="AF295" s="54"/>
      <c r="AG295" s="54"/>
      <c r="AH295" s="54">
        <f t="shared" si="1236"/>
        <v>0</v>
      </c>
      <c r="AI295" s="54"/>
      <c r="AJ295" s="54"/>
      <c r="AK295" s="54">
        <f t="shared" si="1238"/>
        <v>0</v>
      </c>
      <c r="AL295" s="54"/>
      <c r="AM295" s="54"/>
      <c r="AN295" s="54">
        <f t="shared" si="1240"/>
        <v>0</v>
      </c>
      <c r="AO295" s="54"/>
      <c r="AP295" s="54"/>
      <c r="AQ295" s="54">
        <f t="shared" si="1242"/>
        <v>0</v>
      </c>
      <c r="AR295" s="54"/>
      <c r="AS295" s="54"/>
      <c r="AT295" s="54">
        <f t="shared" si="1244"/>
        <v>0</v>
      </c>
      <c r="AU295" s="54"/>
      <c r="AV295" s="54"/>
      <c r="AW295" s="54">
        <f t="shared" si="1246"/>
        <v>0</v>
      </c>
      <c r="AX295" s="54"/>
      <c r="AY295" s="54"/>
      <c r="AZ295" s="54">
        <f t="shared" si="1248"/>
        <v>0</v>
      </c>
      <c r="BA295" s="54"/>
      <c r="BB295" s="54"/>
      <c r="BC295" s="54">
        <f t="shared" si="1250"/>
        <v>0</v>
      </c>
      <c r="BD295" s="54"/>
      <c r="BE295" s="54"/>
      <c r="BF295" s="54">
        <f t="shared" si="1252"/>
        <v>0</v>
      </c>
      <c r="BG295" s="54"/>
      <c r="BH295" s="54"/>
      <c r="BI295" s="54">
        <f t="shared" si="1254"/>
        <v>0</v>
      </c>
      <c r="BJ295" s="54"/>
      <c r="BK295" s="54"/>
      <c r="BL295" s="54">
        <f t="shared" si="1256"/>
        <v>0</v>
      </c>
      <c r="BM295" s="54"/>
      <c r="BN295" s="54">
        <v>0</v>
      </c>
      <c r="BO295" s="54">
        <f t="shared" si="1258"/>
        <v>0</v>
      </c>
      <c r="BP295" s="54">
        <v>0</v>
      </c>
      <c r="BQ295" s="57">
        <f t="shared" si="1286"/>
        <v>0</v>
      </c>
      <c r="BR295" s="57">
        <f t="shared" si="1260"/>
        <v>0</v>
      </c>
      <c r="BS295" s="57">
        <f t="shared" si="1286"/>
        <v>0</v>
      </c>
      <c r="BT295" s="149"/>
      <c r="BU295" s="54"/>
      <c r="BV295" s="54"/>
      <c r="BW295" s="54"/>
      <c r="BX295" s="54"/>
      <c r="BY295" s="54">
        <f t="shared" si="1262"/>
        <v>0</v>
      </c>
      <c r="BZ295" s="54">
        <f t="shared" si="1263"/>
        <v>0</v>
      </c>
      <c r="CA295" s="54">
        <f t="shared" si="1264"/>
        <v>0</v>
      </c>
    </row>
    <row r="296" spans="1:79" ht="45" x14ac:dyDescent="0.2">
      <c r="A296" s="44" t="s">
        <v>61</v>
      </c>
      <c r="B296" s="45" t="s">
        <v>62</v>
      </c>
      <c r="C296" s="54">
        <v>0</v>
      </c>
      <c r="D296" s="54">
        <f t="shared" si="1218"/>
        <v>13476</v>
      </c>
      <c r="E296" s="54">
        <v>13476</v>
      </c>
      <c r="F296" s="54"/>
      <c r="G296" s="54">
        <f t="shared" si="1220"/>
        <v>0</v>
      </c>
      <c r="H296" s="54"/>
      <c r="I296" s="54"/>
      <c r="J296" s="55">
        <f t="shared" si="1222"/>
        <v>0</v>
      </c>
      <c r="K296" s="54"/>
      <c r="L296" s="54"/>
      <c r="M296" s="54">
        <f t="shared" si="1224"/>
        <v>0</v>
      </c>
      <c r="N296" s="54"/>
      <c r="O296" s="54"/>
      <c r="P296" s="54">
        <f t="shared" si="1226"/>
        <v>0</v>
      </c>
      <c r="Q296" s="54"/>
      <c r="R296" s="48">
        <f t="shared" si="1332"/>
        <v>0</v>
      </c>
      <c r="S296" s="48">
        <f t="shared" si="1215"/>
        <v>13476</v>
      </c>
      <c r="T296" s="48">
        <f t="shared" si="1216"/>
        <v>13476</v>
      </c>
      <c r="U296" s="54"/>
      <c r="V296" s="54">
        <f t="shared" si="1228"/>
        <v>0</v>
      </c>
      <c r="W296" s="54"/>
      <c r="X296" s="54"/>
      <c r="Y296" s="54">
        <f t="shared" si="1230"/>
        <v>0</v>
      </c>
      <c r="Z296" s="54"/>
      <c r="AA296" s="54"/>
      <c r="AB296" s="54">
        <f t="shared" si="1232"/>
        <v>0</v>
      </c>
      <c r="AC296" s="54"/>
      <c r="AD296" s="54"/>
      <c r="AE296" s="54">
        <f t="shared" si="1234"/>
        <v>0</v>
      </c>
      <c r="AF296" s="54"/>
      <c r="AG296" s="54"/>
      <c r="AH296" s="54">
        <f t="shared" si="1236"/>
        <v>0</v>
      </c>
      <c r="AI296" s="54"/>
      <c r="AJ296" s="54"/>
      <c r="AK296" s="54">
        <f t="shared" si="1238"/>
        <v>0</v>
      </c>
      <c r="AL296" s="54"/>
      <c r="AM296" s="54">
        <v>1500</v>
      </c>
      <c r="AN296" s="54">
        <f t="shared" si="1240"/>
        <v>376</v>
      </c>
      <c r="AO296" s="54">
        <v>1876</v>
      </c>
      <c r="AP296" s="54"/>
      <c r="AQ296" s="54">
        <f t="shared" si="1242"/>
        <v>0</v>
      </c>
      <c r="AR296" s="54"/>
      <c r="AS296" s="54"/>
      <c r="AT296" s="54">
        <f t="shared" si="1244"/>
        <v>0</v>
      </c>
      <c r="AU296" s="54"/>
      <c r="AV296" s="54"/>
      <c r="AW296" s="54">
        <f t="shared" si="1246"/>
        <v>0</v>
      </c>
      <c r="AX296" s="54"/>
      <c r="AY296" s="54"/>
      <c r="AZ296" s="54">
        <f t="shared" si="1248"/>
        <v>0</v>
      </c>
      <c r="BA296" s="54"/>
      <c r="BB296" s="54"/>
      <c r="BC296" s="54">
        <f t="shared" si="1250"/>
        <v>0</v>
      </c>
      <c r="BD296" s="54"/>
      <c r="BE296" s="54"/>
      <c r="BF296" s="54">
        <f t="shared" si="1252"/>
        <v>0</v>
      </c>
      <c r="BG296" s="54"/>
      <c r="BH296" s="54"/>
      <c r="BI296" s="54">
        <f t="shared" si="1254"/>
        <v>0</v>
      </c>
      <c r="BJ296" s="54"/>
      <c r="BK296" s="54"/>
      <c r="BL296" s="54">
        <f t="shared" si="1256"/>
        <v>0</v>
      </c>
      <c r="BM296" s="54"/>
      <c r="BN296" s="54">
        <v>0</v>
      </c>
      <c r="BO296" s="54">
        <f t="shared" si="1258"/>
        <v>0</v>
      </c>
      <c r="BP296" s="54">
        <v>0</v>
      </c>
      <c r="BQ296" s="57">
        <f t="shared" si="1286"/>
        <v>1500</v>
      </c>
      <c r="BR296" s="57">
        <f t="shared" si="1260"/>
        <v>13852</v>
      </c>
      <c r="BS296" s="57">
        <f t="shared" si="1286"/>
        <v>15352</v>
      </c>
      <c r="BT296" s="149"/>
      <c r="BU296" s="54"/>
      <c r="BV296" s="54"/>
      <c r="BW296" s="54"/>
      <c r="BX296" s="54"/>
      <c r="BY296" s="54">
        <f t="shared" si="1262"/>
        <v>1500</v>
      </c>
      <c r="BZ296" s="54">
        <f t="shared" si="1263"/>
        <v>13852</v>
      </c>
      <c r="CA296" s="54">
        <f t="shared" si="1264"/>
        <v>15352</v>
      </c>
    </row>
    <row r="297" spans="1:79" ht="22.5" x14ac:dyDescent="0.2">
      <c r="A297" s="44">
        <v>34</v>
      </c>
      <c r="B297" s="45" t="s">
        <v>80</v>
      </c>
      <c r="C297" s="61">
        <f>C298</f>
        <v>0</v>
      </c>
      <c r="D297" s="61">
        <f t="shared" si="1218"/>
        <v>500</v>
      </c>
      <c r="E297" s="61">
        <f t="shared" ref="E297:BM297" si="1425">E298</f>
        <v>500</v>
      </c>
      <c r="F297" s="61">
        <f>F298</f>
        <v>0</v>
      </c>
      <c r="G297" s="61">
        <f t="shared" si="1220"/>
        <v>0</v>
      </c>
      <c r="H297" s="61">
        <f t="shared" si="1425"/>
        <v>0</v>
      </c>
      <c r="I297" s="61">
        <f>I298</f>
        <v>0</v>
      </c>
      <c r="J297" s="64">
        <f t="shared" si="1222"/>
        <v>0</v>
      </c>
      <c r="K297" s="61">
        <f t="shared" si="1425"/>
        <v>0</v>
      </c>
      <c r="L297" s="61">
        <f>L298</f>
        <v>0</v>
      </c>
      <c r="M297" s="61">
        <f t="shared" si="1224"/>
        <v>0</v>
      </c>
      <c r="N297" s="61">
        <f t="shared" si="1425"/>
        <v>0</v>
      </c>
      <c r="O297" s="61">
        <f>O298</f>
        <v>0</v>
      </c>
      <c r="P297" s="61">
        <f t="shared" si="1226"/>
        <v>0</v>
      </c>
      <c r="Q297" s="61">
        <f t="shared" si="1425"/>
        <v>0</v>
      </c>
      <c r="R297" s="48">
        <f t="shared" si="1332"/>
        <v>0</v>
      </c>
      <c r="S297" s="48">
        <f t="shared" si="1215"/>
        <v>500</v>
      </c>
      <c r="T297" s="48">
        <f t="shared" si="1216"/>
        <v>500</v>
      </c>
      <c r="U297" s="61">
        <f>U298</f>
        <v>0</v>
      </c>
      <c r="V297" s="61">
        <f t="shared" si="1228"/>
        <v>0</v>
      </c>
      <c r="W297" s="61">
        <f t="shared" si="1425"/>
        <v>0</v>
      </c>
      <c r="X297" s="61">
        <f>X298</f>
        <v>0</v>
      </c>
      <c r="Y297" s="61">
        <f t="shared" si="1230"/>
        <v>0</v>
      </c>
      <c r="Z297" s="61">
        <f t="shared" si="1425"/>
        <v>0</v>
      </c>
      <c r="AA297" s="61">
        <f>AA298</f>
        <v>0</v>
      </c>
      <c r="AB297" s="61">
        <f t="shared" si="1232"/>
        <v>0</v>
      </c>
      <c r="AC297" s="61">
        <f t="shared" si="1425"/>
        <v>0</v>
      </c>
      <c r="AD297" s="61">
        <f>AD298</f>
        <v>0</v>
      </c>
      <c r="AE297" s="61">
        <f t="shared" si="1234"/>
        <v>0</v>
      </c>
      <c r="AF297" s="61">
        <f t="shared" si="1425"/>
        <v>0</v>
      </c>
      <c r="AG297" s="61">
        <f>AG298</f>
        <v>0</v>
      </c>
      <c r="AH297" s="61">
        <f t="shared" si="1236"/>
        <v>0</v>
      </c>
      <c r="AI297" s="61">
        <f t="shared" si="1425"/>
        <v>0</v>
      </c>
      <c r="AJ297" s="61">
        <f>AJ298</f>
        <v>0</v>
      </c>
      <c r="AK297" s="61">
        <f t="shared" si="1238"/>
        <v>0</v>
      </c>
      <c r="AL297" s="61">
        <f t="shared" si="1425"/>
        <v>0</v>
      </c>
      <c r="AM297" s="61">
        <f>AM298</f>
        <v>0</v>
      </c>
      <c r="AN297" s="61">
        <f t="shared" si="1240"/>
        <v>0</v>
      </c>
      <c r="AO297" s="61">
        <f t="shared" si="1425"/>
        <v>0</v>
      </c>
      <c r="AP297" s="61">
        <f>AP298</f>
        <v>0</v>
      </c>
      <c r="AQ297" s="61">
        <f t="shared" si="1242"/>
        <v>0</v>
      </c>
      <c r="AR297" s="61">
        <f t="shared" si="1425"/>
        <v>0</v>
      </c>
      <c r="AS297" s="61">
        <f>AS298</f>
        <v>0</v>
      </c>
      <c r="AT297" s="61">
        <f t="shared" si="1244"/>
        <v>0</v>
      </c>
      <c r="AU297" s="61">
        <f t="shared" si="1425"/>
        <v>0</v>
      </c>
      <c r="AV297" s="61">
        <f>AV298</f>
        <v>0</v>
      </c>
      <c r="AW297" s="61">
        <f t="shared" si="1246"/>
        <v>0</v>
      </c>
      <c r="AX297" s="61">
        <f t="shared" si="1425"/>
        <v>0</v>
      </c>
      <c r="AY297" s="61">
        <f>AY298</f>
        <v>0</v>
      </c>
      <c r="AZ297" s="61">
        <f t="shared" si="1248"/>
        <v>0</v>
      </c>
      <c r="BA297" s="61">
        <f t="shared" si="1425"/>
        <v>0</v>
      </c>
      <c r="BB297" s="61">
        <f>BB298</f>
        <v>0</v>
      </c>
      <c r="BC297" s="61">
        <f t="shared" si="1250"/>
        <v>0</v>
      </c>
      <c r="BD297" s="61">
        <f t="shared" si="1425"/>
        <v>0</v>
      </c>
      <c r="BE297" s="61">
        <f>BE298</f>
        <v>0</v>
      </c>
      <c r="BF297" s="61">
        <f t="shared" si="1252"/>
        <v>0</v>
      </c>
      <c r="BG297" s="61">
        <f t="shared" si="1425"/>
        <v>0</v>
      </c>
      <c r="BH297" s="61">
        <f>BH298</f>
        <v>0</v>
      </c>
      <c r="BI297" s="61">
        <f t="shared" si="1254"/>
        <v>0</v>
      </c>
      <c r="BJ297" s="61">
        <f t="shared" si="1425"/>
        <v>0</v>
      </c>
      <c r="BK297" s="61">
        <f>BK298</f>
        <v>0</v>
      </c>
      <c r="BL297" s="61">
        <f t="shared" si="1256"/>
        <v>0</v>
      </c>
      <c r="BM297" s="61">
        <f t="shared" si="1425"/>
        <v>0</v>
      </c>
      <c r="BN297" s="61">
        <f>BN298</f>
        <v>0</v>
      </c>
      <c r="BO297" s="61">
        <f t="shared" si="1258"/>
        <v>0</v>
      </c>
      <c r="BP297" s="61">
        <f t="shared" ref="BP297" si="1426">BP298</f>
        <v>0</v>
      </c>
      <c r="BQ297" s="57">
        <f t="shared" si="1286"/>
        <v>0</v>
      </c>
      <c r="BR297" s="57">
        <f t="shared" si="1260"/>
        <v>500</v>
      </c>
      <c r="BS297" s="57">
        <f t="shared" si="1286"/>
        <v>500</v>
      </c>
      <c r="BT297" s="149"/>
      <c r="BU297" s="61"/>
      <c r="BV297" s="61">
        <f>BV298</f>
        <v>0</v>
      </c>
      <c r="BW297" s="61">
        <f>BW298</f>
        <v>0</v>
      </c>
      <c r="BX297" s="61">
        <f>BX298</f>
        <v>0</v>
      </c>
      <c r="BY297" s="61">
        <f t="shared" si="1262"/>
        <v>0</v>
      </c>
      <c r="BZ297" s="61">
        <f t="shared" si="1263"/>
        <v>500</v>
      </c>
      <c r="CA297" s="61">
        <f t="shared" si="1264"/>
        <v>500</v>
      </c>
    </row>
    <row r="298" spans="1:79" ht="22.5" x14ac:dyDescent="0.2">
      <c r="A298" s="44">
        <v>343</v>
      </c>
      <c r="B298" s="45" t="s">
        <v>83</v>
      </c>
      <c r="C298" s="54">
        <v>0</v>
      </c>
      <c r="D298" s="54">
        <f t="shared" si="1218"/>
        <v>500</v>
      </c>
      <c r="E298" s="54">
        <v>500</v>
      </c>
      <c r="F298" s="54"/>
      <c r="G298" s="54">
        <f t="shared" si="1220"/>
        <v>0</v>
      </c>
      <c r="H298" s="54"/>
      <c r="I298" s="54"/>
      <c r="J298" s="55">
        <f t="shared" si="1222"/>
        <v>0</v>
      </c>
      <c r="K298" s="54"/>
      <c r="L298" s="54"/>
      <c r="M298" s="54">
        <f t="shared" si="1224"/>
        <v>0</v>
      </c>
      <c r="N298" s="54"/>
      <c r="O298" s="54"/>
      <c r="P298" s="54">
        <f t="shared" si="1226"/>
        <v>0</v>
      </c>
      <c r="Q298" s="54"/>
      <c r="R298" s="48">
        <f t="shared" si="1332"/>
        <v>0</v>
      </c>
      <c r="S298" s="48">
        <f t="shared" si="1215"/>
        <v>500</v>
      </c>
      <c r="T298" s="48">
        <f t="shared" si="1216"/>
        <v>500</v>
      </c>
      <c r="U298" s="54"/>
      <c r="V298" s="54">
        <f t="shared" si="1228"/>
        <v>0</v>
      </c>
      <c r="W298" s="54"/>
      <c r="X298" s="54"/>
      <c r="Y298" s="54">
        <f t="shared" si="1230"/>
        <v>0</v>
      </c>
      <c r="Z298" s="54"/>
      <c r="AA298" s="54"/>
      <c r="AB298" s="54">
        <f t="shared" si="1232"/>
        <v>0</v>
      </c>
      <c r="AC298" s="54"/>
      <c r="AD298" s="54"/>
      <c r="AE298" s="54">
        <f t="shared" si="1234"/>
        <v>0</v>
      </c>
      <c r="AF298" s="54"/>
      <c r="AG298" s="54"/>
      <c r="AH298" s="54">
        <f t="shared" si="1236"/>
        <v>0</v>
      </c>
      <c r="AI298" s="54"/>
      <c r="AJ298" s="54"/>
      <c r="AK298" s="54">
        <f t="shared" si="1238"/>
        <v>0</v>
      </c>
      <c r="AL298" s="54"/>
      <c r="AM298" s="54"/>
      <c r="AN298" s="54">
        <f t="shared" si="1240"/>
        <v>0</v>
      </c>
      <c r="AO298" s="54"/>
      <c r="AP298" s="54"/>
      <c r="AQ298" s="54">
        <f t="shared" si="1242"/>
        <v>0</v>
      </c>
      <c r="AR298" s="54"/>
      <c r="AS298" s="54"/>
      <c r="AT298" s="54">
        <f t="shared" si="1244"/>
        <v>0</v>
      </c>
      <c r="AU298" s="54"/>
      <c r="AV298" s="54"/>
      <c r="AW298" s="54">
        <f t="shared" si="1246"/>
        <v>0</v>
      </c>
      <c r="AX298" s="54"/>
      <c r="AY298" s="54"/>
      <c r="AZ298" s="54">
        <f t="shared" si="1248"/>
        <v>0</v>
      </c>
      <c r="BA298" s="54"/>
      <c r="BB298" s="54"/>
      <c r="BC298" s="54">
        <f t="shared" si="1250"/>
        <v>0</v>
      </c>
      <c r="BD298" s="54"/>
      <c r="BE298" s="54"/>
      <c r="BF298" s="54">
        <f t="shared" si="1252"/>
        <v>0</v>
      </c>
      <c r="BG298" s="54"/>
      <c r="BH298" s="54"/>
      <c r="BI298" s="54">
        <f t="shared" si="1254"/>
        <v>0</v>
      </c>
      <c r="BJ298" s="54"/>
      <c r="BK298" s="54"/>
      <c r="BL298" s="54">
        <f t="shared" si="1256"/>
        <v>0</v>
      </c>
      <c r="BM298" s="54"/>
      <c r="BN298" s="54"/>
      <c r="BO298" s="54">
        <f t="shared" si="1258"/>
        <v>0</v>
      </c>
      <c r="BP298" s="54"/>
      <c r="BQ298" s="57">
        <f t="shared" si="1286"/>
        <v>0</v>
      </c>
      <c r="BR298" s="57">
        <f t="shared" si="1260"/>
        <v>500</v>
      </c>
      <c r="BS298" s="57">
        <f t="shared" si="1286"/>
        <v>500</v>
      </c>
      <c r="BT298" s="149"/>
      <c r="BU298" s="54"/>
      <c r="BV298" s="54"/>
      <c r="BW298" s="54"/>
      <c r="BX298" s="54"/>
      <c r="BY298" s="54">
        <f t="shared" si="1262"/>
        <v>0</v>
      </c>
      <c r="BZ298" s="54">
        <f t="shared" si="1263"/>
        <v>500</v>
      </c>
      <c r="CA298" s="54">
        <f t="shared" si="1264"/>
        <v>500</v>
      </c>
    </row>
    <row r="299" spans="1:79" x14ac:dyDescent="0.2">
      <c r="A299" s="44" t="s">
        <v>148</v>
      </c>
      <c r="B299" s="45" t="s">
        <v>116</v>
      </c>
      <c r="C299" s="43">
        <f>C300</f>
        <v>92906</v>
      </c>
      <c r="D299" s="43">
        <f t="shared" si="1218"/>
        <v>-52906</v>
      </c>
      <c r="E299" s="43">
        <f t="shared" ref="E299:BM299" si="1427">E300</f>
        <v>40000</v>
      </c>
      <c r="F299" s="43">
        <f>F300</f>
        <v>0</v>
      </c>
      <c r="G299" s="43">
        <f t="shared" si="1220"/>
        <v>0</v>
      </c>
      <c r="H299" s="43">
        <f t="shared" si="1427"/>
        <v>0</v>
      </c>
      <c r="I299" s="43">
        <f>I300</f>
        <v>0</v>
      </c>
      <c r="J299" s="52">
        <f t="shared" si="1222"/>
        <v>0</v>
      </c>
      <c r="K299" s="43">
        <f t="shared" si="1427"/>
        <v>0</v>
      </c>
      <c r="L299" s="43">
        <f>L300</f>
        <v>0</v>
      </c>
      <c r="M299" s="43">
        <f t="shared" si="1224"/>
        <v>0</v>
      </c>
      <c r="N299" s="43">
        <f t="shared" si="1427"/>
        <v>0</v>
      </c>
      <c r="O299" s="43">
        <f>O300</f>
        <v>0</v>
      </c>
      <c r="P299" s="43">
        <f t="shared" si="1226"/>
        <v>0</v>
      </c>
      <c r="Q299" s="43">
        <f t="shared" si="1427"/>
        <v>0</v>
      </c>
      <c r="R299" s="48">
        <f t="shared" si="1332"/>
        <v>92906</v>
      </c>
      <c r="S299" s="48">
        <f t="shared" si="1215"/>
        <v>-52906</v>
      </c>
      <c r="T299" s="48">
        <f t="shared" si="1216"/>
        <v>40000</v>
      </c>
      <c r="U299" s="43">
        <f>U300</f>
        <v>0</v>
      </c>
      <c r="V299" s="43">
        <f t="shared" si="1228"/>
        <v>0</v>
      </c>
      <c r="W299" s="43">
        <f t="shared" si="1427"/>
        <v>0</v>
      </c>
      <c r="X299" s="43">
        <f>X300</f>
        <v>0</v>
      </c>
      <c r="Y299" s="43">
        <f t="shared" si="1230"/>
        <v>0</v>
      </c>
      <c r="Z299" s="43">
        <f t="shared" si="1427"/>
        <v>0</v>
      </c>
      <c r="AA299" s="43">
        <f>AA300</f>
        <v>0</v>
      </c>
      <c r="AB299" s="43">
        <f t="shared" si="1232"/>
        <v>0</v>
      </c>
      <c r="AC299" s="43">
        <f t="shared" si="1427"/>
        <v>0</v>
      </c>
      <c r="AD299" s="43">
        <f>AD300</f>
        <v>0</v>
      </c>
      <c r="AE299" s="43">
        <f t="shared" si="1234"/>
        <v>0</v>
      </c>
      <c r="AF299" s="43">
        <f t="shared" si="1427"/>
        <v>0</v>
      </c>
      <c r="AG299" s="43">
        <f>AG300</f>
        <v>0</v>
      </c>
      <c r="AH299" s="43">
        <f t="shared" si="1236"/>
        <v>0</v>
      </c>
      <c r="AI299" s="43">
        <f t="shared" si="1427"/>
        <v>0</v>
      </c>
      <c r="AJ299" s="43">
        <f>AJ300</f>
        <v>0</v>
      </c>
      <c r="AK299" s="43">
        <f t="shared" si="1238"/>
        <v>0</v>
      </c>
      <c r="AL299" s="43">
        <f t="shared" si="1427"/>
        <v>0</v>
      </c>
      <c r="AM299" s="43">
        <f>AM300</f>
        <v>0</v>
      </c>
      <c r="AN299" s="43">
        <f t="shared" si="1240"/>
        <v>0</v>
      </c>
      <c r="AO299" s="43">
        <f t="shared" si="1427"/>
        <v>0</v>
      </c>
      <c r="AP299" s="43">
        <f>AP300</f>
        <v>0</v>
      </c>
      <c r="AQ299" s="43">
        <f t="shared" si="1242"/>
        <v>0</v>
      </c>
      <c r="AR299" s="43">
        <f t="shared" si="1427"/>
        <v>0</v>
      </c>
      <c r="AS299" s="43">
        <f>AS300</f>
        <v>0</v>
      </c>
      <c r="AT299" s="43">
        <f t="shared" si="1244"/>
        <v>0</v>
      </c>
      <c r="AU299" s="43">
        <f t="shared" si="1427"/>
        <v>0</v>
      </c>
      <c r="AV299" s="43">
        <f>AV300</f>
        <v>0</v>
      </c>
      <c r="AW299" s="43">
        <f t="shared" si="1246"/>
        <v>0</v>
      </c>
      <c r="AX299" s="43">
        <f t="shared" si="1427"/>
        <v>0</v>
      </c>
      <c r="AY299" s="43">
        <f>AY300</f>
        <v>0</v>
      </c>
      <c r="AZ299" s="43">
        <f t="shared" si="1248"/>
        <v>0</v>
      </c>
      <c r="BA299" s="43">
        <f t="shared" si="1427"/>
        <v>0</v>
      </c>
      <c r="BB299" s="43">
        <f>BB300</f>
        <v>0</v>
      </c>
      <c r="BC299" s="43">
        <f t="shared" si="1250"/>
        <v>0</v>
      </c>
      <c r="BD299" s="43">
        <f t="shared" si="1427"/>
        <v>0</v>
      </c>
      <c r="BE299" s="43">
        <f>BE300</f>
        <v>0</v>
      </c>
      <c r="BF299" s="43">
        <f t="shared" si="1252"/>
        <v>0</v>
      </c>
      <c r="BG299" s="43">
        <f t="shared" si="1427"/>
        <v>0</v>
      </c>
      <c r="BH299" s="43">
        <f>BH300</f>
        <v>0</v>
      </c>
      <c r="BI299" s="43">
        <f t="shared" si="1254"/>
        <v>0</v>
      </c>
      <c r="BJ299" s="43">
        <f t="shared" si="1427"/>
        <v>0</v>
      </c>
      <c r="BK299" s="43">
        <f>BK300</f>
        <v>0</v>
      </c>
      <c r="BL299" s="43">
        <f t="shared" si="1256"/>
        <v>0</v>
      </c>
      <c r="BM299" s="43">
        <f t="shared" si="1427"/>
        <v>0</v>
      </c>
      <c r="BN299" s="43">
        <f>BN300</f>
        <v>0</v>
      </c>
      <c r="BO299" s="43">
        <f t="shared" si="1258"/>
        <v>0</v>
      </c>
      <c r="BP299" s="43">
        <f t="shared" ref="BP299" si="1428">BP300</f>
        <v>0</v>
      </c>
      <c r="BQ299" s="57">
        <f t="shared" si="1286"/>
        <v>92906</v>
      </c>
      <c r="BR299" s="57">
        <f t="shared" si="1260"/>
        <v>-52906</v>
      </c>
      <c r="BS299" s="57">
        <f t="shared" si="1286"/>
        <v>40000</v>
      </c>
      <c r="BT299" s="149"/>
      <c r="BU299" s="43"/>
      <c r="BV299" s="43">
        <f>BV300</f>
        <v>0</v>
      </c>
      <c r="BW299" s="43">
        <f>BW300</f>
        <v>0</v>
      </c>
      <c r="BX299" s="43">
        <f>BX300</f>
        <v>0</v>
      </c>
      <c r="BY299" s="43">
        <f t="shared" si="1262"/>
        <v>92906</v>
      </c>
      <c r="BZ299" s="43">
        <f t="shared" si="1263"/>
        <v>-52906</v>
      </c>
      <c r="CA299" s="43">
        <f t="shared" si="1264"/>
        <v>40000</v>
      </c>
    </row>
    <row r="300" spans="1:79" ht="78.75" x14ac:dyDescent="0.2">
      <c r="A300" s="44" t="s">
        <v>153</v>
      </c>
      <c r="B300" s="45" t="s">
        <v>117</v>
      </c>
      <c r="C300" s="54">
        <v>92906</v>
      </c>
      <c r="D300" s="54">
        <f t="shared" si="1218"/>
        <v>-52906</v>
      </c>
      <c r="E300" s="54">
        <v>40000</v>
      </c>
      <c r="F300" s="54"/>
      <c r="G300" s="54">
        <f t="shared" si="1220"/>
        <v>0</v>
      </c>
      <c r="H300" s="54"/>
      <c r="I300" s="54"/>
      <c r="J300" s="55">
        <f t="shared" si="1222"/>
        <v>0</v>
      </c>
      <c r="K300" s="54"/>
      <c r="L300" s="54"/>
      <c r="M300" s="54">
        <f t="shared" si="1224"/>
        <v>0</v>
      </c>
      <c r="N300" s="54"/>
      <c r="O300" s="54"/>
      <c r="P300" s="54">
        <f t="shared" si="1226"/>
        <v>0</v>
      </c>
      <c r="Q300" s="54"/>
      <c r="R300" s="48">
        <f t="shared" si="1332"/>
        <v>92906</v>
      </c>
      <c r="S300" s="48">
        <f t="shared" si="1215"/>
        <v>-52906</v>
      </c>
      <c r="T300" s="48">
        <f t="shared" si="1216"/>
        <v>40000</v>
      </c>
      <c r="U300" s="54"/>
      <c r="V300" s="54">
        <f t="shared" si="1228"/>
        <v>0</v>
      </c>
      <c r="W300" s="54"/>
      <c r="X300" s="54"/>
      <c r="Y300" s="54">
        <f t="shared" si="1230"/>
        <v>0</v>
      </c>
      <c r="Z300" s="54"/>
      <c r="AA300" s="54"/>
      <c r="AB300" s="54">
        <f t="shared" si="1232"/>
        <v>0</v>
      </c>
      <c r="AC300" s="54"/>
      <c r="AD300" s="54"/>
      <c r="AE300" s="54">
        <f t="shared" si="1234"/>
        <v>0</v>
      </c>
      <c r="AF300" s="54"/>
      <c r="AG300" s="54"/>
      <c r="AH300" s="54">
        <f t="shared" si="1236"/>
        <v>0</v>
      </c>
      <c r="AI300" s="54"/>
      <c r="AJ300" s="54"/>
      <c r="AK300" s="54">
        <f t="shared" si="1238"/>
        <v>0</v>
      </c>
      <c r="AL300" s="54"/>
      <c r="AM300" s="54"/>
      <c r="AN300" s="54">
        <f t="shared" si="1240"/>
        <v>0</v>
      </c>
      <c r="AO300" s="54"/>
      <c r="AP300" s="54"/>
      <c r="AQ300" s="54">
        <f t="shared" si="1242"/>
        <v>0</v>
      </c>
      <c r="AR300" s="54"/>
      <c r="AS300" s="54"/>
      <c r="AT300" s="54">
        <f t="shared" si="1244"/>
        <v>0</v>
      </c>
      <c r="AU300" s="54"/>
      <c r="AV300" s="54"/>
      <c r="AW300" s="54">
        <f t="shared" si="1246"/>
        <v>0</v>
      </c>
      <c r="AX300" s="54"/>
      <c r="AY300" s="54"/>
      <c r="AZ300" s="54">
        <f t="shared" si="1248"/>
        <v>0</v>
      </c>
      <c r="BA300" s="54"/>
      <c r="BB300" s="54"/>
      <c r="BC300" s="54">
        <f t="shared" si="1250"/>
        <v>0</v>
      </c>
      <c r="BD300" s="54"/>
      <c r="BE300" s="54"/>
      <c r="BF300" s="54">
        <f t="shared" si="1252"/>
        <v>0</v>
      </c>
      <c r="BG300" s="54"/>
      <c r="BH300" s="54"/>
      <c r="BI300" s="54">
        <f t="shared" si="1254"/>
        <v>0</v>
      </c>
      <c r="BJ300" s="54"/>
      <c r="BK300" s="54"/>
      <c r="BL300" s="54">
        <f t="shared" si="1256"/>
        <v>0</v>
      </c>
      <c r="BM300" s="54"/>
      <c r="BN300" s="54"/>
      <c r="BO300" s="54">
        <f t="shared" si="1258"/>
        <v>0</v>
      </c>
      <c r="BP300" s="54"/>
      <c r="BQ300" s="57">
        <f t="shared" si="1286"/>
        <v>92906</v>
      </c>
      <c r="BR300" s="57">
        <f t="shared" si="1260"/>
        <v>-52906</v>
      </c>
      <c r="BS300" s="57">
        <f t="shared" si="1286"/>
        <v>40000</v>
      </c>
      <c r="BT300" s="149"/>
      <c r="BU300" s="54"/>
      <c r="BV300" s="54"/>
      <c r="BW300" s="54"/>
      <c r="BX300" s="54"/>
      <c r="BY300" s="54">
        <f t="shared" si="1262"/>
        <v>92906</v>
      </c>
      <c r="BZ300" s="54">
        <f t="shared" si="1263"/>
        <v>-52906</v>
      </c>
      <c r="CA300" s="54">
        <f t="shared" si="1264"/>
        <v>40000</v>
      </c>
    </row>
    <row r="301" spans="1:79" ht="45" x14ac:dyDescent="0.2">
      <c r="A301" s="44" t="s">
        <v>118</v>
      </c>
      <c r="B301" s="45" t="s">
        <v>119</v>
      </c>
      <c r="C301" s="43">
        <f>C302+C303</f>
        <v>1019709</v>
      </c>
      <c r="D301" s="43">
        <f t="shared" si="1218"/>
        <v>-613424</v>
      </c>
      <c r="E301" s="43">
        <f t="shared" ref="E301" si="1429">E302+E303</f>
        <v>406285</v>
      </c>
      <c r="F301" s="43">
        <f>F302+F303</f>
        <v>0</v>
      </c>
      <c r="G301" s="43">
        <f t="shared" si="1220"/>
        <v>0</v>
      </c>
      <c r="H301" s="43">
        <f t="shared" ref="H301" si="1430">H302+H303</f>
        <v>0</v>
      </c>
      <c r="I301" s="43">
        <f>I302+I303</f>
        <v>0</v>
      </c>
      <c r="J301" s="52">
        <f t="shared" si="1222"/>
        <v>0</v>
      </c>
      <c r="K301" s="43">
        <f t="shared" ref="K301" si="1431">K302+K303</f>
        <v>0</v>
      </c>
      <c r="L301" s="43">
        <f>L302+L303</f>
        <v>0</v>
      </c>
      <c r="M301" s="43">
        <f t="shared" si="1224"/>
        <v>0</v>
      </c>
      <c r="N301" s="43">
        <f t="shared" ref="N301" si="1432">N302+N303</f>
        <v>0</v>
      </c>
      <c r="O301" s="43">
        <f>O302+O303</f>
        <v>0</v>
      </c>
      <c r="P301" s="43">
        <f t="shared" si="1226"/>
        <v>0</v>
      </c>
      <c r="Q301" s="43">
        <f t="shared" ref="Q301" si="1433">Q302+Q303</f>
        <v>0</v>
      </c>
      <c r="R301" s="48">
        <f t="shared" si="1332"/>
        <v>1019709</v>
      </c>
      <c r="S301" s="48">
        <f t="shared" si="1215"/>
        <v>-613424</v>
      </c>
      <c r="T301" s="48">
        <f t="shared" si="1216"/>
        <v>406285</v>
      </c>
      <c r="U301" s="43">
        <f>U302+U303</f>
        <v>0</v>
      </c>
      <c r="V301" s="43">
        <f t="shared" si="1228"/>
        <v>0</v>
      </c>
      <c r="W301" s="43">
        <f t="shared" ref="W301" si="1434">W302+W303</f>
        <v>0</v>
      </c>
      <c r="X301" s="43">
        <f>X302+X303</f>
        <v>0</v>
      </c>
      <c r="Y301" s="43">
        <f t="shared" si="1230"/>
        <v>0</v>
      </c>
      <c r="Z301" s="43">
        <f t="shared" ref="Z301" si="1435">Z302+Z303</f>
        <v>0</v>
      </c>
      <c r="AA301" s="43">
        <f>AA302+AA303</f>
        <v>0</v>
      </c>
      <c r="AB301" s="43">
        <f t="shared" si="1232"/>
        <v>0</v>
      </c>
      <c r="AC301" s="43">
        <f t="shared" ref="AC301" si="1436">AC302+AC303</f>
        <v>0</v>
      </c>
      <c r="AD301" s="43">
        <f>AD302+AD303</f>
        <v>0</v>
      </c>
      <c r="AE301" s="43">
        <f t="shared" si="1234"/>
        <v>0</v>
      </c>
      <c r="AF301" s="43">
        <f t="shared" ref="AF301" si="1437">AF302+AF303</f>
        <v>0</v>
      </c>
      <c r="AG301" s="43">
        <f>AG302+AG303</f>
        <v>0</v>
      </c>
      <c r="AH301" s="43">
        <f t="shared" si="1236"/>
        <v>0</v>
      </c>
      <c r="AI301" s="43">
        <f t="shared" ref="AI301" si="1438">AI302+AI303</f>
        <v>0</v>
      </c>
      <c r="AJ301" s="43">
        <f>AJ302+AJ303</f>
        <v>0</v>
      </c>
      <c r="AK301" s="43">
        <f t="shared" si="1238"/>
        <v>0</v>
      </c>
      <c r="AL301" s="43">
        <f t="shared" ref="AL301" si="1439">AL302+AL303</f>
        <v>0</v>
      </c>
      <c r="AM301" s="43">
        <f>AM302+AM303</f>
        <v>3982</v>
      </c>
      <c r="AN301" s="43">
        <f t="shared" si="1240"/>
        <v>-2324</v>
      </c>
      <c r="AO301" s="43">
        <f t="shared" ref="AO301" si="1440">AO302+AO303</f>
        <v>1658</v>
      </c>
      <c r="AP301" s="43">
        <f>AP302+AP303</f>
        <v>0</v>
      </c>
      <c r="AQ301" s="43">
        <f t="shared" si="1242"/>
        <v>0</v>
      </c>
      <c r="AR301" s="43">
        <f t="shared" ref="AR301" si="1441">AR302+AR303</f>
        <v>0</v>
      </c>
      <c r="AS301" s="43">
        <f>AS302+AS303</f>
        <v>0</v>
      </c>
      <c r="AT301" s="43">
        <f t="shared" si="1244"/>
        <v>0</v>
      </c>
      <c r="AU301" s="43">
        <f t="shared" ref="AU301" si="1442">AU302+AU303</f>
        <v>0</v>
      </c>
      <c r="AV301" s="43">
        <f>AV302+AV303</f>
        <v>0</v>
      </c>
      <c r="AW301" s="43">
        <f t="shared" si="1246"/>
        <v>0</v>
      </c>
      <c r="AX301" s="43">
        <f t="shared" ref="AX301" si="1443">AX302+AX303</f>
        <v>0</v>
      </c>
      <c r="AY301" s="43">
        <f>AY302+AY303</f>
        <v>0</v>
      </c>
      <c r="AZ301" s="43">
        <f t="shared" si="1248"/>
        <v>0</v>
      </c>
      <c r="BA301" s="43">
        <f t="shared" ref="BA301" si="1444">BA302+BA303</f>
        <v>0</v>
      </c>
      <c r="BB301" s="43">
        <f>BB302+BB303</f>
        <v>0</v>
      </c>
      <c r="BC301" s="43">
        <f t="shared" si="1250"/>
        <v>0</v>
      </c>
      <c r="BD301" s="43">
        <f t="shared" ref="BD301" si="1445">BD302+BD303</f>
        <v>0</v>
      </c>
      <c r="BE301" s="43">
        <f>BE302+BE303</f>
        <v>0</v>
      </c>
      <c r="BF301" s="43">
        <f t="shared" si="1252"/>
        <v>0</v>
      </c>
      <c r="BG301" s="43">
        <f t="shared" ref="BG301" si="1446">BG302+BG303</f>
        <v>0</v>
      </c>
      <c r="BH301" s="43">
        <f>BH302+BH303</f>
        <v>0</v>
      </c>
      <c r="BI301" s="43">
        <f t="shared" si="1254"/>
        <v>0</v>
      </c>
      <c r="BJ301" s="43">
        <f t="shared" ref="BJ301" si="1447">BJ302+BJ303</f>
        <v>0</v>
      </c>
      <c r="BK301" s="43">
        <f>BK302+BK303</f>
        <v>0</v>
      </c>
      <c r="BL301" s="43">
        <f t="shared" si="1256"/>
        <v>0</v>
      </c>
      <c r="BM301" s="43">
        <f t="shared" ref="BM301" si="1448">BM302+BM303</f>
        <v>0</v>
      </c>
      <c r="BN301" s="43">
        <f>BN302+BN303</f>
        <v>0</v>
      </c>
      <c r="BO301" s="43">
        <f t="shared" si="1258"/>
        <v>0</v>
      </c>
      <c r="BP301" s="43">
        <f t="shared" ref="BP301" si="1449">BP302+BP303</f>
        <v>0</v>
      </c>
      <c r="BQ301" s="57">
        <f t="shared" si="1286"/>
        <v>1023691</v>
      </c>
      <c r="BR301" s="57">
        <f t="shared" si="1260"/>
        <v>-615748</v>
      </c>
      <c r="BS301" s="57">
        <f t="shared" si="1286"/>
        <v>407943</v>
      </c>
      <c r="BT301" s="149"/>
      <c r="BU301" s="43"/>
      <c r="BV301" s="43">
        <f>BV302+BV303</f>
        <v>0</v>
      </c>
      <c r="BW301" s="43">
        <f t="shared" ref="BW301:BX301" si="1450">BW302+BW303</f>
        <v>0</v>
      </c>
      <c r="BX301" s="43">
        <f t="shared" si="1450"/>
        <v>0</v>
      </c>
      <c r="BY301" s="43">
        <f t="shared" si="1262"/>
        <v>1023691</v>
      </c>
      <c r="BZ301" s="43">
        <f t="shared" si="1263"/>
        <v>-615748</v>
      </c>
      <c r="CA301" s="43">
        <f t="shared" si="1264"/>
        <v>407943</v>
      </c>
    </row>
    <row r="302" spans="1:79" ht="33.75" x14ac:dyDescent="0.2">
      <c r="A302" s="44">
        <v>368</v>
      </c>
      <c r="B302" s="45" t="s">
        <v>154</v>
      </c>
      <c r="C302" s="30">
        <v>99277</v>
      </c>
      <c r="D302" s="30">
        <f t="shared" si="1218"/>
        <v>-47277</v>
      </c>
      <c r="E302" s="30">
        <v>52000</v>
      </c>
      <c r="F302" s="30"/>
      <c r="G302" s="30">
        <f t="shared" si="1220"/>
        <v>0</v>
      </c>
      <c r="H302" s="30"/>
      <c r="I302" s="30"/>
      <c r="J302" s="32">
        <f t="shared" si="1222"/>
        <v>0</v>
      </c>
      <c r="K302" s="30"/>
      <c r="L302" s="30"/>
      <c r="M302" s="30">
        <f t="shared" si="1224"/>
        <v>0</v>
      </c>
      <c r="N302" s="30"/>
      <c r="O302" s="30"/>
      <c r="P302" s="30">
        <f t="shared" si="1226"/>
        <v>0</v>
      </c>
      <c r="Q302" s="30"/>
      <c r="R302" s="48">
        <f t="shared" si="1332"/>
        <v>99277</v>
      </c>
      <c r="S302" s="48">
        <f t="shared" si="1215"/>
        <v>-47277</v>
      </c>
      <c r="T302" s="48">
        <f t="shared" si="1216"/>
        <v>52000</v>
      </c>
      <c r="U302" s="30"/>
      <c r="V302" s="30">
        <f t="shared" si="1228"/>
        <v>0</v>
      </c>
      <c r="W302" s="30"/>
      <c r="X302" s="30"/>
      <c r="Y302" s="30">
        <f t="shared" si="1230"/>
        <v>0</v>
      </c>
      <c r="Z302" s="30"/>
      <c r="AA302" s="30"/>
      <c r="AB302" s="30">
        <f t="shared" si="1232"/>
        <v>0</v>
      </c>
      <c r="AC302" s="30"/>
      <c r="AD302" s="30"/>
      <c r="AE302" s="30">
        <f t="shared" si="1234"/>
        <v>0</v>
      </c>
      <c r="AF302" s="30"/>
      <c r="AG302" s="30"/>
      <c r="AH302" s="30">
        <f t="shared" si="1236"/>
        <v>0</v>
      </c>
      <c r="AI302" s="30"/>
      <c r="AJ302" s="30"/>
      <c r="AK302" s="30">
        <f t="shared" si="1238"/>
        <v>0</v>
      </c>
      <c r="AL302" s="30"/>
      <c r="AM302" s="30"/>
      <c r="AN302" s="30">
        <f t="shared" si="1240"/>
        <v>0</v>
      </c>
      <c r="AO302" s="30"/>
      <c r="AP302" s="30"/>
      <c r="AQ302" s="30">
        <f t="shared" si="1242"/>
        <v>0</v>
      </c>
      <c r="AR302" s="30"/>
      <c r="AS302" s="30"/>
      <c r="AT302" s="30">
        <f t="shared" si="1244"/>
        <v>0</v>
      </c>
      <c r="AU302" s="30"/>
      <c r="AV302" s="30"/>
      <c r="AW302" s="30">
        <f t="shared" si="1246"/>
        <v>0</v>
      </c>
      <c r="AX302" s="30"/>
      <c r="AY302" s="30"/>
      <c r="AZ302" s="30">
        <f t="shared" si="1248"/>
        <v>0</v>
      </c>
      <c r="BA302" s="30"/>
      <c r="BB302" s="30"/>
      <c r="BC302" s="30">
        <f t="shared" si="1250"/>
        <v>0</v>
      </c>
      <c r="BD302" s="30"/>
      <c r="BE302" s="30"/>
      <c r="BF302" s="30">
        <f t="shared" si="1252"/>
        <v>0</v>
      </c>
      <c r="BG302" s="30"/>
      <c r="BH302" s="30"/>
      <c r="BI302" s="30">
        <f t="shared" si="1254"/>
        <v>0</v>
      </c>
      <c r="BJ302" s="30"/>
      <c r="BK302" s="30"/>
      <c r="BL302" s="30">
        <f t="shared" si="1256"/>
        <v>0</v>
      </c>
      <c r="BM302" s="30"/>
      <c r="BN302" s="30"/>
      <c r="BO302" s="30">
        <f t="shared" si="1258"/>
        <v>0</v>
      </c>
      <c r="BP302" s="30"/>
      <c r="BQ302" s="57">
        <f t="shared" si="1286"/>
        <v>99277</v>
      </c>
      <c r="BR302" s="57">
        <f t="shared" si="1260"/>
        <v>-47277</v>
      </c>
      <c r="BS302" s="57">
        <f t="shared" si="1286"/>
        <v>52000</v>
      </c>
      <c r="BT302" s="149"/>
      <c r="BU302" s="30"/>
      <c r="BV302" s="30"/>
      <c r="BW302" s="30"/>
      <c r="BX302" s="30"/>
      <c r="BY302" s="30">
        <f t="shared" si="1262"/>
        <v>99277</v>
      </c>
      <c r="BZ302" s="30">
        <f t="shared" si="1263"/>
        <v>-47277</v>
      </c>
      <c r="CA302" s="30">
        <f t="shared" si="1264"/>
        <v>52000</v>
      </c>
    </row>
    <row r="303" spans="1:79" ht="45" x14ac:dyDescent="0.2">
      <c r="A303" s="44" t="s">
        <v>122</v>
      </c>
      <c r="B303" s="45" t="s">
        <v>123</v>
      </c>
      <c r="C303" s="54">
        <v>920432</v>
      </c>
      <c r="D303" s="54">
        <f t="shared" si="1218"/>
        <v>-566147</v>
      </c>
      <c r="E303" s="54">
        <v>354285</v>
      </c>
      <c r="F303" s="54"/>
      <c r="G303" s="54">
        <f t="shared" si="1220"/>
        <v>0</v>
      </c>
      <c r="H303" s="54"/>
      <c r="I303" s="54"/>
      <c r="J303" s="55">
        <f t="shared" si="1222"/>
        <v>0</v>
      </c>
      <c r="K303" s="54"/>
      <c r="L303" s="54"/>
      <c r="M303" s="54">
        <f t="shared" si="1224"/>
        <v>0</v>
      </c>
      <c r="N303" s="54"/>
      <c r="O303" s="54"/>
      <c r="P303" s="54">
        <f t="shared" si="1226"/>
        <v>0</v>
      </c>
      <c r="Q303" s="54"/>
      <c r="R303" s="48">
        <f t="shared" si="1332"/>
        <v>920432</v>
      </c>
      <c r="S303" s="48">
        <f t="shared" si="1215"/>
        <v>-566147</v>
      </c>
      <c r="T303" s="48">
        <f t="shared" si="1216"/>
        <v>354285</v>
      </c>
      <c r="U303" s="54"/>
      <c r="V303" s="54">
        <f t="shared" si="1228"/>
        <v>0</v>
      </c>
      <c r="W303" s="54"/>
      <c r="X303" s="54"/>
      <c r="Y303" s="54">
        <f t="shared" si="1230"/>
        <v>0</v>
      </c>
      <c r="Z303" s="54"/>
      <c r="AA303" s="54"/>
      <c r="AB303" s="54">
        <f t="shared" si="1232"/>
        <v>0</v>
      </c>
      <c r="AC303" s="54"/>
      <c r="AD303" s="54"/>
      <c r="AE303" s="54">
        <f t="shared" si="1234"/>
        <v>0</v>
      </c>
      <c r="AF303" s="54"/>
      <c r="AG303" s="54"/>
      <c r="AH303" s="54">
        <f t="shared" si="1236"/>
        <v>0</v>
      </c>
      <c r="AI303" s="54"/>
      <c r="AJ303" s="54"/>
      <c r="AK303" s="54">
        <f t="shared" si="1238"/>
        <v>0</v>
      </c>
      <c r="AL303" s="54"/>
      <c r="AM303" s="54">
        <v>3982</v>
      </c>
      <c r="AN303" s="54">
        <f t="shared" si="1240"/>
        <v>-2324</v>
      </c>
      <c r="AO303" s="54">
        <v>1658</v>
      </c>
      <c r="AP303" s="54"/>
      <c r="AQ303" s="54">
        <f t="shared" si="1242"/>
        <v>0</v>
      </c>
      <c r="AR303" s="54"/>
      <c r="AS303" s="54"/>
      <c r="AT303" s="54">
        <f t="shared" si="1244"/>
        <v>0</v>
      </c>
      <c r="AU303" s="54"/>
      <c r="AV303" s="54"/>
      <c r="AW303" s="54">
        <f t="shared" si="1246"/>
        <v>0</v>
      </c>
      <c r="AX303" s="54"/>
      <c r="AY303" s="54"/>
      <c r="AZ303" s="54">
        <f t="shared" si="1248"/>
        <v>0</v>
      </c>
      <c r="BA303" s="54"/>
      <c r="BB303" s="54"/>
      <c r="BC303" s="54">
        <f t="shared" si="1250"/>
        <v>0</v>
      </c>
      <c r="BD303" s="54"/>
      <c r="BE303" s="54"/>
      <c r="BF303" s="54">
        <f t="shared" si="1252"/>
        <v>0</v>
      </c>
      <c r="BG303" s="54"/>
      <c r="BH303" s="54"/>
      <c r="BI303" s="54">
        <f t="shared" si="1254"/>
        <v>0</v>
      </c>
      <c r="BJ303" s="54"/>
      <c r="BK303" s="54"/>
      <c r="BL303" s="54">
        <f t="shared" si="1256"/>
        <v>0</v>
      </c>
      <c r="BM303" s="54"/>
      <c r="BN303" s="54"/>
      <c r="BO303" s="54">
        <f t="shared" si="1258"/>
        <v>0</v>
      </c>
      <c r="BP303" s="54"/>
      <c r="BQ303" s="57">
        <f t="shared" si="1286"/>
        <v>924414</v>
      </c>
      <c r="BR303" s="57">
        <f t="shared" si="1260"/>
        <v>-568471</v>
      </c>
      <c r="BS303" s="57">
        <f t="shared" si="1286"/>
        <v>355943</v>
      </c>
      <c r="BT303" s="149"/>
      <c r="BU303" s="54"/>
      <c r="BV303" s="54"/>
      <c r="BW303" s="54"/>
      <c r="BX303" s="54"/>
      <c r="BY303" s="54">
        <f t="shared" si="1262"/>
        <v>924414</v>
      </c>
      <c r="BZ303" s="54">
        <f t="shared" si="1263"/>
        <v>-568471</v>
      </c>
      <c r="CA303" s="54">
        <f t="shared" si="1264"/>
        <v>355943</v>
      </c>
    </row>
    <row r="304" spans="1:79" ht="67.5" x14ac:dyDescent="0.2">
      <c r="A304" s="44">
        <v>37</v>
      </c>
      <c r="B304" s="45" t="s">
        <v>85</v>
      </c>
      <c r="C304" s="61">
        <f>C305</f>
        <v>6636</v>
      </c>
      <c r="D304" s="61">
        <f t="shared" si="1218"/>
        <v>-6636</v>
      </c>
      <c r="E304" s="61">
        <f t="shared" ref="E304:BM304" si="1451">E305</f>
        <v>0</v>
      </c>
      <c r="F304" s="61">
        <f>F305</f>
        <v>0</v>
      </c>
      <c r="G304" s="61">
        <f t="shared" si="1220"/>
        <v>0</v>
      </c>
      <c r="H304" s="61">
        <f t="shared" si="1451"/>
        <v>0</v>
      </c>
      <c r="I304" s="61">
        <f>I305</f>
        <v>0</v>
      </c>
      <c r="J304" s="64">
        <f t="shared" si="1222"/>
        <v>0</v>
      </c>
      <c r="K304" s="61">
        <f t="shared" si="1451"/>
        <v>0</v>
      </c>
      <c r="L304" s="61">
        <f>L305</f>
        <v>0</v>
      </c>
      <c r="M304" s="61">
        <f t="shared" si="1224"/>
        <v>0</v>
      </c>
      <c r="N304" s="61">
        <f t="shared" si="1451"/>
        <v>0</v>
      </c>
      <c r="O304" s="61">
        <f>O305</f>
        <v>0</v>
      </c>
      <c r="P304" s="61">
        <f t="shared" si="1226"/>
        <v>0</v>
      </c>
      <c r="Q304" s="61">
        <f t="shared" si="1451"/>
        <v>0</v>
      </c>
      <c r="R304" s="48">
        <f t="shared" si="1332"/>
        <v>6636</v>
      </c>
      <c r="S304" s="48">
        <f t="shared" si="1215"/>
        <v>-6636</v>
      </c>
      <c r="T304" s="48">
        <f t="shared" si="1216"/>
        <v>0</v>
      </c>
      <c r="U304" s="61">
        <f>U305</f>
        <v>0</v>
      </c>
      <c r="V304" s="61">
        <f t="shared" si="1228"/>
        <v>0</v>
      </c>
      <c r="W304" s="61">
        <f t="shared" si="1451"/>
        <v>0</v>
      </c>
      <c r="X304" s="61">
        <f>X305</f>
        <v>0</v>
      </c>
      <c r="Y304" s="61">
        <f t="shared" si="1230"/>
        <v>0</v>
      </c>
      <c r="Z304" s="61">
        <f t="shared" si="1451"/>
        <v>0</v>
      </c>
      <c r="AA304" s="61">
        <f>AA305</f>
        <v>0</v>
      </c>
      <c r="AB304" s="61">
        <f t="shared" si="1232"/>
        <v>0</v>
      </c>
      <c r="AC304" s="61">
        <f t="shared" si="1451"/>
        <v>0</v>
      </c>
      <c r="AD304" s="61">
        <f>AD305</f>
        <v>0</v>
      </c>
      <c r="AE304" s="61">
        <f t="shared" si="1234"/>
        <v>0</v>
      </c>
      <c r="AF304" s="61">
        <f t="shared" si="1451"/>
        <v>0</v>
      </c>
      <c r="AG304" s="61">
        <f>AG305</f>
        <v>0</v>
      </c>
      <c r="AH304" s="61">
        <f t="shared" si="1236"/>
        <v>0</v>
      </c>
      <c r="AI304" s="61">
        <f t="shared" si="1451"/>
        <v>0</v>
      </c>
      <c r="AJ304" s="61">
        <f>AJ305</f>
        <v>0</v>
      </c>
      <c r="AK304" s="61">
        <f t="shared" si="1238"/>
        <v>0</v>
      </c>
      <c r="AL304" s="61">
        <f t="shared" si="1451"/>
        <v>0</v>
      </c>
      <c r="AM304" s="61">
        <f>AM305</f>
        <v>0</v>
      </c>
      <c r="AN304" s="61">
        <f t="shared" si="1240"/>
        <v>0</v>
      </c>
      <c r="AO304" s="61">
        <f t="shared" si="1451"/>
        <v>0</v>
      </c>
      <c r="AP304" s="61">
        <f>AP305</f>
        <v>0</v>
      </c>
      <c r="AQ304" s="61">
        <f t="shared" si="1242"/>
        <v>0</v>
      </c>
      <c r="AR304" s="61">
        <f t="shared" si="1451"/>
        <v>0</v>
      </c>
      <c r="AS304" s="61">
        <f>AS305</f>
        <v>0</v>
      </c>
      <c r="AT304" s="61">
        <f t="shared" si="1244"/>
        <v>0</v>
      </c>
      <c r="AU304" s="61">
        <f t="shared" si="1451"/>
        <v>0</v>
      </c>
      <c r="AV304" s="61">
        <f>AV305</f>
        <v>0</v>
      </c>
      <c r="AW304" s="61">
        <f t="shared" si="1246"/>
        <v>0</v>
      </c>
      <c r="AX304" s="61">
        <f t="shared" si="1451"/>
        <v>0</v>
      </c>
      <c r="AY304" s="61">
        <f>AY305</f>
        <v>0</v>
      </c>
      <c r="AZ304" s="61">
        <f t="shared" si="1248"/>
        <v>0</v>
      </c>
      <c r="BA304" s="61">
        <f t="shared" si="1451"/>
        <v>0</v>
      </c>
      <c r="BB304" s="61">
        <f>BB305</f>
        <v>0</v>
      </c>
      <c r="BC304" s="61">
        <f t="shared" si="1250"/>
        <v>0</v>
      </c>
      <c r="BD304" s="61">
        <f t="shared" si="1451"/>
        <v>0</v>
      </c>
      <c r="BE304" s="61">
        <f>BE305</f>
        <v>0</v>
      </c>
      <c r="BF304" s="61">
        <f t="shared" si="1252"/>
        <v>0</v>
      </c>
      <c r="BG304" s="61">
        <f t="shared" si="1451"/>
        <v>0</v>
      </c>
      <c r="BH304" s="61">
        <f>BH305</f>
        <v>0</v>
      </c>
      <c r="BI304" s="61">
        <f t="shared" si="1254"/>
        <v>0</v>
      </c>
      <c r="BJ304" s="61">
        <f t="shared" si="1451"/>
        <v>0</v>
      </c>
      <c r="BK304" s="61">
        <f>BK305</f>
        <v>0</v>
      </c>
      <c r="BL304" s="61">
        <f t="shared" si="1256"/>
        <v>0</v>
      </c>
      <c r="BM304" s="61">
        <f t="shared" si="1451"/>
        <v>0</v>
      </c>
      <c r="BN304" s="61">
        <f>BN305</f>
        <v>0</v>
      </c>
      <c r="BO304" s="61">
        <f t="shared" si="1258"/>
        <v>0</v>
      </c>
      <c r="BP304" s="61">
        <f t="shared" ref="BP304" si="1452">BP305</f>
        <v>0</v>
      </c>
      <c r="BQ304" s="57">
        <f t="shared" si="1286"/>
        <v>6636</v>
      </c>
      <c r="BR304" s="57">
        <f t="shared" si="1260"/>
        <v>-6636</v>
      </c>
      <c r="BS304" s="57">
        <f t="shared" si="1286"/>
        <v>0</v>
      </c>
      <c r="BT304" s="149"/>
      <c r="BU304" s="61"/>
      <c r="BV304" s="61">
        <f>BV305</f>
        <v>0</v>
      </c>
      <c r="BW304" s="61">
        <f>BW305</f>
        <v>0</v>
      </c>
      <c r="BX304" s="61">
        <f>BX305</f>
        <v>0</v>
      </c>
      <c r="BY304" s="61">
        <f t="shared" si="1262"/>
        <v>6636</v>
      </c>
      <c r="BZ304" s="61">
        <f t="shared" si="1263"/>
        <v>-6636</v>
      </c>
      <c r="CA304" s="61">
        <f t="shared" si="1264"/>
        <v>0</v>
      </c>
    </row>
    <row r="305" spans="1:79" ht="45" x14ac:dyDescent="0.2">
      <c r="A305" s="44">
        <v>372</v>
      </c>
      <c r="B305" s="45" t="s">
        <v>87</v>
      </c>
      <c r="C305" s="54">
        <v>6636</v>
      </c>
      <c r="D305" s="54">
        <f t="shared" si="1218"/>
        <v>-6636</v>
      </c>
      <c r="E305" s="54">
        <v>0</v>
      </c>
      <c r="F305" s="54"/>
      <c r="G305" s="54">
        <f t="shared" si="1220"/>
        <v>0</v>
      </c>
      <c r="H305" s="54"/>
      <c r="I305" s="54"/>
      <c r="J305" s="55">
        <f t="shared" si="1222"/>
        <v>0</v>
      </c>
      <c r="K305" s="54"/>
      <c r="L305" s="54"/>
      <c r="M305" s="54">
        <f t="shared" si="1224"/>
        <v>0</v>
      </c>
      <c r="N305" s="54"/>
      <c r="O305" s="54"/>
      <c r="P305" s="54">
        <f t="shared" si="1226"/>
        <v>0</v>
      </c>
      <c r="Q305" s="54"/>
      <c r="R305" s="48">
        <f t="shared" si="1332"/>
        <v>6636</v>
      </c>
      <c r="S305" s="48">
        <f t="shared" si="1215"/>
        <v>-6636</v>
      </c>
      <c r="T305" s="48">
        <f t="shared" si="1216"/>
        <v>0</v>
      </c>
      <c r="U305" s="54"/>
      <c r="V305" s="54">
        <f t="shared" si="1228"/>
        <v>0</v>
      </c>
      <c r="W305" s="54"/>
      <c r="X305" s="54"/>
      <c r="Y305" s="54">
        <f t="shared" si="1230"/>
        <v>0</v>
      </c>
      <c r="Z305" s="54"/>
      <c r="AA305" s="54"/>
      <c r="AB305" s="54">
        <f t="shared" si="1232"/>
        <v>0</v>
      </c>
      <c r="AC305" s="54"/>
      <c r="AD305" s="54"/>
      <c r="AE305" s="54">
        <f t="shared" si="1234"/>
        <v>0</v>
      </c>
      <c r="AF305" s="54"/>
      <c r="AG305" s="54"/>
      <c r="AH305" s="54">
        <f t="shared" si="1236"/>
        <v>0</v>
      </c>
      <c r="AI305" s="54"/>
      <c r="AJ305" s="54"/>
      <c r="AK305" s="54">
        <f t="shared" si="1238"/>
        <v>0</v>
      </c>
      <c r="AL305" s="54"/>
      <c r="AM305" s="54"/>
      <c r="AN305" s="54">
        <f t="shared" si="1240"/>
        <v>0</v>
      </c>
      <c r="AO305" s="54"/>
      <c r="AP305" s="54"/>
      <c r="AQ305" s="54">
        <f t="shared" si="1242"/>
        <v>0</v>
      </c>
      <c r="AR305" s="54"/>
      <c r="AS305" s="54"/>
      <c r="AT305" s="54">
        <f t="shared" si="1244"/>
        <v>0</v>
      </c>
      <c r="AU305" s="54"/>
      <c r="AV305" s="54"/>
      <c r="AW305" s="54">
        <f t="shared" si="1246"/>
        <v>0</v>
      </c>
      <c r="AX305" s="54"/>
      <c r="AY305" s="54"/>
      <c r="AZ305" s="54">
        <f t="shared" si="1248"/>
        <v>0</v>
      </c>
      <c r="BA305" s="54"/>
      <c r="BB305" s="54"/>
      <c r="BC305" s="54">
        <f t="shared" si="1250"/>
        <v>0</v>
      </c>
      <c r="BD305" s="54"/>
      <c r="BE305" s="54"/>
      <c r="BF305" s="54">
        <f t="shared" si="1252"/>
        <v>0</v>
      </c>
      <c r="BG305" s="54"/>
      <c r="BH305" s="54"/>
      <c r="BI305" s="54">
        <f t="shared" si="1254"/>
        <v>0</v>
      </c>
      <c r="BJ305" s="54"/>
      <c r="BK305" s="54"/>
      <c r="BL305" s="54">
        <f t="shared" si="1256"/>
        <v>0</v>
      </c>
      <c r="BM305" s="54"/>
      <c r="BN305" s="54"/>
      <c r="BO305" s="54">
        <f t="shared" si="1258"/>
        <v>0</v>
      </c>
      <c r="BP305" s="54"/>
      <c r="BQ305" s="57">
        <f t="shared" si="1286"/>
        <v>6636</v>
      </c>
      <c r="BR305" s="57">
        <f t="shared" si="1260"/>
        <v>-6636</v>
      </c>
      <c r="BS305" s="57">
        <f t="shared" si="1286"/>
        <v>0</v>
      </c>
      <c r="BT305" s="149"/>
      <c r="BU305" s="54"/>
      <c r="BV305" s="54"/>
      <c r="BW305" s="54"/>
      <c r="BX305" s="54"/>
      <c r="BY305" s="54">
        <f t="shared" si="1262"/>
        <v>6636</v>
      </c>
      <c r="BZ305" s="54">
        <f t="shared" si="1263"/>
        <v>-6636</v>
      </c>
      <c r="CA305" s="54">
        <f t="shared" si="1264"/>
        <v>0</v>
      </c>
    </row>
    <row r="306" spans="1:79" ht="56.25" x14ac:dyDescent="0.2">
      <c r="A306" s="44" t="s">
        <v>92</v>
      </c>
      <c r="B306" s="45" t="s">
        <v>93</v>
      </c>
      <c r="C306" s="43">
        <f>C307+C308</f>
        <v>657543</v>
      </c>
      <c r="D306" s="43">
        <f t="shared" si="1218"/>
        <v>-441543</v>
      </c>
      <c r="E306" s="43">
        <f t="shared" ref="E306" si="1453">E307+E308</f>
        <v>216000</v>
      </c>
      <c r="F306" s="43">
        <f>F307+F308</f>
        <v>0</v>
      </c>
      <c r="G306" s="43">
        <f t="shared" si="1220"/>
        <v>0</v>
      </c>
      <c r="H306" s="43">
        <f t="shared" ref="H306" si="1454">H307+H308</f>
        <v>0</v>
      </c>
      <c r="I306" s="43">
        <f>I307+I308</f>
        <v>0</v>
      </c>
      <c r="J306" s="52">
        <f t="shared" si="1222"/>
        <v>0</v>
      </c>
      <c r="K306" s="43">
        <f t="shared" ref="K306" si="1455">K307+K308</f>
        <v>0</v>
      </c>
      <c r="L306" s="43">
        <f>L307+L308</f>
        <v>0</v>
      </c>
      <c r="M306" s="43">
        <f t="shared" si="1224"/>
        <v>0</v>
      </c>
      <c r="N306" s="43">
        <f t="shared" ref="N306" si="1456">N307+N308</f>
        <v>0</v>
      </c>
      <c r="O306" s="43">
        <f>O307+O308</f>
        <v>0</v>
      </c>
      <c r="P306" s="43">
        <f t="shared" si="1226"/>
        <v>0</v>
      </c>
      <c r="Q306" s="43">
        <f t="shared" ref="Q306" si="1457">Q307+Q308</f>
        <v>0</v>
      </c>
      <c r="R306" s="48">
        <f t="shared" si="1332"/>
        <v>657543</v>
      </c>
      <c r="S306" s="48">
        <f t="shared" si="1215"/>
        <v>-441543</v>
      </c>
      <c r="T306" s="48">
        <f t="shared" si="1216"/>
        <v>216000</v>
      </c>
      <c r="U306" s="43">
        <f>U307+U308</f>
        <v>0</v>
      </c>
      <c r="V306" s="43">
        <f t="shared" si="1228"/>
        <v>0</v>
      </c>
      <c r="W306" s="43">
        <f t="shared" ref="W306" si="1458">W307+W308</f>
        <v>0</v>
      </c>
      <c r="X306" s="43">
        <f>X307+X308</f>
        <v>0</v>
      </c>
      <c r="Y306" s="43">
        <f t="shared" si="1230"/>
        <v>0</v>
      </c>
      <c r="Z306" s="43">
        <f t="shared" ref="Z306" si="1459">Z307+Z308</f>
        <v>0</v>
      </c>
      <c r="AA306" s="43">
        <f>AA307+AA308</f>
        <v>0</v>
      </c>
      <c r="AB306" s="43">
        <f t="shared" si="1232"/>
        <v>0</v>
      </c>
      <c r="AC306" s="43">
        <f t="shared" ref="AC306" si="1460">AC307+AC308</f>
        <v>0</v>
      </c>
      <c r="AD306" s="43">
        <f>AD307+AD308</f>
        <v>0</v>
      </c>
      <c r="AE306" s="43">
        <f t="shared" si="1234"/>
        <v>0</v>
      </c>
      <c r="AF306" s="43">
        <f t="shared" ref="AF306" si="1461">AF307+AF308</f>
        <v>0</v>
      </c>
      <c r="AG306" s="43">
        <f>AG307+AG308</f>
        <v>0</v>
      </c>
      <c r="AH306" s="43">
        <f t="shared" si="1236"/>
        <v>0</v>
      </c>
      <c r="AI306" s="43">
        <f t="shared" ref="AI306" si="1462">AI307+AI308</f>
        <v>0</v>
      </c>
      <c r="AJ306" s="43">
        <f>AJ307+AJ308</f>
        <v>0</v>
      </c>
      <c r="AK306" s="43">
        <f t="shared" si="1238"/>
        <v>0</v>
      </c>
      <c r="AL306" s="43">
        <f t="shared" ref="AL306" si="1463">AL307+AL308</f>
        <v>0</v>
      </c>
      <c r="AM306" s="43">
        <f>AM307+AM308</f>
        <v>0</v>
      </c>
      <c r="AN306" s="43">
        <f t="shared" si="1240"/>
        <v>13060</v>
      </c>
      <c r="AO306" s="43">
        <f t="shared" ref="AO306" si="1464">AO307+AO308</f>
        <v>13060</v>
      </c>
      <c r="AP306" s="43">
        <f>AP307+AP308</f>
        <v>0</v>
      </c>
      <c r="AQ306" s="43">
        <f t="shared" si="1242"/>
        <v>0</v>
      </c>
      <c r="AR306" s="43">
        <f t="shared" ref="AR306" si="1465">AR307+AR308</f>
        <v>0</v>
      </c>
      <c r="AS306" s="43">
        <f>AS307+AS308</f>
        <v>0</v>
      </c>
      <c r="AT306" s="43">
        <f t="shared" si="1244"/>
        <v>0</v>
      </c>
      <c r="AU306" s="43">
        <f t="shared" ref="AU306" si="1466">AU307+AU308</f>
        <v>0</v>
      </c>
      <c r="AV306" s="43">
        <f>AV307+AV308</f>
        <v>0</v>
      </c>
      <c r="AW306" s="43">
        <f t="shared" si="1246"/>
        <v>0</v>
      </c>
      <c r="AX306" s="43">
        <f t="shared" ref="AX306" si="1467">AX307+AX308</f>
        <v>0</v>
      </c>
      <c r="AY306" s="43">
        <f>AY307+AY308</f>
        <v>0</v>
      </c>
      <c r="AZ306" s="43">
        <f t="shared" si="1248"/>
        <v>0</v>
      </c>
      <c r="BA306" s="43">
        <f t="shared" ref="BA306" si="1468">BA307+BA308</f>
        <v>0</v>
      </c>
      <c r="BB306" s="43">
        <f>BB307+BB308</f>
        <v>0</v>
      </c>
      <c r="BC306" s="43">
        <f t="shared" si="1250"/>
        <v>0</v>
      </c>
      <c r="BD306" s="43">
        <f t="shared" ref="BD306" si="1469">BD307+BD308</f>
        <v>0</v>
      </c>
      <c r="BE306" s="43">
        <f>BE307+BE308</f>
        <v>0</v>
      </c>
      <c r="BF306" s="43">
        <f t="shared" si="1252"/>
        <v>0</v>
      </c>
      <c r="BG306" s="43">
        <f t="shared" ref="BG306" si="1470">BG307+BG308</f>
        <v>0</v>
      </c>
      <c r="BH306" s="43">
        <f>BH307+BH308</f>
        <v>0</v>
      </c>
      <c r="BI306" s="43">
        <f t="shared" si="1254"/>
        <v>0</v>
      </c>
      <c r="BJ306" s="43">
        <f t="shared" ref="BJ306" si="1471">BJ307+BJ308</f>
        <v>0</v>
      </c>
      <c r="BK306" s="43">
        <f>BK307+BK308</f>
        <v>0</v>
      </c>
      <c r="BL306" s="43">
        <f t="shared" si="1256"/>
        <v>0</v>
      </c>
      <c r="BM306" s="43">
        <f t="shared" ref="BM306" si="1472">BM307+BM308</f>
        <v>0</v>
      </c>
      <c r="BN306" s="43">
        <f>BN307+BN308</f>
        <v>195446</v>
      </c>
      <c r="BO306" s="43">
        <f t="shared" si="1258"/>
        <v>296302</v>
      </c>
      <c r="BP306" s="43">
        <f t="shared" ref="BP306" si="1473">BP307+BP308</f>
        <v>491748</v>
      </c>
      <c r="BQ306" s="57">
        <f t="shared" si="1286"/>
        <v>852989</v>
      </c>
      <c r="BR306" s="57">
        <f t="shared" si="1260"/>
        <v>-132181</v>
      </c>
      <c r="BS306" s="57">
        <f t="shared" si="1286"/>
        <v>720808</v>
      </c>
      <c r="BT306" s="149"/>
      <c r="BU306" s="43"/>
      <c r="BV306" s="43">
        <f>BV307+BV308</f>
        <v>0</v>
      </c>
      <c r="BW306" s="43">
        <f t="shared" ref="BW306:BX306" si="1474">BW307+BW308</f>
        <v>0</v>
      </c>
      <c r="BX306" s="43">
        <f t="shared" si="1474"/>
        <v>0</v>
      </c>
      <c r="BY306" s="43">
        <f t="shared" si="1262"/>
        <v>852989</v>
      </c>
      <c r="BZ306" s="43">
        <f t="shared" si="1263"/>
        <v>-132181</v>
      </c>
      <c r="CA306" s="43">
        <f t="shared" si="1264"/>
        <v>720808</v>
      </c>
    </row>
    <row r="307" spans="1:79" ht="22.5" x14ac:dyDescent="0.2">
      <c r="A307" s="44" t="s">
        <v>94</v>
      </c>
      <c r="B307" s="45" t="s">
        <v>95</v>
      </c>
      <c r="C307" s="54">
        <v>607543</v>
      </c>
      <c r="D307" s="54">
        <f t="shared" si="1218"/>
        <v>-391543</v>
      </c>
      <c r="E307" s="54">
        <v>216000</v>
      </c>
      <c r="F307" s="54"/>
      <c r="G307" s="54">
        <f t="shared" si="1220"/>
        <v>0</v>
      </c>
      <c r="H307" s="54"/>
      <c r="I307" s="54"/>
      <c r="J307" s="55">
        <f t="shared" si="1222"/>
        <v>0</v>
      </c>
      <c r="K307" s="54"/>
      <c r="L307" s="54"/>
      <c r="M307" s="54">
        <f t="shared" si="1224"/>
        <v>0</v>
      </c>
      <c r="N307" s="54"/>
      <c r="O307" s="54"/>
      <c r="P307" s="54">
        <f t="shared" si="1226"/>
        <v>0</v>
      </c>
      <c r="Q307" s="54"/>
      <c r="R307" s="48">
        <f t="shared" si="1332"/>
        <v>607543</v>
      </c>
      <c r="S307" s="48">
        <f t="shared" si="1215"/>
        <v>-391543</v>
      </c>
      <c r="T307" s="48">
        <f t="shared" si="1216"/>
        <v>216000</v>
      </c>
      <c r="U307" s="54"/>
      <c r="V307" s="54">
        <f t="shared" si="1228"/>
        <v>0</v>
      </c>
      <c r="W307" s="54"/>
      <c r="X307" s="54"/>
      <c r="Y307" s="54">
        <f t="shared" si="1230"/>
        <v>0</v>
      </c>
      <c r="Z307" s="54"/>
      <c r="AA307" s="54"/>
      <c r="AB307" s="54">
        <f t="shared" si="1232"/>
        <v>0</v>
      </c>
      <c r="AC307" s="54"/>
      <c r="AD307" s="54"/>
      <c r="AE307" s="54">
        <f t="shared" si="1234"/>
        <v>0</v>
      </c>
      <c r="AF307" s="54"/>
      <c r="AG307" s="54"/>
      <c r="AH307" s="54">
        <f t="shared" si="1236"/>
        <v>0</v>
      </c>
      <c r="AI307" s="54"/>
      <c r="AJ307" s="54"/>
      <c r="AK307" s="54">
        <f t="shared" si="1238"/>
        <v>0</v>
      </c>
      <c r="AL307" s="54"/>
      <c r="AM307" s="54"/>
      <c r="AN307" s="54">
        <f t="shared" si="1240"/>
        <v>0</v>
      </c>
      <c r="AO307" s="54"/>
      <c r="AP307" s="54"/>
      <c r="AQ307" s="54">
        <f t="shared" si="1242"/>
        <v>0</v>
      </c>
      <c r="AR307" s="54"/>
      <c r="AS307" s="54"/>
      <c r="AT307" s="54">
        <f t="shared" si="1244"/>
        <v>0</v>
      </c>
      <c r="AU307" s="54"/>
      <c r="AV307" s="54"/>
      <c r="AW307" s="54">
        <f t="shared" si="1246"/>
        <v>0</v>
      </c>
      <c r="AX307" s="54"/>
      <c r="AY307" s="54"/>
      <c r="AZ307" s="54">
        <f t="shared" si="1248"/>
        <v>0</v>
      </c>
      <c r="BA307" s="54"/>
      <c r="BB307" s="54"/>
      <c r="BC307" s="54">
        <f t="shared" si="1250"/>
        <v>0</v>
      </c>
      <c r="BD307" s="54"/>
      <c r="BE307" s="54"/>
      <c r="BF307" s="54">
        <f t="shared" si="1252"/>
        <v>0</v>
      </c>
      <c r="BG307" s="54"/>
      <c r="BH307" s="54"/>
      <c r="BI307" s="54">
        <f t="shared" si="1254"/>
        <v>0</v>
      </c>
      <c r="BJ307" s="54"/>
      <c r="BK307" s="54"/>
      <c r="BL307" s="54">
        <f t="shared" si="1256"/>
        <v>0</v>
      </c>
      <c r="BM307" s="54"/>
      <c r="BN307" s="54">
        <v>0</v>
      </c>
      <c r="BO307" s="54">
        <f t="shared" si="1258"/>
        <v>332482</v>
      </c>
      <c r="BP307" s="54">
        <v>332482</v>
      </c>
      <c r="BQ307" s="57">
        <f t="shared" si="1286"/>
        <v>607543</v>
      </c>
      <c r="BR307" s="57">
        <f t="shared" si="1260"/>
        <v>-59061</v>
      </c>
      <c r="BS307" s="57">
        <f t="shared" si="1286"/>
        <v>548482</v>
      </c>
      <c r="BT307" s="149"/>
      <c r="BU307" s="54"/>
      <c r="BV307" s="54"/>
      <c r="BW307" s="54"/>
      <c r="BX307" s="54"/>
      <c r="BY307" s="54">
        <f t="shared" si="1262"/>
        <v>607543</v>
      </c>
      <c r="BZ307" s="54">
        <f t="shared" si="1263"/>
        <v>-59061</v>
      </c>
      <c r="CA307" s="54">
        <f t="shared" si="1264"/>
        <v>548482</v>
      </c>
    </row>
    <row r="308" spans="1:79" ht="12" customHeight="1" x14ac:dyDescent="0.2">
      <c r="A308" s="44" t="s">
        <v>96</v>
      </c>
      <c r="B308" s="45" t="s">
        <v>97</v>
      </c>
      <c r="C308" s="54">
        <v>50000</v>
      </c>
      <c r="D308" s="54">
        <f t="shared" si="1218"/>
        <v>-50000</v>
      </c>
      <c r="E308" s="54">
        <v>0</v>
      </c>
      <c r="F308" s="54"/>
      <c r="G308" s="54">
        <f t="shared" si="1220"/>
        <v>0</v>
      </c>
      <c r="H308" s="54"/>
      <c r="I308" s="54"/>
      <c r="J308" s="55">
        <f t="shared" si="1222"/>
        <v>0</v>
      </c>
      <c r="K308" s="54"/>
      <c r="L308" s="54"/>
      <c r="M308" s="54">
        <f t="shared" si="1224"/>
        <v>0</v>
      </c>
      <c r="N308" s="54"/>
      <c r="O308" s="54"/>
      <c r="P308" s="54">
        <f t="shared" si="1226"/>
        <v>0</v>
      </c>
      <c r="Q308" s="54"/>
      <c r="R308" s="48">
        <f t="shared" si="1332"/>
        <v>50000</v>
      </c>
      <c r="S308" s="48">
        <f t="shared" si="1215"/>
        <v>-50000</v>
      </c>
      <c r="T308" s="48">
        <f t="shared" si="1216"/>
        <v>0</v>
      </c>
      <c r="U308" s="54"/>
      <c r="V308" s="54">
        <f t="shared" si="1228"/>
        <v>0</v>
      </c>
      <c r="W308" s="54"/>
      <c r="X308" s="54"/>
      <c r="Y308" s="54">
        <f t="shared" si="1230"/>
        <v>0</v>
      </c>
      <c r="Z308" s="54"/>
      <c r="AA308" s="54"/>
      <c r="AB308" s="54">
        <f t="shared" si="1232"/>
        <v>0</v>
      </c>
      <c r="AC308" s="54"/>
      <c r="AD308" s="54"/>
      <c r="AE308" s="54">
        <f t="shared" si="1234"/>
        <v>0</v>
      </c>
      <c r="AF308" s="54"/>
      <c r="AG308" s="54"/>
      <c r="AH308" s="54">
        <f t="shared" si="1236"/>
        <v>0</v>
      </c>
      <c r="AI308" s="54"/>
      <c r="AJ308" s="54"/>
      <c r="AK308" s="54">
        <f t="shared" si="1238"/>
        <v>0</v>
      </c>
      <c r="AL308" s="54"/>
      <c r="AM308" s="54"/>
      <c r="AN308" s="54">
        <f t="shared" si="1240"/>
        <v>13060</v>
      </c>
      <c r="AO308" s="54">
        <v>13060</v>
      </c>
      <c r="AP308" s="54"/>
      <c r="AQ308" s="54">
        <f t="shared" si="1242"/>
        <v>0</v>
      </c>
      <c r="AR308" s="54"/>
      <c r="AS308" s="54"/>
      <c r="AT308" s="54">
        <f t="shared" si="1244"/>
        <v>0</v>
      </c>
      <c r="AU308" s="54"/>
      <c r="AV308" s="54"/>
      <c r="AW308" s="54">
        <f t="shared" si="1246"/>
        <v>0</v>
      </c>
      <c r="AX308" s="54"/>
      <c r="AY308" s="54"/>
      <c r="AZ308" s="54">
        <f t="shared" si="1248"/>
        <v>0</v>
      </c>
      <c r="BA308" s="54"/>
      <c r="BB308" s="54"/>
      <c r="BC308" s="54">
        <f t="shared" si="1250"/>
        <v>0</v>
      </c>
      <c r="BD308" s="54"/>
      <c r="BE308" s="54"/>
      <c r="BF308" s="54">
        <f t="shared" si="1252"/>
        <v>0</v>
      </c>
      <c r="BG308" s="54"/>
      <c r="BH308" s="54"/>
      <c r="BI308" s="54">
        <f t="shared" si="1254"/>
        <v>0</v>
      </c>
      <c r="BJ308" s="54"/>
      <c r="BK308" s="54"/>
      <c r="BL308" s="54">
        <f t="shared" si="1256"/>
        <v>0</v>
      </c>
      <c r="BM308" s="54"/>
      <c r="BN308" s="54">
        <v>195446</v>
      </c>
      <c r="BO308" s="54">
        <f t="shared" si="1258"/>
        <v>-36180</v>
      </c>
      <c r="BP308" s="54">
        <v>159266</v>
      </c>
      <c r="BQ308" s="57">
        <f t="shared" si="1286"/>
        <v>245446</v>
      </c>
      <c r="BR308" s="57">
        <f t="shared" si="1260"/>
        <v>-73120</v>
      </c>
      <c r="BS308" s="57">
        <f t="shared" si="1286"/>
        <v>172326</v>
      </c>
      <c r="BT308" s="149"/>
      <c r="BU308" s="54"/>
      <c r="BV308" s="54"/>
      <c r="BW308" s="54"/>
      <c r="BX308" s="54"/>
      <c r="BY308" s="54">
        <f t="shared" si="1262"/>
        <v>245446</v>
      </c>
      <c r="BZ308" s="54">
        <f t="shared" si="1263"/>
        <v>-73120</v>
      </c>
      <c r="CA308" s="54">
        <f t="shared" si="1264"/>
        <v>172326</v>
      </c>
    </row>
    <row r="309" spans="1:79" ht="12" customHeight="1" x14ac:dyDescent="0.2">
      <c r="A309" s="44">
        <v>52</v>
      </c>
      <c r="B309" s="45" t="s">
        <v>115</v>
      </c>
      <c r="C309" s="54"/>
      <c r="D309" s="54">
        <f t="shared" si="1218"/>
        <v>0</v>
      </c>
      <c r="E309" s="54"/>
      <c r="F309" s="54"/>
      <c r="G309" s="54">
        <f t="shared" si="1220"/>
        <v>0</v>
      </c>
      <c r="H309" s="54"/>
      <c r="I309" s="54"/>
      <c r="J309" s="55">
        <f t="shared" si="1222"/>
        <v>0</v>
      </c>
      <c r="K309" s="54"/>
      <c r="L309" s="54"/>
      <c r="M309" s="54">
        <f t="shared" si="1224"/>
        <v>0</v>
      </c>
      <c r="N309" s="54"/>
      <c r="O309" s="54"/>
      <c r="P309" s="54">
        <f t="shared" si="1226"/>
        <v>0</v>
      </c>
      <c r="Q309" s="54"/>
      <c r="R309" s="48"/>
      <c r="S309" s="48">
        <f t="shared" si="1215"/>
        <v>0</v>
      </c>
      <c r="T309" s="48">
        <f t="shared" si="1216"/>
        <v>0</v>
      </c>
      <c r="U309" s="54"/>
      <c r="V309" s="54">
        <f t="shared" si="1228"/>
        <v>0</v>
      </c>
      <c r="W309" s="54"/>
      <c r="X309" s="54"/>
      <c r="Y309" s="54">
        <f t="shared" si="1230"/>
        <v>0</v>
      </c>
      <c r="Z309" s="54"/>
      <c r="AA309" s="54"/>
      <c r="AB309" s="54">
        <f t="shared" si="1232"/>
        <v>0</v>
      </c>
      <c r="AC309" s="54"/>
      <c r="AD309" s="54"/>
      <c r="AE309" s="54">
        <f t="shared" si="1234"/>
        <v>0</v>
      </c>
      <c r="AF309" s="54"/>
      <c r="AG309" s="54"/>
      <c r="AH309" s="54">
        <f t="shared" si="1236"/>
        <v>0</v>
      </c>
      <c r="AI309" s="54"/>
      <c r="AJ309" s="54"/>
      <c r="AK309" s="54">
        <f t="shared" si="1238"/>
        <v>0</v>
      </c>
      <c r="AL309" s="54"/>
      <c r="AM309" s="71">
        <f>AM310+AM313+AM315</f>
        <v>152631</v>
      </c>
      <c r="AN309" s="71">
        <f t="shared" si="1240"/>
        <v>-152631</v>
      </c>
      <c r="AO309" s="71">
        <f t="shared" ref="AO309" si="1475">AO310+AO313+AO315</f>
        <v>0</v>
      </c>
      <c r="AP309" s="54"/>
      <c r="AQ309" s="54">
        <f t="shared" si="1242"/>
        <v>0</v>
      </c>
      <c r="AR309" s="54"/>
      <c r="AS309" s="54"/>
      <c r="AT309" s="54">
        <f t="shared" si="1244"/>
        <v>0</v>
      </c>
      <c r="AU309" s="54"/>
      <c r="AV309" s="54"/>
      <c r="AW309" s="54">
        <f t="shared" si="1246"/>
        <v>0</v>
      </c>
      <c r="AX309" s="54"/>
      <c r="AY309" s="54"/>
      <c r="AZ309" s="54">
        <f t="shared" si="1248"/>
        <v>0</v>
      </c>
      <c r="BA309" s="54"/>
      <c r="BB309" s="54"/>
      <c r="BC309" s="54">
        <f t="shared" si="1250"/>
        <v>0</v>
      </c>
      <c r="BD309" s="54"/>
      <c r="BE309" s="54"/>
      <c r="BF309" s="54">
        <f t="shared" si="1252"/>
        <v>0</v>
      </c>
      <c r="BG309" s="54"/>
      <c r="BH309" s="54"/>
      <c r="BI309" s="54">
        <f t="shared" si="1254"/>
        <v>0</v>
      </c>
      <c r="BJ309" s="54"/>
      <c r="BK309" s="54"/>
      <c r="BL309" s="54">
        <f t="shared" si="1256"/>
        <v>0</v>
      </c>
      <c r="BM309" s="54"/>
      <c r="BN309" s="54"/>
      <c r="BO309" s="54">
        <f t="shared" si="1258"/>
        <v>0</v>
      </c>
      <c r="BP309" s="54"/>
      <c r="BQ309" s="57">
        <f t="shared" si="1286"/>
        <v>152631</v>
      </c>
      <c r="BR309" s="57">
        <f t="shared" si="1260"/>
        <v>-152631</v>
      </c>
      <c r="BS309" s="57">
        <f t="shared" si="1286"/>
        <v>0</v>
      </c>
      <c r="BT309" s="149"/>
      <c r="BU309" s="54"/>
      <c r="BV309" s="54"/>
      <c r="BW309" s="54"/>
      <c r="BX309" s="54"/>
      <c r="BY309" s="54">
        <f t="shared" si="1262"/>
        <v>152631</v>
      </c>
      <c r="BZ309" s="54">
        <f t="shared" si="1263"/>
        <v>-152631</v>
      </c>
      <c r="CA309" s="54">
        <f t="shared" si="1264"/>
        <v>0</v>
      </c>
    </row>
    <row r="310" spans="1:79" ht="12" customHeight="1" x14ac:dyDescent="0.2">
      <c r="A310" s="44">
        <v>31</v>
      </c>
      <c r="B310" s="45" t="s">
        <v>48</v>
      </c>
      <c r="C310" s="54"/>
      <c r="D310" s="54">
        <f t="shared" si="1218"/>
        <v>0</v>
      </c>
      <c r="E310" s="54"/>
      <c r="F310" s="54"/>
      <c r="G310" s="54">
        <f t="shared" si="1220"/>
        <v>0</v>
      </c>
      <c r="H310" s="54"/>
      <c r="I310" s="54"/>
      <c r="J310" s="55">
        <f t="shared" si="1222"/>
        <v>0</v>
      </c>
      <c r="K310" s="54"/>
      <c r="L310" s="54"/>
      <c r="M310" s="54">
        <f t="shared" si="1224"/>
        <v>0</v>
      </c>
      <c r="N310" s="54"/>
      <c r="O310" s="54"/>
      <c r="P310" s="54">
        <f t="shared" si="1226"/>
        <v>0</v>
      </c>
      <c r="Q310" s="54"/>
      <c r="R310" s="48"/>
      <c r="S310" s="48">
        <f t="shared" si="1215"/>
        <v>0</v>
      </c>
      <c r="T310" s="48">
        <f t="shared" si="1216"/>
        <v>0</v>
      </c>
      <c r="U310" s="54"/>
      <c r="V310" s="54">
        <f t="shared" si="1228"/>
        <v>0</v>
      </c>
      <c r="W310" s="54"/>
      <c r="X310" s="54"/>
      <c r="Y310" s="54">
        <f t="shared" si="1230"/>
        <v>0</v>
      </c>
      <c r="Z310" s="54"/>
      <c r="AA310" s="54"/>
      <c r="AB310" s="54">
        <f t="shared" si="1232"/>
        <v>0</v>
      </c>
      <c r="AC310" s="54"/>
      <c r="AD310" s="54"/>
      <c r="AE310" s="54">
        <f t="shared" si="1234"/>
        <v>0</v>
      </c>
      <c r="AF310" s="54"/>
      <c r="AG310" s="54"/>
      <c r="AH310" s="54">
        <f t="shared" si="1236"/>
        <v>0</v>
      </c>
      <c r="AI310" s="54"/>
      <c r="AJ310" s="54"/>
      <c r="AK310" s="54">
        <f t="shared" si="1238"/>
        <v>0</v>
      </c>
      <c r="AL310" s="54"/>
      <c r="AM310" s="61">
        <f>AM311+AM312</f>
        <v>39815</v>
      </c>
      <c r="AN310" s="61">
        <f t="shared" si="1240"/>
        <v>-39815</v>
      </c>
      <c r="AO310" s="61">
        <f t="shared" ref="AO310" si="1476">AO311+AO312</f>
        <v>0</v>
      </c>
      <c r="AP310" s="54"/>
      <c r="AQ310" s="54">
        <f t="shared" si="1242"/>
        <v>0</v>
      </c>
      <c r="AR310" s="54"/>
      <c r="AS310" s="54"/>
      <c r="AT310" s="54">
        <f t="shared" si="1244"/>
        <v>0</v>
      </c>
      <c r="AU310" s="54"/>
      <c r="AV310" s="54"/>
      <c r="AW310" s="54">
        <f t="shared" si="1246"/>
        <v>0</v>
      </c>
      <c r="AX310" s="54"/>
      <c r="AY310" s="54"/>
      <c r="AZ310" s="54">
        <f t="shared" si="1248"/>
        <v>0</v>
      </c>
      <c r="BA310" s="54"/>
      <c r="BB310" s="54"/>
      <c r="BC310" s="54">
        <f t="shared" si="1250"/>
        <v>0</v>
      </c>
      <c r="BD310" s="54"/>
      <c r="BE310" s="54"/>
      <c r="BF310" s="54">
        <f t="shared" si="1252"/>
        <v>0</v>
      </c>
      <c r="BG310" s="54"/>
      <c r="BH310" s="54"/>
      <c r="BI310" s="54">
        <f t="shared" si="1254"/>
        <v>0</v>
      </c>
      <c r="BJ310" s="54"/>
      <c r="BK310" s="54"/>
      <c r="BL310" s="54">
        <f t="shared" si="1256"/>
        <v>0</v>
      </c>
      <c r="BM310" s="54"/>
      <c r="BN310" s="54"/>
      <c r="BO310" s="54">
        <f t="shared" si="1258"/>
        <v>0</v>
      </c>
      <c r="BP310" s="54"/>
      <c r="BQ310" s="57">
        <f t="shared" si="1286"/>
        <v>39815</v>
      </c>
      <c r="BR310" s="57">
        <f t="shared" si="1260"/>
        <v>-39815</v>
      </c>
      <c r="BS310" s="57">
        <f t="shared" si="1286"/>
        <v>0</v>
      </c>
      <c r="BT310" s="149"/>
      <c r="BU310" s="54"/>
      <c r="BV310" s="54"/>
      <c r="BW310" s="54"/>
      <c r="BX310" s="54"/>
      <c r="BY310" s="54">
        <f t="shared" si="1262"/>
        <v>39815</v>
      </c>
      <c r="BZ310" s="54">
        <f t="shared" si="1263"/>
        <v>-39815</v>
      </c>
      <c r="CA310" s="54">
        <f t="shared" si="1264"/>
        <v>0</v>
      </c>
    </row>
    <row r="311" spans="1:79" ht="12" customHeight="1" x14ac:dyDescent="0.2">
      <c r="A311" s="44">
        <v>311</v>
      </c>
      <c r="B311" s="45" t="s">
        <v>50</v>
      </c>
      <c r="C311" s="54"/>
      <c r="D311" s="54">
        <f t="shared" si="1218"/>
        <v>0</v>
      </c>
      <c r="E311" s="54"/>
      <c r="F311" s="54"/>
      <c r="G311" s="54">
        <f t="shared" si="1220"/>
        <v>0</v>
      </c>
      <c r="H311" s="54"/>
      <c r="I311" s="54"/>
      <c r="J311" s="55">
        <f t="shared" si="1222"/>
        <v>0</v>
      </c>
      <c r="K311" s="54"/>
      <c r="L311" s="54"/>
      <c r="M311" s="54">
        <f t="shared" si="1224"/>
        <v>0</v>
      </c>
      <c r="N311" s="54"/>
      <c r="O311" s="54"/>
      <c r="P311" s="54">
        <f t="shared" si="1226"/>
        <v>0</v>
      </c>
      <c r="Q311" s="54"/>
      <c r="R311" s="48"/>
      <c r="S311" s="48">
        <f t="shared" si="1215"/>
        <v>0</v>
      </c>
      <c r="T311" s="48">
        <f t="shared" si="1216"/>
        <v>0</v>
      </c>
      <c r="U311" s="54"/>
      <c r="V311" s="54">
        <f t="shared" si="1228"/>
        <v>0</v>
      </c>
      <c r="W311" s="54"/>
      <c r="X311" s="54"/>
      <c r="Y311" s="54">
        <f t="shared" si="1230"/>
        <v>0</v>
      </c>
      <c r="Z311" s="54"/>
      <c r="AA311" s="54"/>
      <c r="AB311" s="54">
        <f t="shared" si="1232"/>
        <v>0</v>
      </c>
      <c r="AC311" s="54"/>
      <c r="AD311" s="54"/>
      <c r="AE311" s="54">
        <f t="shared" si="1234"/>
        <v>0</v>
      </c>
      <c r="AF311" s="54"/>
      <c r="AG311" s="54"/>
      <c r="AH311" s="54">
        <f t="shared" si="1236"/>
        <v>0</v>
      </c>
      <c r="AI311" s="54"/>
      <c r="AJ311" s="54"/>
      <c r="AK311" s="54">
        <f t="shared" si="1238"/>
        <v>0</v>
      </c>
      <c r="AL311" s="54"/>
      <c r="AM311" s="54">
        <v>34177</v>
      </c>
      <c r="AN311" s="54">
        <f t="shared" si="1240"/>
        <v>-34177</v>
      </c>
      <c r="AO311" s="54"/>
      <c r="AP311" s="54"/>
      <c r="AQ311" s="54">
        <f t="shared" si="1242"/>
        <v>0</v>
      </c>
      <c r="AR311" s="54"/>
      <c r="AS311" s="54"/>
      <c r="AT311" s="54">
        <f t="shared" si="1244"/>
        <v>0</v>
      </c>
      <c r="AU311" s="54"/>
      <c r="AV311" s="54"/>
      <c r="AW311" s="54">
        <f t="shared" si="1246"/>
        <v>0</v>
      </c>
      <c r="AX311" s="54"/>
      <c r="AY311" s="54"/>
      <c r="AZ311" s="54">
        <f t="shared" si="1248"/>
        <v>0</v>
      </c>
      <c r="BA311" s="54"/>
      <c r="BB311" s="54"/>
      <c r="BC311" s="54">
        <f t="shared" si="1250"/>
        <v>0</v>
      </c>
      <c r="BD311" s="54"/>
      <c r="BE311" s="54"/>
      <c r="BF311" s="54">
        <f t="shared" si="1252"/>
        <v>0</v>
      </c>
      <c r="BG311" s="54"/>
      <c r="BH311" s="54"/>
      <c r="BI311" s="54">
        <f t="shared" si="1254"/>
        <v>0</v>
      </c>
      <c r="BJ311" s="54"/>
      <c r="BK311" s="54"/>
      <c r="BL311" s="54">
        <f t="shared" si="1256"/>
        <v>0</v>
      </c>
      <c r="BM311" s="54"/>
      <c r="BN311" s="54"/>
      <c r="BO311" s="54">
        <f t="shared" si="1258"/>
        <v>0</v>
      </c>
      <c r="BP311" s="54"/>
      <c r="BQ311" s="57">
        <f t="shared" si="1286"/>
        <v>34177</v>
      </c>
      <c r="BR311" s="57">
        <f t="shared" si="1260"/>
        <v>-34177</v>
      </c>
      <c r="BS311" s="57">
        <f t="shared" si="1286"/>
        <v>0</v>
      </c>
      <c r="BT311" s="149"/>
      <c r="BU311" s="54"/>
      <c r="BV311" s="54"/>
      <c r="BW311" s="54"/>
      <c r="BX311" s="54"/>
      <c r="BY311" s="54">
        <f t="shared" si="1262"/>
        <v>34177</v>
      </c>
      <c r="BZ311" s="54">
        <f t="shared" si="1263"/>
        <v>-34177</v>
      </c>
      <c r="CA311" s="54">
        <f t="shared" si="1264"/>
        <v>0</v>
      </c>
    </row>
    <row r="312" spans="1:79" ht="12" customHeight="1" x14ac:dyDescent="0.2">
      <c r="A312" s="44">
        <v>313</v>
      </c>
      <c r="B312" s="45" t="s">
        <v>54</v>
      </c>
      <c r="C312" s="54"/>
      <c r="D312" s="54">
        <f t="shared" si="1218"/>
        <v>0</v>
      </c>
      <c r="E312" s="54"/>
      <c r="F312" s="54"/>
      <c r="G312" s="54">
        <f t="shared" si="1220"/>
        <v>0</v>
      </c>
      <c r="H312" s="54"/>
      <c r="I312" s="54"/>
      <c r="J312" s="55">
        <f t="shared" si="1222"/>
        <v>0</v>
      </c>
      <c r="K312" s="54"/>
      <c r="L312" s="54"/>
      <c r="M312" s="54">
        <f t="shared" si="1224"/>
        <v>0</v>
      </c>
      <c r="N312" s="54"/>
      <c r="O312" s="54"/>
      <c r="P312" s="54">
        <f t="shared" si="1226"/>
        <v>0</v>
      </c>
      <c r="Q312" s="54"/>
      <c r="R312" s="48"/>
      <c r="S312" s="48">
        <f t="shared" si="1215"/>
        <v>0</v>
      </c>
      <c r="T312" s="48">
        <f t="shared" si="1216"/>
        <v>0</v>
      </c>
      <c r="U312" s="54"/>
      <c r="V312" s="54">
        <f t="shared" si="1228"/>
        <v>0</v>
      </c>
      <c r="W312" s="54"/>
      <c r="X312" s="54"/>
      <c r="Y312" s="54">
        <f t="shared" si="1230"/>
        <v>0</v>
      </c>
      <c r="Z312" s="54"/>
      <c r="AA312" s="54"/>
      <c r="AB312" s="54">
        <f t="shared" si="1232"/>
        <v>0</v>
      </c>
      <c r="AC312" s="54"/>
      <c r="AD312" s="54"/>
      <c r="AE312" s="54">
        <f t="shared" si="1234"/>
        <v>0</v>
      </c>
      <c r="AF312" s="54"/>
      <c r="AG312" s="54"/>
      <c r="AH312" s="54">
        <f t="shared" si="1236"/>
        <v>0</v>
      </c>
      <c r="AI312" s="54"/>
      <c r="AJ312" s="54"/>
      <c r="AK312" s="54">
        <f t="shared" si="1238"/>
        <v>0</v>
      </c>
      <c r="AL312" s="54"/>
      <c r="AM312" s="54">
        <v>5638</v>
      </c>
      <c r="AN312" s="54">
        <f t="shared" si="1240"/>
        <v>-5638</v>
      </c>
      <c r="AO312" s="54"/>
      <c r="AP312" s="54"/>
      <c r="AQ312" s="54">
        <f t="shared" si="1242"/>
        <v>0</v>
      </c>
      <c r="AR312" s="54"/>
      <c r="AS312" s="54"/>
      <c r="AT312" s="54">
        <f t="shared" si="1244"/>
        <v>0</v>
      </c>
      <c r="AU312" s="54"/>
      <c r="AV312" s="54"/>
      <c r="AW312" s="54">
        <f t="shared" si="1246"/>
        <v>0</v>
      </c>
      <c r="AX312" s="54"/>
      <c r="AY312" s="54"/>
      <c r="AZ312" s="54">
        <f t="shared" si="1248"/>
        <v>0</v>
      </c>
      <c r="BA312" s="54"/>
      <c r="BB312" s="54"/>
      <c r="BC312" s="54">
        <f t="shared" si="1250"/>
        <v>0</v>
      </c>
      <c r="BD312" s="54"/>
      <c r="BE312" s="54"/>
      <c r="BF312" s="54">
        <f t="shared" si="1252"/>
        <v>0</v>
      </c>
      <c r="BG312" s="54"/>
      <c r="BH312" s="54"/>
      <c r="BI312" s="54">
        <f t="shared" si="1254"/>
        <v>0</v>
      </c>
      <c r="BJ312" s="54"/>
      <c r="BK312" s="54"/>
      <c r="BL312" s="54">
        <f t="shared" si="1256"/>
        <v>0</v>
      </c>
      <c r="BM312" s="54"/>
      <c r="BN312" s="54"/>
      <c r="BO312" s="54">
        <f t="shared" si="1258"/>
        <v>0</v>
      </c>
      <c r="BP312" s="54"/>
      <c r="BQ312" s="57">
        <f t="shared" si="1286"/>
        <v>5638</v>
      </c>
      <c r="BR312" s="57">
        <f t="shared" si="1260"/>
        <v>-5638</v>
      </c>
      <c r="BS312" s="57">
        <f t="shared" si="1286"/>
        <v>0</v>
      </c>
      <c r="BT312" s="149"/>
      <c r="BU312" s="54"/>
      <c r="BV312" s="54"/>
      <c r="BW312" s="54"/>
      <c r="BX312" s="54"/>
      <c r="BY312" s="54">
        <f t="shared" si="1262"/>
        <v>5638</v>
      </c>
      <c r="BZ312" s="54">
        <f t="shared" si="1263"/>
        <v>-5638</v>
      </c>
      <c r="CA312" s="54">
        <f t="shared" si="1264"/>
        <v>0</v>
      </c>
    </row>
    <row r="313" spans="1:79" ht="22.5" x14ac:dyDescent="0.2">
      <c r="A313" s="44">
        <v>32</v>
      </c>
      <c r="B313" s="45" t="s">
        <v>56</v>
      </c>
      <c r="C313" s="54"/>
      <c r="D313" s="54">
        <f t="shared" si="1218"/>
        <v>0</v>
      </c>
      <c r="E313" s="54"/>
      <c r="F313" s="54"/>
      <c r="G313" s="54">
        <f t="shared" si="1220"/>
        <v>0</v>
      </c>
      <c r="H313" s="54"/>
      <c r="I313" s="54"/>
      <c r="J313" s="55">
        <f t="shared" si="1222"/>
        <v>0</v>
      </c>
      <c r="K313" s="54"/>
      <c r="L313" s="54"/>
      <c r="M313" s="54">
        <f t="shared" si="1224"/>
        <v>0</v>
      </c>
      <c r="N313" s="54"/>
      <c r="O313" s="54"/>
      <c r="P313" s="54">
        <f t="shared" si="1226"/>
        <v>0</v>
      </c>
      <c r="Q313" s="54"/>
      <c r="R313" s="48"/>
      <c r="S313" s="48">
        <f t="shared" si="1215"/>
        <v>0</v>
      </c>
      <c r="T313" s="48">
        <f t="shared" si="1216"/>
        <v>0</v>
      </c>
      <c r="U313" s="54"/>
      <c r="V313" s="54">
        <f t="shared" si="1228"/>
        <v>0</v>
      </c>
      <c r="W313" s="54"/>
      <c r="X313" s="54"/>
      <c r="Y313" s="54">
        <f t="shared" si="1230"/>
        <v>0</v>
      </c>
      <c r="Z313" s="54"/>
      <c r="AA313" s="54"/>
      <c r="AB313" s="54">
        <f t="shared" si="1232"/>
        <v>0</v>
      </c>
      <c r="AC313" s="54"/>
      <c r="AD313" s="54"/>
      <c r="AE313" s="54">
        <f t="shared" si="1234"/>
        <v>0</v>
      </c>
      <c r="AF313" s="54"/>
      <c r="AG313" s="54"/>
      <c r="AH313" s="54">
        <f t="shared" si="1236"/>
        <v>0</v>
      </c>
      <c r="AI313" s="54"/>
      <c r="AJ313" s="54"/>
      <c r="AK313" s="54">
        <f t="shared" si="1238"/>
        <v>0</v>
      </c>
      <c r="AL313" s="54"/>
      <c r="AM313" s="61">
        <f>AM314</f>
        <v>2000</v>
      </c>
      <c r="AN313" s="61">
        <f t="shared" si="1240"/>
        <v>-2000</v>
      </c>
      <c r="AO313" s="61">
        <f t="shared" ref="AO313" si="1477">AO314</f>
        <v>0</v>
      </c>
      <c r="AP313" s="54"/>
      <c r="AQ313" s="54">
        <f t="shared" si="1242"/>
        <v>0</v>
      </c>
      <c r="AR313" s="54"/>
      <c r="AS313" s="54"/>
      <c r="AT313" s="54">
        <f t="shared" si="1244"/>
        <v>0</v>
      </c>
      <c r="AU313" s="54"/>
      <c r="AV313" s="54"/>
      <c r="AW313" s="54">
        <f t="shared" si="1246"/>
        <v>0</v>
      </c>
      <c r="AX313" s="54"/>
      <c r="AY313" s="54"/>
      <c r="AZ313" s="54">
        <f t="shared" si="1248"/>
        <v>0</v>
      </c>
      <c r="BA313" s="54"/>
      <c r="BB313" s="54"/>
      <c r="BC313" s="54">
        <f t="shared" si="1250"/>
        <v>0</v>
      </c>
      <c r="BD313" s="54"/>
      <c r="BE313" s="54"/>
      <c r="BF313" s="54">
        <f t="shared" si="1252"/>
        <v>0</v>
      </c>
      <c r="BG313" s="54"/>
      <c r="BH313" s="54"/>
      <c r="BI313" s="54">
        <f t="shared" si="1254"/>
        <v>0</v>
      </c>
      <c r="BJ313" s="54"/>
      <c r="BK313" s="54"/>
      <c r="BL313" s="54">
        <f t="shared" si="1256"/>
        <v>0</v>
      </c>
      <c r="BM313" s="54"/>
      <c r="BN313" s="54"/>
      <c r="BO313" s="54">
        <f t="shared" si="1258"/>
        <v>0</v>
      </c>
      <c r="BP313" s="54"/>
      <c r="BQ313" s="57">
        <f t="shared" si="1286"/>
        <v>2000</v>
      </c>
      <c r="BR313" s="57">
        <f t="shared" si="1260"/>
        <v>-2000</v>
      </c>
      <c r="BS313" s="57">
        <f t="shared" si="1286"/>
        <v>0</v>
      </c>
      <c r="BT313" s="149"/>
      <c r="BU313" s="54"/>
      <c r="BV313" s="54"/>
      <c r="BW313" s="54"/>
      <c r="BX313" s="54"/>
      <c r="BY313" s="54">
        <f t="shared" si="1262"/>
        <v>2000</v>
      </c>
      <c r="BZ313" s="54">
        <f t="shared" si="1263"/>
        <v>-2000</v>
      </c>
      <c r="CA313" s="54">
        <f t="shared" si="1264"/>
        <v>0</v>
      </c>
    </row>
    <row r="314" spans="1:79" ht="33.75" x14ac:dyDescent="0.2">
      <c r="A314" s="44">
        <v>321</v>
      </c>
      <c r="B314" s="45" t="s">
        <v>58</v>
      </c>
      <c r="C314" s="54"/>
      <c r="D314" s="54">
        <f t="shared" si="1218"/>
        <v>0</v>
      </c>
      <c r="E314" s="54"/>
      <c r="F314" s="54"/>
      <c r="G314" s="54">
        <f t="shared" si="1220"/>
        <v>0</v>
      </c>
      <c r="H314" s="54"/>
      <c r="I314" s="54"/>
      <c r="J314" s="55">
        <f t="shared" si="1222"/>
        <v>0</v>
      </c>
      <c r="K314" s="54"/>
      <c r="L314" s="54"/>
      <c r="M314" s="54">
        <f t="shared" si="1224"/>
        <v>0</v>
      </c>
      <c r="N314" s="54"/>
      <c r="O314" s="54"/>
      <c r="P314" s="54">
        <f t="shared" si="1226"/>
        <v>0</v>
      </c>
      <c r="Q314" s="54"/>
      <c r="R314" s="48"/>
      <c r="S314" s="48">
        <f t="shared" si="1215"/>
        <v>0</v>
      </c>
      <c r="T314" s="48">
        <f t="shared" si="1216"/>
        <v>0</v>
      </c>
      <c r="U314" s="54"/>
      <c r="V314" s="54">
        <f t="shared" si="1228"/>
        <v>0</v>
      </c>
      <c r="W314" s="54"/>
      <c r="X314" s="54"/>
      <c r="Y314" s="54">
        <f t="shared" si="1230"/>
        <v>0</v>
      </c>
      <c r="Z314" s="54"/>
      <c r="AA314" s="54"/>
      <c r="AB314" s="54">
        <f t="shared" si="1232"/>
        <v>0</v>
      </c>
      <c r="AC314" s="54"/>
      <c r="AD314" s="54"/>
      <c r="AE314" s="54">
        <f t="shared" si="1234"/>
        <v>0</v>
      </c>
      <c r="AF314" s="54"/>
      <c r="AG314" s="54"/>
      <c r="AH314" s="54">
        <f t="shared" si="1236"/>
        <v>0</v>
      </c>
      <c r="AI314" s="54"/>
      <c r="AJ314" s="54"/>
      <c r="AK314" s="54">
        <f t="shared" si="1238"/>
        <v>0</v>
      </c>
      <c r="AL314" s="54"/>
      <c r="AM314" s="54">
        <v>2000</v>
      </c>
      <c r="AN314" s="54">
        <f t="shared" si="1240"/>
        <v>-2000</v>
      </c>
      <c r="AO314" s="54"/>
      <c r="AP314" s="54"/>
      <c r="AQ314" s="54">
        <f t="shared" si="1242"/>
        <v>0</v>
      </c>
      <c r="AR314" s="54"/>
      <c r="AS314" s="54"/>
      <c r="AT314" s="54">
        <f t="shared" si="1244"/>
        <v>0</v>
      </c>
      <c r="AU314" s="54"/>
      <c r="AV314" s="54"/>
      <c r="AW314" s="54">
        <f t="shared" si="1246"/>
        <v>0</v>
      </c>
      <c r="AX314" s="54"/>
      <c r="AY314" s="54"/>
      <c r="AZ314" s="54">
        <f t="shared" si="1248"/>
        <v>0</v>
      </c>
      <c r="BA314" s="54"/>
      <c r="BB314" s="54"/>
      <c r="BC314" s="54">
        <f t="shared" si="1250"/>
        <v>0</v>
      </c>
      <c r="BD314" s="54"/>
      <c r="BE314" s="54"/>
      <c r="BF314" s="54">
        <f t="shared" si="1252"/>
        <v>0</v>
      </c>
      <c r="BG314" s="54"/>
      <c r="BH314" s="54"/>
      <c r="BI314" s="54">
        <f t="shared" si="1254"/>
        <v>0</v>
      </c>
      <c r="BJ314" s="54"/>
      <c r="BK314" s="54"/>
      <c r="BL314" s="54">
        <f t="shared" si="1256"/>
        <v>0</v>
      </c>
      <c r="BM314" s="54"/>
      <c r="BN314" s="54"/>
      <c r="BO314" s="54">
        <f t="shared" si="1258"/>
        <v>0</v>
      </c>
      <c r="BP314" s="54"/>
      <c r="BQ314" s="57">
        <f t="shared" si="1286"/>
        <v>2000</v>
      </c>
      <c r="BR314" s="57">
        <f t="shared" si="1260"/>
        <v>-2000</v>
      </c>
      <c r="BS314" s="57">
        <f t="shared" si="1286"/>
        <v>0</v>
      </c>
      <c r="BT314" s="149"/>
      <c r="BU314" s="54"/>
      <c r="BV314" s="54"/>
      <c r="BW314" s="54"/>
      <c r="BX314" s="54"/>
      <c r="BY314" s="54">
        <f t="shared" si="1262"/>
        <v>2000</v>
      </c>
      <c r="BZ314" s="54">
        <f t="shared" si="1263"/>
        <v>-2000</v>
      </c>
      <c r="CA314" s="54">
        <f t="shared" si="1264"/>
        <v>0</v>
      </c>
    </row>
    <row r="315" spans="1:79" ht="56.25" x14ac:dyDescent="0.2">
      <c r="A315" s="44">
        <v>42</v>
      </c>
      <c r="B315" s="45" t="s">
        <v>93</v>
      </c>
      <c r="C315" s="54"/>
      <c r="D315" s="54">
        <f t="shared" si="1218"/>
        <v>0</v>
      </c>
      <c r="E315" s="54"/>
      <c r="F315" s="54"/>
      <c r="G315" s="54">
        <f t="shared" si="1220"/>
        <v>0</v>
      </c>
      <c r="H315" s="54"/>
      <c r="I315" s="54"/>
      <c r="J315" s="55">
        <f t="shared" si="1222"/>
        <v>0</v>
      </c>
      <c r="K315" s="54"/>
      <c r="L315" s="54"/>
      <c r="M315" s="54">
        <f t="shared" si="1224"/>
        <v>0</v>
      </c>
      <c r="N315" s="54"/>
      <c r="O315" s="54"/>
      <c r="P315" s="54">
        <f t="shared" si="1226"/>
        <v>0</v>
      </c>
      <c r="Q315" s="54"/>
      <c r="R315" s="48"/>
      <c r="S315" s="48">
        <f t="shared" si="1215"/>
        <v>0</v>
      </c>
      <c r="T315" s="48">
        <f t="shared" si="1216"/>
        <v>0</v>
      </c>
      <c r="U315" s="54"/>
      <c r="V315" s="54">
        <f t="shared" si="1228"/>
        <v>0</v>
      </c>
      <c r="W315" s="54"/>
      <c r="X315" s="54"/>
      <c r="Y315" s="54">
        <f t="shared" si="1230"/>
        <v>0</v>
      </c>
      <c r="Z315" s="54"/>
      <c r="AA315" s="54"/>
      <c r="AB315" s="54">
        <f t="shared" si="1232"/>
        <v>0</v>
      </c>
      <c r="AC315" s="54"/>
      <c r="AD315" s="54"/>
      <c r="AE315" s="54">
        <f t="shared" si="1234"/>
        <v>0</v>
      </c>
      <c r="AF315" s="54"/>
      <c r="AG315" s="54"/>
      <c r="AH315" s="54">
        <f t="shared" si="1236"/>
        <v>0</v>
      </c>
      <c r="AI315" s="54"/>
      <c r="AJ315" s="54"/>
      <c r="AK315" s="54">
        <f t="shared" si="1238"/>
        <v>0</v>
      </c>
      <c r="AL315" s="54"/>
      <c r="AM315" s="61">
        <f>AM316</f>
        <v>110816</v>
      </c>
      <c r="AN315" s="61">
        <f t="shared" si="1240"/>
        <v>-110816</v>
      </c>
      <c r="AO315" s="61">
        <f t="shared" ref="AO315" si="1478">AO316</f>
        <v>0</v>
      </c>
      <c r="AP315" s="54"/>
      <c r="AQ315" s="54">
        <f t="shared" si="1242"/>
        <v>0</v>
      </c>
      <c r="AR315" s="54"/>
      <c r="AS315" s="54"/>
      <c r="AT315" s="54">
        <f t="shared" si="1244"/>
        <v>0</v>
      </c>
      <c r="AU315" s="54"/>
      <c r="AV315" s="54"/>
      <c r="AW315" s="54">
        <f t="shared" si="1246"/>
        <v>0</v>
      </c>
      <c r="AX315" s="54"/>
      <c r="AY315" s="54"/>
      <c r="AZ315" s="54">
        <f t="shared" si="1248"/>
        <v>0</v>
      </c>
      <c r="BA315" s="54"/>
      <c r="BB315" s="54"/>
      <c r="BC315" s="54">
        <f t="shared" si="1250"/>
        <v>0</v>
      </c>
      <c r="BD315" s="54"/>
      <c r="BE315" s="54"/>
      <c r="BF315" s="54">
        <f t="shared" si="1252"/>
        <v>0</v>
      </c>
      <c r="BG315" s="54"/>
      <c r="BH315" s="54"/>
      <c r="BI315" s="54">
        <f t="shared" si="1254"/>
        <v>0</v>
      </c>
      <c r="BJ315" s="54"/>
      <c r="BK315" s="54"/>
      <c r="BL315" s="54">
        <f t="shared" si="1256"/>
        <v>0</v>
      </c>
      <c r="BM315" s="54"/>
      <c r="BN315" s="54"/>
      <c r="BO315" s="54">
        <f t="shared" si="1258"/>
        <v>0</v>
      </c>
      <c r="BP315" s="54"/>
      <c r="BQ315" s="57">
        <f t="shared" si="1286"/>
        <v>110816</v>
      </c>
      <c r="BR315" s="57">
        <f t="shared" si="1260"/>
        <v>-110816</v>
      </c>
      <c r="BS315" s="57">
        <f t="shared" si="1286"/>
        <v>0</v>
      </c>
      <c r="BT315" s="149"/>
      <c r="BU315" s="54"/>
      <c r="BV315" s="54"/>
      <c r="BW315" s="54"/>
      <c r="BX315" s="54"/>
      <c r="BY315" s="54">
        <f t="shared" si="1262"/>
        <v>110816</v>
      </c>
      <c r="BZ315" s="54">
        <f t="shared" si="1263"/>
        <v>-110816</v>
      </c>
      <c r="CA315" s="54">
        <f t="shared" si="1264"/>
        <v>0</v>
      </c>
    </row>
    <row r="316" spans="1:79" ht="22.5" x14ac:dyDescent="0.2">
      <c r="A316" s="44">
        <v>422</v>
      </c>
      <c r="B316" s="45" t="s">
        <v>97</v>
      </c>
      <c r="C316" s="54"/>
      <c r="D316" s="54">
        <f t="shared" si="1218"/>
        <v>0</v>
      </c>
      <c r="E316" s="54"/>
      <c r="F316" s="54"/>
      <c r="G316" s="54">
        <f t="shared" si="1220"/>
        <v>0</v>
      </c>
      <c r="H316" s="54"/>
      <c r="I316" s="54"/>
      <c r="J316" s="55">
        <f t="shared" si="1222"/>
        <v>0</v>
      </c>
      <c r="K316" s="54"/>
      <c r="L316" s="54"/>
      <c r="M316" s="54">
        <f t="shared" si="1224"/>
        <v>0</v>
      </c>
      <c r="N316" s="54"/>
      <c r="O316" s="54"/>
      <c r="P316" s="54">
        <f t="shared" si="1226"/>
        <v>0</v>
      </c>
      <c r="Q316" s="54"/>
      <c r="R316" s="48"/>
      <c r="S316" s="48">
        <f t="shared" si="1215"/>
        <v>0</v>
      </c>
      <c r="T316" s="48">
        <f t="shared" si="1216"/>
        <v>0</v>
      </c>
      <c r="U316" s="54"/>
      <c r="V316" s="54">
        <f t="shared" si="1228"/>
        <v>0</v>
      </c>
      <c r="W316" s="54"/>
      <c r="X316" s="54"/>
      <c r="Y316" s="54">
        <f t="shared" si="1230"/>
        <v>0</v>
      </c>
      <c r="Z316" s="54"/>
      <c r="AA316" s="54"/>
      <c r="AB316" s="54">
        <f t="shared" si="1232"/>
        <v>0</v>
      </c>
      <c r="AC316" s="54"/>
      <c r="AD316" s="54"/>
      <c r="AE316" s="54">
        <f t="shared" si="1234"/>
        <v>0</v>
      </c>
      <c r="AF316" s="54"/>
      <c r="AG316" s="54"/>
      <c r="AH316" s="54">
        <f t="shared" si="1236"/>
        <v>0</v>
      </c>
      <c r="AI316" s="54"/>
      <c r="AJ316" s="54"/>
      <c r="AK316" s="54">
        <f t="shared" si="1238"/>
        <v>0</v>
      </c>
      <c r="AL316" s="54"/>
      <c r="AM316" s="54">
        <v>110816</v>
      </c>
      <c r="AN316" s="54">
        <f t="shared" si="1240"/>
        <v>-110816</v>
      </c>
      <c r="AO316" s="54"/>
      <c r="AP316" s="54"/>
      <c r="AQ316" s="54">
        <f t="shared" si="1242"/>
        <v>0</v>
      </c>
      <c r="AR316" s="54"/>
      <c r="AS316" s="54"/>
      <c r="AT316" s="54">
        <f t="shared" si="1244"/>
        <v>0</v>
      </c>
      <c r="AU316" s="54"/>
      <c r="AV316" s="54"/>
      <c r="AW316" s="54">
        <f t="shared" si="1246"/>
        <v>0</v>
      </c>
      <c r="AX316" s="54"/>
      <c r="AY316" s="54"/>
      <c r="AZ316" s="54">
        <f t="shared" si="1248"/>
        <v>0</v>
      </c>
      <c r="BA316" s="54"/>
      <c r="BB316" s="54"/>
      <c r="BC316" s="54">
        <f t="shared" si="1250"/>
        <v>0</v>
      </c>
      <c r="BD316" s="54"/>
      <c r="BE316" s="54"/>
      <c r="BF316" s="54">
        <f t="shared" si="1252"/>
        <v>0</v>
      </c>
      <c r="BG316" s="54"/>
      <c r="BH316" s="54"/>
      <c r="BI316" s="54">
        <f t="shared" si="1254"/>
        <v>0</v>
      </c>
      <c r="BJ316" s="54"/>
      <c r="BK316" s="54"/>
      <c r="BL316" s="54">
        <f t="shared" si="1256"/>
        <v>0</v>
      </c>
      <c r="BM316" s="54"/>
      <c r="BN316" s="54"/>
      <c r="BO316" s="54">
        <f t="shared" si="1258"/>
        <v>0</v>
      </c>
      <c r="BP316" s="54"/>
      <c r="BQ316" s="57">
        <f t="shared" si="1286"/>
        <v>110816</v>
      </c>
      <c r="BR316" s="57">
        <f t="shared" si="1260"/>
        <v>-110816</v>
      </c>
      <c r="BS316" s="57">
        <f t="shared" si="1286"/>
        <v>0</v>
      </c>
      <c r="BT316" s="150"/>
      <c r="BU316" s="54"/>
      <c r="BV316" s="54"/>
      <c r="BW316" s="54"/>
      <c r="BX316" s="54"/>
      <c r="BY316" s="54">
        <f t="shared" si="1262"/>
        <v>110816</v>
      </c>
      <c r="BZ316" s="54">
        <f t="shared" si="1263"/>
        <v>-110816</v>
      </c>
      <c r="CA316" s="54">
        <f t="shared" si="1264"/>
        <v>0</v>
      </c>
    </row>
    <row r="317" spans="1:79" ht="56.25" x14ac:dyDescent="0.2">
      <c r="A317" s="38" t="s">
        <v>155</v>
      </c>
      <c r="B317" s="39" t="s">
        <v>156</v>
      </c>
      <c r="C317" s="40">
        <f>C319+C331</f>
        <v>0</v>
      </c>
      <c r="D317" s="40">
        <f t="shared" si="1218"/>
        <v>0</v>
      </c>
      <c r="E317" s="40">
        <f t="shared" ref="E317" si="1479">E319+E331</f>
        <v>0</v>
      </c>
      <c r="F317" s="40">
        <f>F319+F331</f>
        <v>0</v>
      </c>
      <c r="G317" s="40">
        <f t="shared" si="1220"/>
        <v>0</v>
      </c>
      <c r="H317" s="40">
        <f t="shared" ref="H317" si="1480">H319+H331</f>
        <v>0</v>
      </c>
      <c r="I317" s="40">
        <f>I319+I331</f>
        <v>0</v>
      </c>
      <c r="J317" s="41">
        <f t="shared" si="1222"/>
        <v>0</v>
      </c>
      <c r="K317" s="40">
        <f t="shared" ref="K317" si="1481">K319+K331</f>
        <v>0</v>
      </c>
      <c r="L317" s="40">
        <f>L319+L331</f>
        <v>0</v>
      </c>
      <c r="M317" s="40">
        <f t="shared" si="1224"/>
        <v>0</v>
      </c>
      <c r="N317" s="40">
        <f t="shared" ref="N317" si="1482">N319+N331</f>
        <v>0</v>
      </c>
      <c r="O317" s="40">
        <f>O319+O331</f>
        <v>0</v>
      </c>
      <c r="P317" s="40">
        <f t="shared" si="1226"/>
        <v>0</v>
      </c>
      <c r="Q317" s="40">
        <f t="shared" ref="Q317" si="1483">Q319+Q331</f>
        <v>0</v>
      </c>
      <c r="R317" s="42">
        <f t="shared" si="1332"/>
        <v>0</v>
      </c>
      <c r="S317" s="42">
        <f t="shared" si="1215"/>
        <v>0</v>
      </c>
      <c r="T317" s="42">
        <f t="shared" si="1216"/>
        <v>0</v>
      </c>
      <c r="U317" s="40">
        <f>U319+U331</f>
        <v>0</v>
      </c>
      <c r="V317" s="40">
        <f t="shared" si="1228"/>
        <v>0</v>
      </c>
      <c r="W317" s="40">
        <f t="shared" ref="W317" si="1484">W319+W331</f>
        <v>0</v>
      </c>
      <c r="X317" s="40">
        <f>X319+X331</f>
        <v>0</v>
      </c>
      <c r="Y317" s="40">
        <f t="shared" si="1230"/>
        <v>0</v>
      </c>
      <c r="Z317" s="40">
        <f t="shared" ref="Z317" si="1485">Z319+Z331</f>
        <v>0</v>
      </c>
      <c r="AA317" s="40">
        <f>AA319+AA331</f>
        <v>0</v>
      </c>
      <c r="AB317" s="40">
        <f t="shared" si="1232"/>
        <v>0</v>
      </c>
      <c r="AC317" s="40">
        <f t="shared" ref="AC317" si="1486">AC319+AC331</f>
        <v>0</v>
      </c>
      <c r="AD317" s="40">
        <f>AD319+AD331</f>
        <v>0</v>
      </c>
      <c r="AE317" s="40">
        <f t="shared" si="1234"/>
        <v>0</v>
      </c>
      <c r="AF317" s="40">
        <f t="shared" ref="AF317" si="1487">AF319+AF331</f>
        <v>0</v>
      </c>
      <c r="AG317" s="40">
        <f>AG319+AG331</f>
        <v>0</v>
      </c>
      <c r="AH317" s="40">
        <f t="shared" si="1236"/>
        <v>0</v>
      </c>
      <c r="AI317" s="40">
        <f t="shared" ref="AI317" si="1488">AI319+AI331</f>
        <v>0</v>
      </c>
      <c r="AJ317" s="40">
        <f>AJ319+AJ331</f>
        <v>0</v>
      </c>
      <c r="AK317" s="40">
        <f t="shared" si="1238"/>
        <v>0</v>
      </c>
      <c r="AL317" s="40">
        <f t="shared" ref="AL317" si="1489">AL319+AL331</f>
        <v>0</v>
      </c>
      <c r="AM317" s="40">
        <f>AM319+AM331</f>
        <v>0</v>
      </c>
      <c r="AN317" s="40">
        <f t="shared" si="1240"/>
        <v>0</v>
      </c>
      <c r="AO317" s="40">
        <f t="shared" ref="AO317" si="1490">AO319+AO331</f>
        <v>0</v>
      </c>
      <c r="AP317" s="40">
        <f>AP319+AP331</f>
        <v>0</v>
      </c>
      <c r="AQ317" s="40">
        <f t="shared" si="1242"/>
        <v>0</v>
      </c>
      <c r="AR317" s="40">
        <f t="shared" ref="AR317" si="1491">AR319+AR331</f>
        <v>0</v>
      </c>
      <c r="AS317" s="40">
        <f>AS319+AS331</f>
        <v>0</v>
      </c>
      <c r="AT317" s="40">
        <f t="shared" si="1244"/>
        <v>0</v>
      </c>
      <c r="AU317" s="40">
        <f t="shared" ref="AU317" si="1492">AU319+AU331</f>
        <v>0</v>
      </c>
      <c r="AV317" s="40">
        <f>AV319+AV331</f>
        <v>0</v>
      </c>
      <c r="AW317" s="40">
        <f t="shared" si="1246"/>
        <v>0</v>
      </c>
      <c r="AX317" s="40">
        <f t="shared" ref="AX317" si="1493">AX319+AX331</f>
        <v>0</v>
      </c>
      <c r="AY317" s="40">
        <f>AY319+AY331</f>
        <v>60671</v>
      </c>
      <c r="AZ317" s="40">
        <f t="shared" si="1248"/>
        <v>-48677</v>
      </c>
      <c r="BA317" s="40">
        <f t="shared" ref="BA317" si="1494">BA319+BA331</f>
        <v>11994</v>
      </c>
      <c r="BB317" s="40">
        <f>BB319+BB331</f>
        <v>0</v>
      </c>
      <c r="BC317" s="40">
        <f t="shared" si="1250"/>
        <v>0</v>
      </c>
      <c r="BD317" s="40">
        <f t="shared" ref="BD317" si="1495">BD319+BD331</f>
        <v>0</v>
      </c>
      <c r="BE317" s="40">
        <f>BE319+BE331</f>
        <v>0</v>
      </c>
      <c r="BF317" s="40">
        <f t="shared" si="1252"/>
        <v>0</v>
      </c>
      <c r="BG317" s="40">
        <f t="shared" ref="BG317" si="1496">BG319+BG331</f>
        <v>0</v>
      </c>
      <c r="BH317" s="40">
        <f>BH319+BH331</f>
        <v>0</v>
      </c>
      <c r="BI317" s="40">
        <f t="shared" si="1254"/>
        <v>0</v>
      </c>
      <c r="BJ317" s="40">
        <f t="shared" ref="BJ317" si="1497">BJ319+BJ331</f>
        <v>0</v>
      </c>
      <c r="BK317" s="40">
        <f>BK319+BK331+BK343</f>
        <v>0</v>
      </c>
      <c r="BL317" s="40">
        <f t="shared" si="1256"/>
        <v>76669</v>
      </c>
      <c r="BM317" s="40">
        <f t="shared" ref="BM317" si="1498">BM319+BM331+BM343</f>
        <v>76669</v>
      </c>
      <c r="BN317" s="40">
        <f>BN319+BN331</f>
        <v>0</v>
      </c>
      <c r="BO317" s="40">
        <f t="shared" si="1258"/>
        <v>0</v>
      </c>
      <c r="BP317" s="40">
        <f t="shared" ref="BP317" si="1499">BP319+BP331</f>
        <v>0</v>
      </c>
      <c r="BQ317" s="60">
        <f t="shared" si="1286"/>
        <v>60671</v>
      </c>
      <c r="BR317" s="60">
        <f t="shared" si="1260"/>
        <v>27992</v>
      </c>
      <c r="BS317" s="60">
        <f t="shared" si="1286"/>
        <v>88663</v>
      </c>
      <c r="BT317" s="148" t="s">
        <v>209</v>
      </c>
      <c r="BU317" s="43"/>
      <c r="BV317" s="40">
        <f>BV319+BV331</f>
        <v>0</v>
      </c>
      <c r="BW317" s="40">
        <f t="shared" ref="BW317:BX317" si="1500">BW319+BW331</f>
        <v>0</v>
      </c>
      <c r="BX317" s="40">
        <f t="shared" si="1500"/>
        <v>0</v>
      </c>
      <c r="BY317" s="40">
        <f t="shared" si="1262"/>
        <v>60671</v>
      </c>
      <c r="BZ317" s="40">
        <f t="shared" si="1263"/>
        <v>27992</v>
      </c>
      <c r="CA317" s="40">
        <f t="shared" si="1264"/>
        <v>88663</v>
      </c>
    </row>
    <row r="318" spans="1:79" ht="33.75" x14ac:dyDescent="0.2">
      <c r="A318" s="44" t="s">
        <v>43</v>
      </c>
      <c r="B318" s="45" t="s">
        <v>44</v>
      </c>
      <c r="C318" s="30"/>
      <c r="D318" s="30">
        <f t="shared" si="1218"/>
        <v>0</v>
      </c>
      <c r="E318" s="30"/>
      <c r="F318" s="30"/>
      <c r="G318" s="30">
        <f t="shared" si="1220"/>
        <v>0</v>
      </c>
      <c r="H318" s="30"/>
      <c r="I318" s="30"/>
      <c r="J318" s="32">
        <f t="shared" si="1222"/>
        <v>0</v>
      </c>
      <c r="K318" s="30"/>
      <c r="L318" s="30"/>
      <c r="M318" s="30">
        <f t="shared" si="1224"/>
        <v>0</v>
      </c>
      <c r="N318" s="30"/>
      <c r="O318" s="30"/>
      <c r="P318" s="30">
        <f t="shared" si="1226"/>
        <v>0</v>
      </c>
      <c r="Q318" s="30"/>
      <c r="R318" s="48">
        <f t="shared" si="1332"/>
        <v>0</v>
      </c>
      <c r="S318" s="48">
        <f t="shared" si="1215"/>
        <v>0</v>
      </c>
      <c r="T318" s="48">
        <f t="shared" si="1216"/>
        <v>0</v>
      </c>
      <c r="U318" s="30"/>
      <c r="V318" s="30">
        <f t="shared" si="1228"/>
        <v>0</v>
      </c>
      <c r="W318" s="30"/>
      <c r="X318" s="30"/>
      <c r="Y318" s="30">
        <f t="shared" si="1230"/>
        <v>0</v>
      </c>
      <c r="Z318" s="30"/>
      <c r="AA318" s="30"/>
      <c r="AB318" s="30">
        <f t="shared" si="1232"/>
        <v>0</v>
      </c>
      <c r="AC318" s="30"/>
      <c r="AD318" s="30"/>
      <c r="AE318" s="30">
        <f t="shared" si="1234"/>
        <v>0</v>
      </c>
      <c r="AF318" s="30"/>
      <c r="AG318" s="30"/>
      <c r="AH318" s="30">
        <f t="shared" si="1236"/>
        <v>0</v>
      </c>
      <c r="AI318" s="30"/>
      <c r="AJ318" s="30"/>
      <c r="AK318" s="30">
        <f t="shared" si="1238"/>
        <v>0</v>
      </c>
      <c r="AL318" s="30"/>
      <c r="AM318" s="30"/>
      <c r="AN318" s="30">
        <f t="shared" si="1240"/>
        <v>0</v>
      </c>
      <c r="AO318" s="30"/>
      <c r="AP318" s="30"/>
      <c r="AQ318" s="30">
        <f t="shared" si="1242"/>
        <v>0</v>
      </c>
      <c r="AR318" s="30"/>
      <c r="AS318" s="30"/>
      <c r="AT318" s="30">
        <f t="shared" si="1244"/>
        <v>0</v>
      </c>
      <c r="AU318" s="30"/>
      <c r="AV318" s="30"/>
      <c r="AW318" s="30">
        <f t="shared" si="1246"/>
        <v>0</v>
      </c>
      <c r="AX318" s="30"/>
      <c r="AY318" s="30"/>
      <c r="AZ318" s="30">
        <f t="shared" si="1248"/>
        <v>0</v>
      </c>
      <c r="BA318" s="30"/>
      <c r="BB318" s="30"/>
      <c r="BC318" s="30">
        <f t="shared" si="1250"/>
        <v>0</v>
      </c>
      <c r="BD318" s="30"/>
      <c r="BE318" s="30"/>
      <c r="BF318" s="30">
        <f t="shared" si="1252"/>
        <v>0</v>
      </c>
      <c r="BG318" s="30"/>
      <c r="BH318" s="30"/>
      <c r="BI318" s="30">
        <f t="shared" si="1254"/>
        <v>0</v>
      </c>
      <c r="BJ318" s="30"/>
      <c r="BK318" s="30"/>
      <c r="BL318" s="30">
        <f t="shared" si="1256"/>
        <v>0</v>
      </c>
      <c r="BM318" s="30"/>
      <c r="BN318" s="30"/>
      <c r="BO318" s="30">
        <f t="shared" si="1258"/>
        <v>0</v>
      </c>
      <c r="BP318" s="30"/>
      <c r="BQ318" s="49"/>
      <c r="BR318" s="49"/>
      <c r="BS318" s="49"/>
      <c r="BT318" s="149"/>
      <c r="BU318" s="30"/>
      <c r="BV318" s="30"/>
      <c r="BW318" s="30"/>
      <c r="BX318" s="30"/>
      <c r="BY318" s="30">
        <f t="shared" si="1262"/>
        <v>0</v>
      </c>
      <c r="BZ318" s="30">
        <f t="shared" si="1263"/>
        <v>0</v>
      </c>
      <c r="CA318" s="30">
        <f t="shared" si="1264"/>
        <v>0</v>
      </c>
    </row>
    <row r="319" spans="1:79" ht="22.5" x14ac:dyDescent="0.2">
      <c r="A319" s="44" t="s">
        <v>146</v>
      </c>
      <c r="B319" s="45" t="s">
        <v>147</v>
      </c>
      <c r="C319" s="33">
        <f>C320+C324+C329</f>
        <v>0</v>
      </c>
      <c r="D319" s="33">
        <f t="shared" si="1218"/>
        <v>0</v>
      </c>
      <c r="E319" s="33">
        <f t="shared" ref="E319" si="1501">E320+E324+E329</f>
        <v>0</v>
      </c>
      <c r="F319" s="33">
        <f>F320+F324+F329</f>
        <v>0</v>
      </c>
      <c r="G319" s="33">
        <f t="shared" si="1220"/>
        <v>0</v>
      </c>
      <c r="H319" s="33">
        <f t="shared" ref="H319" si="1502">H320+H324+H329</f>
        <v>0</v>
      </c>
      <c r="I319" s="33">
        <f>I320+I324+I329</f>
        <v>0</v>
      </c>
      <c r="J319" s="50">
        <f t="shared" si="1222"/>
        <v>0</v>
      </c>
      <c r="K319" s="33">
        <f t="shared" ref="K319" si="1503">K320+K324+K329</f>
        <v>0</v>
      </c>
      <c r="L319" s="33">
        <f>L320+L324+L329</f>
        <v>0</v>
      </c>
      <c r="M319" s="33">
        <f t="shared" si="1224"/>
        <v>0</v>
      </c>
      <c r="N319" s="33">
        <f t="shared" ref="N319" si="1504">N320+N324+N329</f>
        <v>0</v>
      </c>
      <c r="O319" s="33">
        <f>O320+O324+O329</f>
        <v>0</v>
      </c>
      <c r="P319" s="33">
        <f t="shared" si="1226"/>
        <v>0</v>
      </c>
      <c r="Q319" s="33">
        <f t="shared" ref="Q319" si="1505">Q320+Q324+Q329</f>
        <v>0</v>
      </c>
      <c r="R319" s="48">
        <f t="shared" si="1332"/>
        <v>0</v>
      </c>
      <c r="S319" s="48">
        <f t="shared" si="1215"/>
        <v>0</v>
      </c>
      <c r="T319" s="48">
        <f t="shared" si="1216"/>
        <v>0</v>
      </c>
      <c r="U319" s="33">
        <f>U320+U324+U329</f>
        <v>0</v>
      </c>
      <c r="V319" s="33">
        <f t="shared" si="1228"/>
        <v>0</v>
      </c>
      <c r="W319" s="33">
        <f t="shared" ref="W319" si="1506">W320+W324+W329</f>
        <v>0</v>
      </c>
      <c r="X319" s="33">
        <f>X320+X324+X329</f>
        <v>0</v>
      </c>
      <c r="Y319" s="33">
        <f t="shared" si="1230"/>
        <v>0</v>
      </c>
      <c r="Z319" s="33">
        <f t="shared" ref="Z319" si="1507">Z320+Z324+Z329</f>
        <v>0</v>
      </c>
      <c r="AA319" s="33">
        <f>AA320+AA324+AA329</f>
        <v>0</v>
      </c>
      <c r="AB319" s="33">
        <f t="shared" si="1232"/>
        <v>0</v>
      </c>
      <c r="AC319" s="33">
        <f t="shared" ref="AC319" si="1508">AC320+AC324+AC329</f>
        <v>0</v>
      </c>
      <c r="AD319" s="33">
        <f>AD320+AD324+AD329</f>
        <v>0</v>
      </c>
      <c r="AE319" s="33">
        <f t="shared" si="1234"/>
        <v>0</v>
      </c>
      <c r="AF319" s="33">
        <f t="shared" ref="AF319" si="1509">AF320+AF324+AF329</f>
        <v>0</v>
      </c>
      <c r="AG319" s="33">
        <f>AG320+AG324+AG329</f>
        <v>0</v>
      </c>
      <c r="AH319" s="33">
        <f t="shared" si="1236"/>
        <v>0</v>
      </c>
      <c r="AI319" s="33">
        <f t="shared" ref="AI319" si="1510">AI320+AI324+AI329</f>
        <v>0</v>
      </c>
      <c r="AJ319" s="33">
        <f>AJ320+AJ324+AJ329</f>
        <v>0</v>
      </c>
      <c r="AK319" s="33">
        <f t="shared" si="1238"/>
        <v>0</v>
      </c>
      <c r="AL319" s="33">
        <f t="shared" ref="AL319" si="1511">AL320+AL324+AL329</f>
        <v>0</v>
      </c>
      <c r="AM319" s="33">
        <f>AM320+AM324+AM329</f>
        <v>0</v>
      </c>
      <c r="AN319" s="33">
        <f t="shared" si="1240"/>
        <v>0</v>
      </c>
      <c r="AO319" s="33">
        <f t="shared" ref="AO319" si="1512">AO320+AO324+AO329</f>
        <v>0</v>
      </c>
      <c r="AP319" s="33">
        <f>AP320+AP324+AP329</f>
        <v>0</v>
      </c>
      <c r="AQ319" s="33">
        <f t="shared" si="1242"/>
        <v>0</v>
      </c>
      <c r="AR319" s="33">
        <f t="shared" ref="AR319" si="1513">AR320+AR324+AR329</f>
        <v>0</v>
      </c>
      <c r="AS319" s="33">
        <f>AS320+AS324+AS329</f>
        <v>0</v>
      </c>
      <c r="AT319" s="33">
        <f t="shared" si="1244"/>
        <v>0</v>
      </c>
      <c r="AU319" s="33">
        <f t="shared" ref="AU319" si="1514">AU320+AU324+AU329</f>
        <v>0</v>
      </c>
      <c r="AV319" s="33">
        <f>AV320+AV324+AV329</f>
        <v>0</v>
      </c>
      <c r="AW319" s="33">
        <f t="shared" si="1246"/>
        <v>0</v>
      </c>
      <c r="AX319" s="33">
        <f t="shared" ref="AX319" si="1515">AX320+AX324+AX329</f>
        <v>0</v>
      </c>
      <c r="AY319" s="33">
        <f>AY320+AY324+AY329</f>
        <v>9101</v>
      </c>
      <c r="AZ319" s="33">
        <f t="shared" si="1248"/>
        <v>-7302</v>
      </c>
      <c r="BA319" s="33">
        <f t="shared" ref="BA319" si="1516">BA320+BA324+BA329</f>
        <v>1799</v>
      </c>
      <c r="BB319" s="33">
        <f>BB320+BB324+BB329</f>
        <v>0</v>
      </c>
      <c r="BC319" s="33">
        <f t="shared" si="1250"/>
        <v>0</v>
      </c>
      <c r="BD319" s="33">
        <f t="shared" ref="BD319" si="1517">BD320+BD324+BD329</f>
        <v>0</v>
      </c>
      <c r="BE319" s="33">
        <f>BE320+BE324+BE329</f>
        <v>0</v>
      </c>
      <c r="BF319" s="33">
        <f t="shared" si="1252"/>
        <v>0</v>
      </c>
      <c r="BG319" s="33">
        <f t="shared" ref="BG319" si="1518">BG320+BG324+BG329</f>
        <v>0</v>
      </c>
      <c r="BH319" s="33">
        <f>BH320+BH324+BH329</f>
        <v>0</v>
      </c>
      <c r="BI319" s="33">
        <f t="shared" si="1254"/>
        <v>0</v>
      </c>
      <c r="BJ319" s="33">
        <f t="shared" ref="BJ319" si="1519">BJ320+BJ324+BJ329</f>
        <v>0</v>
      </c>
      <c r="BK319" s="33">
        <f>BK320+BK324+BK329</f>
        <v>0</v>
      </c>
      <c r="BL319" s="33">
        <f t="shared" si="1256"/>
        <v>0</v>
      </c>
      <c r="BM319" s="33">
        <f t="shared" ref="BM319" si="1520">BM320+BM324+BM329</f>
        <v>0</v>
      </c>
      <c r="BN319" s="33">
        <f>BN320+BN324+BN329</f>
        <v>0</v>
      </c>
      <c r="BO319" s="33">
        <f t="shared" si="1258"/>
        <v>0</v>
      </c>
      <c r="BP319" s="33">
        <f t="shared" ref="BP319" si="1521">BP320+BP324+BP329</f>
        <v>0</v>
      </c>
      <c r="BQ319" s="57">
        <f t="shared" si="1286"/>
        <v>9101</v>
      </c>
      <c r="BR319" s="57">
        <f t="shared" si="1260"/>
        <v>-7302</v>
      </c>
      <c r="BS319" s="57">
        <f t="shared" si="1286"/>
        <v>1799</v>
      </c>
      <c r="BT319" s="149"/>
      <c r="BU319" s="33"/>
      <c r="BV319" s="33">
        <f>BV320+BV324+BV329</f>
        <v>0</v>
      </c>
      <c r="BW319" s="33">
        <f t="shared" ref="BW319:BX319" si="1522">BW320+BW324+BW329</f>
        <v>0</v>
      </c>
      <c r="BX319" s="33">
        <f t="shared" si="1522"/>
        <v>0</v>
      </c>
      <c r="BY319" s="33">
        <f t="shared" si="1262"/>
        <v>9101</v>
      </c>
      <c r="BZ319" s="33">
        <f t="shared" si="1263"/>
        <v>-7302</v>
      </c>
      <c r="CA319" s="33">
        <f t="shared" si="1264"/>
        <v>1799</v>
      </c>
    </row>
    <row r="320" spans="1:79" ht="22.5" x14ac:dyDescent="0.2">
      <c r="A320" s="44" t="s">
        <v>47</v>
      </c>
      <c r="B320" s="45" t="s">
        <v>48</v>
      </c>
      <c r="C320" s="43">
        <f>C321+C322+C323</f>
        <v>0</v>
      </c>
      <c r="D320" s="43">
        <f t="shared" si="1218"/>
        <v>0</v>
      </c>
      <c r="E320" s="43">
        <f t="shared" ref="E320" si="1523">E321+E322+E323</f>
        <v>0</v>
      </c>
      <c r="F320" s="43">
        <f>F321+F322+F323</f>
        <v>0</v>
      </c>
      <c r="G320" s="43">
        <f t="shared" si="1220"/>
        <v>0</v>
      </c>
      <c r="H320" s="43">
        <f t="shared" ref="H320" si="1524">H321+H322+H323</f>
        <v>0</v>
      </c>
      <c r="I320" s="43">
        <f>I321+I322+I323</f>
        <v>0</v>
      </c>
      <c r="J320" s="52">
        <f t="shared" si="1222"/>
        <v>0</v>
      </c>
      <c r="K320" s="43">
        <f t="shared" ref="K320" si="1525">K321+K322+K323</f>
        <v>0</v>
      </c>
      <c r="L320" s="43">
        <f>L321+L322+L323</f>
        <v>0</v>
      </c>
      <c r="M320" s="43">
        <f t="shared" si="1224"/>
        <v>0</v>
      </c>
      <c r="N320" s="43">
        <f t="shared" ref="N320" si="1526">N321+N322+N323</f>
        <v>0</v>
      </c>
      <c r="O320" s="43">
        <f>O321+O322+O323</f>
        <v>0</v>
      </c>
      <c r="P320" s="43">
        <f t="shared" si="1226"/>
        <v>0</v>
      </c>
      <c r="Q320" s="43">
        <f t="shared" ref="Q320" si="1527">Q321+Q322+Q323</f>
        <v>0</v>
      </c>
      <c r="R320" s="48">
        <f t="shared" si="1332"/>
        <v>0</v>
      </c>
      <c r="S320" s="48">
        <f t="shared" si="1215"/>
        <v>0</v>
      </c>
      <c r="T320" s="48">
        <f t="shared" si="1216"/>
        <v>0</v>
      </c>
      <c r="U320" s="43">
        <f>U321+U322+U323</f>
        <v>0</v>
      </c>
      <c r="V320" s="43">
        <f t="shared" si="1228"/>
        <v>0</v>
      </c>
      <c r="W320" s="43">
        <f t="shared" ref="W320" si="1528">W321+W322+W323</f>
        <v>0</v>
      </c>
      <c r="X320" s="43">
        <f>X321+X322+X323</f>
        <v>0</v>
      </c>
      <c r="Y320" s="43">
        <f t="shared" si="1230"/>
        <v>0</v>
      </c>
      <c r="Z320" s="43">
        <f t="shared" ref="Z320" si="1529">Z321+Z322+Z323</f>
        <v>0</v>
      </c>
      <c r="AA320" s="43">
        <f>AA321+AA322+AA323</f>
        <v>0</v>
      </c>
      <c r="AB320" s="43">
        <f t="shared" si="1232"/>
        <v>0</v>
      </c>
      <c r="AC320" s="43">
        <f t="shared" ref="AC320" si="1530">AC321+AC322+AC323</f>
        <v>0</v>
      </c>
      <c r="AD320" s="43">
        <f>AD321+AD322+AD323</f>
        <v>0</v>
      </c>
      <c r="AE320" s="43">
        <f t="shared" si="1234"/>
        <v>0</v>
      </c>
      <c r="AF320" s="43">
        <f t="shared" ref="AF320" si="1531">AF321+AF322+AF323</f>
        <v>0</v>
      </c>
      <c r="AG320" s="43">
        <f>AG321+AG322+AG323</f>
        <v>0</v>
      </c>
      <c r="AH320" s="43">
        <f t="shared" si="1236"/>
        <v>0</v>
      </c>
      <c r="AI320" s="43">
        <f t="shared" ref="AI320" si="1532">AI321+AI322+AI323</f>
        <v>0</v>
      </c>
      <c r="AJ320" s="43">
        <f>AJ321+AJ322+AJ323</f>
        <v>0</v>
      </c>
      <c r="AK320" s="43">
        <f t="shared" si="1238"/>
        <v>0</v>
      </c>
      <c r="AL320" s="43">
        <f t="shared" ref="AL320" si="1533">AL321+AL322+AL323</f>
        <v>0</v>
      </c>
      <c r="AM320" s="43">
        <f>AM321+AM322+AM323</f>
        <v>0</v>
      </c>
      <c r="AN320" s="43">
        <f t="shared" si="1240"/>
        <v>0</v>
      </c>
      <c r="AO320" s="43">
        <f t="shared" ref="AO320" si="1534">AO321+AO322+AO323</f>
        <v>0</v>
      </c>
      <c r="AP320" s="43">
        <f>AP321+AP322+AP323</f>
        <v>0</v>
      </c>
      <c r="AQ320" s="43">
        <f t="shared" si="1242"/>
        <v>0</v>
      </c>
      <c r="AR320" s="43">
        <f t="shared" ref="AR320" si="1535">AR321+AR322+AR323</f>
        <v>0</v>
      </c>
      <c r="AS320" s="43">
        <f>AS321+AS322+AS323</f>
        <v>0</v>
      </c>
      <c r="AT320" s="43">
        <f t="shared" si="1244"/>
        <v>0</v>
      </c>
      <c r="AU320" s="43">
        <f t="shared" ref="AU320" si="1536">AU321+AU322+AU323</f>
        <v>0</v>
      </c>
      <c r="AV320" s="43">
        <f>AV321+AV322+AV323</f>
        <v>0</v>
      </c>
      <c r="AW320" s="43">
        <f t="shared" si="1246"/>
        <v>0</v>
      </c>
      <c r="AX320" s="43">
        <f t="shared" ref="AX320" si="1537">AX321+AX322+AX323</f>
        <v>0</v>
      </c>
      <c r="AY320" s="43">
        <f>AY321+AY322+AY323</f>
        <v>381</v>
      </c>
      <c r="AZ320" s="43">
        <f t="shared" si="1248"/>
        <v>-223</v>
      </c>
      <c r="BA320" s="43">
        <f t="shared" ref="BA320" si="1538">BA321+BA322+BA323</f>
        <v>158</v>
      </c>
      <c r="BB320" s="43">
        <f>BB321+BB322+BB323</f>
        <v>0</v>
      </c>
      <c r="BC320" s="43">
        <f t="shared" si="1250"/>
        <v>0</v>
      </c>
      <c r="BD320" s="43">
        <f t="shared" ref="BD320" si="1539">BD321+BD322+BD323</f>
        <v>0</v>
      </c>
      <c r="BE320" s="43">
        <f>BE321+BE322+BE323</f>
        <v>0</v>
      </c>
      <c r="BF320" s="43">
        <f t="shared" si="1252"/>
        <v>0</v>
      </c>
      <c r="BG320" s="43">
        <f t="shared" ref="BG320" si="1540">BG321+BG322+BG323</f>
        <v>0</v>
      </c>
      <c r="BH320" s="43">
        <f>BH321+BH322+BH323</f>
        <v>0</v>
      </c>
      <c r="BI320" s="43">
        <f t="shared" si="1254"/>
        <v>0</v>
      </c>
      <c r="BJ320" s="43">
        <f t="shared" ref="BJ320" si="1541">BJ321+BJ322+BJ323</f>
        <v>0</v>
      </c>
      <c r="BK320" s="43">
        <f>BK321+BK322+BK323</f>
        <v>0</v>
      </c>
      <c r="BL320" s="43">
        <f t="shared" si="1256"/>
        <v>0</v>
      </c>
      <c r="BM320" s="43">
        <f t="shared" ref="BM320" si="1542">BM321+BM322+BM323</f>
        <v>0</v>
      </c>
      <c r="BN320" s="43">
        <f>BN321+BN322+BN323</f>
        <v>0</v>
      </c>
      <c r="BO320" s="43">
        <f t="shared" si="1258"/>
        <v>0</v>
      </c>
      <c r="BP320" s="43">
        <f t="shared" ref="BP320" si="1543">BP321+BP322+BP323</f>
        <v>0</v>
      </c>
      <c r="BQ320" s="57">
        <f t="shared" si="1286"/>
        <v>381</v>
      </c>
      <c r="BR320" s="57">
        <f t="shared" si="1260"/>
        <v>-223</v>
      </c>
      <c r="BS320" s="57">
        <f t="shared" si="1286"/>
        <v>158</v>
      </c>
      <c r="BT320" s="149"/>
      <c r="BU320" s="43"/>
      <c r="BV320" s="43">
        <f>BV321+BV322+BV323</f>
        <v>0</v>
      </c>
      <c r="BW320" s="43">
        <f t="shared" ref="BW320:BX320" si="1544">BW321+BW322+BW323</f>
        <v>0</v>
      </c>
      <c r="BX320" s="43">
        <f t="shared" si="1544"/>
        <v>0</v>
      </c>
      <c r="BY320" s="43">
        <f t="shared" si="1262"/>
        <v>381</v>
      </c>
      <c r="BZ320" s="43">
        <f t="shared" si="1263"/>
        <v>-223</v>
      </c>
      <c r="CA320" s="43">
        <f t="shared" si="1264"/>
        <v>158</v>
      </c>
    </row>
    <row r="321" spans="1:79" x14ac:dyDescent="0.2">
      <c r="A321" s="44" t="s">
        <v>49</v>
      </c>
      <c r="B321" s="45" t="s">
        <v>50</v>
      </c>
      <c r="C321" s="54">
        <v>0</v>
      </c>
      <c r="D321" s="54">
        <f t="shared" si="1218"/>
        <v>0</v>
      </c>
      <c r="E321" s="54">
        <v>0</v>
      </c>
      <c r="F321" s="54">
        <v>0</v>
      </c>
      <c r="G321" s="54">
        <f t="shared" si="1220"/>
        <v>0</v>
      </c>
      <c r="H321" s="54">
        <v>0</v>
      </c>
      <c r="I321" s="54">
        <v>0</v>
      </c>
      <c r="J321" s="55">
        <f t="shared" si="1222"/>
        <v>0</v>
      </c>
      <c r="K321" s="54">
        <v>0</v>
      </c>
      <c r="L321" s="54">
        <v>0</v>
      </c>
      <c r="M321" s="54">
        <f t="shared" si="1224"/>
        <v>0</v>
      </c>
      <c r="N321" s="54">
        <v>0</v>
      </c>
      <c r="O321" s="54">
        <v>0</v>
      </c>
      <c r="P321" s="54">
        <f t="shared" si="1226"/>
        <v>0</v>
      </c>
      <c r="Q321" s="54">
        <v>0</v>
      </c>
      <c r="R321" s="48">
        <f t="shared" si="1332"/>
        <v>0</v>
      </c>
      <c r="S321" s="48">
        <f t="shared" si="1215"/>
        <v>0</v>
      </c>
      <c r="T321" s="48">
        <f t="shared" si="1216"/>
        <v>0</v>
      </c>
      <c r="U321" s="54">
        <v>0</v>
      </c>
      <c r="V321" s="54">
        <f t="shared" si="1228"/>
        <v>0</v>
      </c>
      <c r="W321" s="54">
        <v>0</v>
      </c>
      <c r="X321" s="54">
        <v>0</v>
      </c>
      <c r="Y321" s="54">
        <f t="shared" si="1230"/>
        <v>0</v>
      </c>
      <c r="Z321" s="54">
        <v>0</v>
      </c>
      <c r="AA321" s="54">
        <v>0</v>
      </c>
      <c r="AB321" s="54">
        <f t="shared" si="1232"/>
        <v>0</v>
      </c>
      <c r="AC321" s="54">
        <v>0</v>
      </c>
      <c r="AD321" s="54">
        <v>0</v>
      </c>
      <c r="AE321" s="54">
        <f t="shared" si="1234"/>
        <v>0</v>
      </c>
      <c r="AF321" s="54">
        <v>0</v>
      </c>
      <c r="AG321" s="54">
        <v>0</v>
      </c>
      <c r="AH321" s="54">
        <f t="shared" si="1236"/>
        <v>0</v>
      </c>
      <c r="AI321" s="54">
        <v>0</v>
      </c>
      <c r="AJ321" s="54">
        <v>0</v>
      </c>
      <c r="AK321" s="54">
        <f t="shared" si="1238"/>
        <v>0</v>
      </c>
      <c r="AL321" s="54">
        <v>0</v>
      </c>
      <c r="AM321" s="54">
        <v>0</v>
      </c>
      <c r="AN321" s="54">
        <f t="shared" si="1240"/>
        <v>0</v>
      </c>
      <c r="AO321" s="54">
        <v>0</v>
      </c>
      <c r="AP321" s="54">
        <v>0</v>
      </c>
      <c r="AQ321" s="54">
        <f t="shared" si="1242"/>
        <v>0</v>
      </c>
      <c r="AR321" s="54">
        <v>0</v>
      </c>
      <c r="AS321" s="54">
        <v>0</v>
      </c>
      <c r="AT321" s="54">
        <f t="shared" si="1244"/>
        <v>0</v>
      </c>
      <c r="AU321" s="54">
        <v>0</v>
      </c>
      <c r="AV321" s="54">
        <v>0</v>
      </c>
      <c r="AW321" s="54">
        <f t="shared" si="1246"/>
        <v>0</v>
      </c>
      <c r="AX321" s="54">
        <v>0</v>
      </c>
      <c r="AY321" s="54">
        <v>328</v>
      </c>
      <c r="AZ321" s="54">
        <f t="shared" si="1248"/>
        <v>-192</v>
      </c>
      <c r="BA321" s="54">
        <v>136</v>
      </c>
      <c r="BB321" s="54">
        <v>0</v>
      </c>
      <c r="BC321" s="54">
        <f t="shared" si="1250"/>
        <v>0</v>
      </c>
      <c r="BD321" s="54">
        <v>0</v>
      </c>
      <c r="BE321" s="54">
        <v>0</v>
      </c>
      <c r="BF321" s="54">
        <f t="shared" si="1252"/>
        <v>0</v>
      </c>
      <c r="BG321" s="54">
        <v>0</v>
      </c>
      <c r="BH321" s="54">
        <v>0</v>
      </c>
      <c r="BI321" s="54">
        <f t="shared" si="1254"/>
        <v>0</v>
      </c>
      <c r="BJ321" s="54">
        <v>0</v>
      </c>
      <c r="BK321" s="54">
        <v>0</v>
      </c>
      <c r="BL321" s="54">
        <f t="shared" si="1256"/>
        <v>0</v>
      </c>
      <c r="BM321" s="54">
        <v>0</v>
      </c>
      <c r="BN321" s="54">
        <v>0</v>
      </c>
      <c r="BO321" s="54">
        <f t="shared" si="1258"/>
        <v>0</v>
      </c>
      <c r="BP321" s="54">
        <v>0</v>
      </c>
      <c r="BQ321" s="57">
        <f t="shared" si="1286"/>
        <v>328</v>
      </c>
      <c r="BR321" s="57">
        <f t="shared" si="1260"/>
        <v>-192</v>
      </c>
      <c r="BS321" s="57">
        <f t="shared" si="1286"/>
        <v>136</v>
      </c>
      <c r="BT321" s="149"/>
      <c r="BU321" s="54"/>
      <c r="BV321" s="54">
        <v>0</v>
      </c>
      <c r="BW321" s="54">
        <v>0</v>
      </c>
      <c r="BX321" s="54">
        <v>0</v>
      </c>
      <c r="BY321" s="54">
        <f t="shared" si="1262"/>
        <v>328</v>
      </c>
      <c r="BZ321" s="54">
        <f t="shared" si="1263"/>
        <v>-192</v>
      </c>
      <c r="CA321" s="54">
        <f t="shared" si="1264"/>
        <v>136</v>
      </c>
    </row>
    <row r="322" spans="1:79" ht="22.5" x14ac:dyDescent="0.2">
      <c r="A322" s="44" t="s">
        <v>51</v>
      </c>
      <c r="B322" s="45" t="s">
        <v>52</v>
      </c>
      <c r="C322" s="54">
        <v>0</v>
      </c>
      <c r="D322" s="54">
        <f t="shared" si="1218"/>
        <v>0</v>
      </c>
      <c r="E322" s="54">
        <v>0</v>
      </c>
      <c r="F322" s="54">
        <v>0</v>
      </c>
      <c r="G322" s="54">
        <f t="shared" si="1220"/>
        <v>0</v>
      </c>
      <c r="H322" s="54">
        <v>0</v>
      </c>
      <c r="I322" s="54">
        <v>0</v>
      </c>
      <c r="J322" s="55">
        <f t="shared" si="1222"/>
        <v>0</v>
      </c>
      <c r="K322" s="54">
        <v>0</v>
      </c>
      <c r="L322" s="54">
        <v>0</v>
      </c>
      <c r="M322" s="54">
        <f t="shared" si="1224"/>
        <v>0</v>
      </c>
      <c r="N322" s="54">
        <v>0</v>
      </c>
      <c r="O322" s="54">
        <v>0</v>
      </c>
      <c r="P322" s="54">
        <f t="shared" si="1226"/>
        <v>0</v>
      </c>
      <c r="Q322" s="54">
        <v>0</v>
      </c>
      <c r="R322" s="48">
        <f t="shared" si="1332"/>
        <v>0</v>
      </c>
      <c r="S322" s="48">
        <f t="shared" si="1215"/>
        <v>0</v>
      </c>
      <c r="T322" s="48">
        <f t="shared" si="1216"/>
        <v>0</v>
      </c>
      <c r="U322" s="54">
        <v>0</v>
      </c>
      <c r="V322" s="54">
        <f t="shared" si="1228"/>
        <v>0</v>
      </c>
      <c r="W322" s="54">
        <v>0</v>
      </c>
      <c r="X322" s="54">
        <v>0</v>
      </c>
      <c r="Y322" s="54">
        <f t="shared" si="1230"/>
        <v>0</v>
      </c>
      <c r="Z322" s="54">
        <v>0</v>
      </c>
      <c r="AA322" s="54">
        <v>0</v>
      </c>
      <c r="AB322" s="54">
        <f t="shared" si="1232"/>
        <v>0</v>
      </c>
      <c r="AC322" s="54">
        <v>0</v>
      </c>
      <c r="AD322" s="54">
        <v>0</v>
      </c>
      <c r="AE322" s="54">
        <f t="shared" si="1234"/>
        <v>0</v>
      </c>
      <c r="AF322" s="54">
        <v>0</v>
      </c>
      <c r="AG322" s="54">
        <v>0</v>
      </c>
      <c r="AH322" s="54">
        <f t="shared" si="1236"/>
        <v>0</v>
      </c>
      <c r="AI322" s="54">
        <v>0</v>
      </c>
      <c r="AJ322" s="54">
        <v>0</v>
      </c>
      <c r="AK322" s="54">
        <f t="shared" si="1238"/>
        <v>0</v>
      </c>
      <c r="AL322" s="54">
        <v>0</v>
      </c>
      <c r="AM322" s="54">
        <v>0</v>
      </c>
      <c r="AN322" s="54">
        <f t="shared" si="1240"/>
        <v>0</v>
      </c>
      <c r="AO322" s="54">
        <v>0</v>
      </c>
      <c r="AP322" s="54">
        <v>0</v>
      </c>
      <c r="AQ322" s="54">
        <f t="shared" si="1242"/>
        <v>0</v>
      </c>
      <c r="AR322" s="54">
        <v>0</v>
      </c>
      <c r="AS322" s="54">
        <v>0</v>
      </c>
      <c r="AT322" s="54">
        <f t="shared" si="1244"/>
        <v>0</v>
      </c>
      <c r="AU322" s="54">
        <v>0</v>
      </c>
      <c r="AV322" s="54">
        <v>0</v>
      </c>
      <c r="AW322" s="54">
        <f t="shared" si="1246"/>
        <v>0</v>
      </c>
      <c r="AX322" s="54">
        <v>0</v>
      </c>
      <c r="AY322" s="54">
        <v>0</v>
      </c>
      <c r="AZ322" s="54">
        <f t="shared" si="1248"/>
        <v>0</v>
      </c>
      <c r="BA322" s="54">
        <v>0</v>
      </c>
      <c r="BB322" s="54">
        <v>0</v>
      </c>
      <c r="BC322" s="54">
        <f t="shared" si="1250"/>
        <v>0</v>
      </c>
      <c r="BD322" s="54">
        <v>0</v>
      </c>
      <c r="BE322" s="54">
        <v>0</v>
      </c>
      <c r="BF322" s="54">
        <f t="shared" si="1252"/>
        <v>0</v>
      </c>
      <c r="BG322" s="54">
        <v>0</v>
      </c>
      <c r="BH322" s="54">
        <v>0</v>
      </c>
      <c r="BI322" s="54">
        <f t="shared" si="1254"/>
        <v>0</v>
      </c>
      <c r="BJ322" s="54">
        <v>0</v>
      </c>
      <c r="BK322" s="54">
        <v>0</v>
      </c>
      <c r="BL322" s="54">
        <f t="shared" si="1256"/>
        <v>0</v>
      </c>
      <c r="BM322" s="54">
        <v>0</v>
      </c>
      <c r="BN322" s="54">
        <v>0</v>
      </c>
      <c r="BO322" s="54">
        <f t="shared" si="1258"/>
        <v>0</v>
      </c>
      <c r="BP322" s="54">
        <v>0</v>
      </c>
      <c r="BQ322" s="57">
        <f t="shared" si="1286"/>
        <v>0</v>
      </c>
      <c r="BR322" s="57">
        <f t="shared" si="1260"/>
        <v>0</v>
      </c>
      <c r="BS322" s="57">
        <f t="shared" si="1286"/>
        <v>0</v>
      </c>
      <c r="BT322" s="149"/>
      <c r="BU322" s="54"/>
      <c r="BV322" s="54">
        <v>0</v>
      </c>
      <c r="BW322" s="54">
        <v>0</v>
      </c>
      <c r="BX322" s="54">
        <v>0</v>
      </c>
      <c r="BY322" s="54">
        <f t="shared" si="1262"/>
        <v>0</v>
      </c>
      <c r="BZ322" s="54">
        <f t="shared" si="1263"/>
        <v>0</v>
      </c>
      <c r="CA322" s="54">
        <f t="shared" si="1264"/>
        <v>0</v>
      </c>
    </row>
    <row r="323" spans="1:79" ht="22.5" x14ac:dyDescent="0.2">
      <c r="A323" s="44" t="s">
        <v>53</v>
      </c>
      <c r="B323" s="45" t="s">
        <v>54</v>
      </c>
      <c r="C323" s="54">
        <v>0</v>
      </c>
      <c r="D323" s="54">
        <f t="shared" si="1218"/>
        <v>0</v>
      </c>
      <c r="E323" s="54">
        <v>0</v>
      </c>
      <c r="F323" s="54">
        <v>0</v>
      </c>
      <c r="G323" s="54">
        <f t="shared" si="1220"/>
        <v>0</v>
      </c>
      <c r="H323" s="54">
        <v>0</v>
      </c>
      <c r="I323" s="54">
        <v>0</v>
      </c>
      <c r="J323" s="55">
        <f t="shared" si="1222"/>
        <v>0</v>
      </c>
      <c r="K323" s="54">
        <v>0</v>
      </c>
      <c r="L323" s="54">
        <v>0</v>
      </c>
      <c r="M323" s="54">
        <f t="shared" si="1224"/>
        <v>0</v>
      </c>
      <c r="N323" s="54">
        <v>0</v>
      </c>
      <c r="O323" s="54">
        <v>0</v>
      </c>
      <c r="P323" s="54">
        <f t="shared" si="1226"/>
        <v>0</v>
      </c>
      <c r="Q323" s="54">
        <v>0</v>
      </c>
      <c r="R323" s="48">
        <f t="shared" si="1332"/>
        <v>0</v>
      </c>
      <c r="S323" s="48">
        <f t="shared" si="1215"/>
        <v>0</v>
      </c>
      <c r="T323" s="48">
        <f t="shared" si="1216"/>
        <v>0</v>
      </c>
      <c r="U323" s="54">
        <v>0</v>
      </c>
      <c r="V323" s="54">
        <f t="shared" si="1228"/>
        <v>0</v>
      </c>
      <c r="W323" s="54">
        <v>0</v>
      </c>
      <c r="X323" s="54">
        <v>0</v>
      </c>
      <c r="Y323" s="54">
        <f t="shared" si="1230"/>
        <v>0</v>
      </c>
      <c r="Z323" s="54">
        <v>0</v>
      </c>
      <c r="AA323" s="54">
        <v>0</v>
      </c>
      <c r="AB323" s="54">
        <f t="shared" si="1232"/>
        <v>0</v>
      </c>
      <c r="AC323" s="54">
        <v>0</v>
      </c>
      <c r="AD323" s="54">
        <v>0</v>
      </c>
      <c r="AE323" s="54">
        <f t="shared" si="1234"/>
        <v>0</v>
      </c>
      <c r="AF323" s="54">
        <v>0</v>
      </c>
      <c r="AG323" s="54">
        <v>0</v>
      </c>
      <c r="AH323" s="54">
        <f t="shared" si="1236"/>
        <v>0</v>
      </c>
      <c r="AI323" s="54">
        <v>0</v>
      </c>
      <c r="AJ323" s="54">
        <v>0</v>
      </c>
      <c r="AK323" s="54">
        <f t="shared" si="1238"/>
        <v>0</v>
      </c>
      <c r="AL323" s="54">
        <v>0</v>
      </c>
      <c r="AM323" s="54">
        <v>0</v>
      </c>
      <c r="AN323" s="54">
        <f t="shared" si="1240"/>
        <v>0</v>
      </c>
      <c r="AO323" s="54">
        <v>0</v>
      </c>
      <c r="AP323" s="54">
        <v>0</v>
      </c>
      <c r="AQ323" s="54">
        <f t="shared" si="1242"/>
        <v>0</v>
      </c>
      <c r="AR323" s="54">
        <v>0</v>
      </c>
      <c r="AS323" s="54">
        <v>0</v>
      </c>
      <c r="AT323" s="54">
        <f t="shared" si="1244"/>
        <v>0</v>
      </c>
      <c r="AU323" s="54">
        <v>0</v>
      </c>
      <c r="AV323" s="54">
        <v>0</v>
      </c>
      <c r="AW323" s="54">
        <f t="shared" si="1246"/>
        <v>0</v>
      </c>
      <c r="AX323" s="54">
        <v>0</v>
      </c>
      <c r="AY323" s="54">
        <v>53</v>
      </c>
      <c r="AZ323" s="54">
        <f t="shared" si="1248"/>
        <v>-31</v>
      </c>
      <c r="BA323" s="54">
        <v>22</v>
      </c>
      <c r="BB323" s="54">
        <v>0</v>
      </c>
      <c r="BC323" s="54">
        <f t="shared" si="1250"/>
        <v>0</v>
      </c>
      <c r="BD323" s="54">
        <v>0</v>
      </c>
      <c r="BE323" s="54">
        <v>0</v>
      </c>
      <c r="BF323" s="54">
        <f t="shared" si="1252"/>
        <v>0</v>
      </c>
      <c r="BG323" s="54">
        <v>0</v>
      </c>
      <c r="BH323" s="54">
        <v>0</v>
      </c>
      <c r="BI323" s="54">
        <f t="shared" si="1254"/>
        <v>0</v>
      </c>
      <c r="BJ323" s="54">
        <v>0</v>
      </c>
      <c r="BK323" s="54">
        <v>0</v>
      </c>
      <c r="BL323" s="54">
        <f t="shared" si="1256"/>
        <v>0</v>
      </c>
      <c r="BM323" s="54">
        <v>0</v>
      </c>
      <c r="BN323" s="54">
        <v>0</v>
      </c>
      <c r="BO323" s="54">
        <f t="shared" si="1258"/>
        <v>0</v>
      </c>
      <c r="BP323" s="54">
        <v>0</v>
      </c>
      <c r="BQ323" s="57">
        <f t="shared" si="1286"/>
        <v>53</v>
      </c>
      <c r="BR323" s="57">
        <f t="shared" si="1260"/>
        <v>-31</v>
      </c>
      <c r="BS323" s="57">
        <f t="shared" si="1286"/>
        <v>22</v>
      </c>
      <c r="BT323" s="149"/>
      <c r="BU323" s="54"/>
      <c r="BV323" s="54">
        <v>0</v>
      </c>
      <c r="BW323" s="54">
        <v>0</v>
      </c>
      <c r="BX323" s="54">
        <v>0</v>
      </c>
      <c r="BY323" s="54">
        <f t="shared" si="1262"/>
        <v>53</v>
      </c>
      <c r="BZ323" s="54">
        <f t="shared" si="1263"/>
        <v>-31</v>
      </c>
      <c r="CA323" s="54">
        <f t="shared" si="1264"/>
        <v>22</v>
      </c>
    </row>
    <row r="324" spans="1:79" ht="22.5" x14ac:dyDescent="0.2">
      <c r="A324" s="44" t="s">
        <v>55</v>
      </c>
      <c r="B324" s="45" t="s">
        <v>56</v>
      </c>
      <c r="C324" s="43">
        <f>C325+C326+C327</f>
        <v>0</v>
      </c>
      <c r="D324" s="43">
        <f t="shared" si="1218"/>
        <v>0</v>
      </c>
      <c r="E324" s="43">
        <f t="shared" ref="E324" si="1545">E325+E326+E327</f>
        <v>0</v>
      </c>
      <c r="F324" s="43">
        <f>F325+F326+F327</f>
        <v>0</v>
      </c>
      <c r="G324" s="43">
        <f t="shared" si="1220"/>
        <v>0</v>
      </c>
      <c r="H324" s="43">
        <f t="shared" ref="H324" si="1546">H325+H326+H327</f>
        <v>0</v>
      </c>
      <c r="I324" s="43">
        <f>I325+I326+I327</f>
        <v>0</v>
      </c>
      <c r="J324" s="52">
        <f t="shared" si="1222"/>
        <v>0</v>
      </c>
      <c r="K324" s="43">
        <f t="shared" ref="K324" si="1547">K325+K326+K327</f>
        <v>0</v>
      </c>
      <c r="L324" s="43">
        <f>L325+L326+L327</f>
        <v>0</v>
      </c>
      <c r="M324" s="43">
        <f t="shared" si="1224"/>
        <v>0</v>
      </c>
      <c r="N324" s="43">
        <f t="shared" ref="N324" si="1548">N325+N326+N327</f>
        <v>0</v>
      </c>
      <c r="O324" s="43">
        <f>O325+O326+O327</f>
        <v>0</v>
      </c>
      <c r="P324" s="43">
        <f t="shared" si="1226"/>
        <v>0</v>
      </c>
      <c r="Q324" s="43">
        <f t="shared" ref="Q324" si="1549">Q325+Q326+Q327</f>
        <v>0</v>
      </c>
      <c r="R324" s="48">
        <f t="shared" si="1332"/>
        <v>0</v>
      </c>
      <c r="S324" s="48">
        <f t="shared" si="1215"/>
        <v>0</v>
      </c>
      <c r="T324" s="48">
        <f t="shared" si="1216"/>
        <v>0</v>
      </c>
      <c r="U324" s="43">
        <f>U325+U326+U327</f>
        <v>0</v>
      </c>
      <c r="V324" s="43">
        <f t="shared" si="1228"/>
        <v>0</v>
      </c>
      <c r="W324" s="43">
        <f t="shared" ref="W324" si="1550">W325+W326+W327</f>
        <v>0</v>
      </c>
      <c r="X324" s="43">
        <f>X325+X326+X327</f>
        <v>0</v>
      </c>
      <c r="Y324" s="43">
        <f t="shared" si="1230"/>
        <v>0</v>
      </c>
      <c r="Z324" s="43">
        <f t="shared" ref="Z324" si="1551">Z325+Z326+Z327</f>
        <v>0</v>
      </c>
      <c r="AA324" s="43">
        <f>AA325+AA326+AA327</f>
        <v>0</v>
      </c>
      <c r="AB324" s="43">
        <f t="shared" si="1232"/>
        <v>0</v>
      </c>
      <c r="AC324" s="43">
        <f t="shared" ref="AC324" si="1552">AC325+AC326+AC327</f>
        <v>0</v>
      </c>
      <c r="AD324" s="43">
        <f>AD325+AD326+AD327</f>
        <v>0</v>
      </c>
      <c r="AE324" s="43">
        <f t="shared" si="1234"/>
        <v>0</v>
      </c>
      <c r="AF324" s="43">
        <f t="shared" ref="AF324" si="1553">AF325+AF326+AF327</f>
        <v>0</v>
      </c>
      <c r="AG324" s="43">
        <f>AG325+AG326+AG327</f>
        <v>0</v>
      </c>
      <c r="AH324" s="43">
        <f t="shared" si="1236"/>
        <v>0</v>
      </c>
      <c r="AI324" s="43">
        <f t="shared" ref="AI324" si="1554">AI325+AI326+AI327</f>
        <v>0</v>
      </c>
      <c r="AJ324" s="43">
        <f>AJ325+AJ326+AJ327</f>
        <v>0</v>
      </c>
      <c r="AK324" s="43">
        <f t="shared" si="1238"/>
        <v>0</v>
      </c>
      <c r="AL324" s="43">
        <f t="shared" ref="AL324" si="1555">AL325+AL326+AL327</f>
        <v>0</v>
      </c>
      <c r="AM324" s="43">
        <f>AM325+AM326+AM327</f>
        <v>0</v>
      </c>
      <c r="AN324" s="43">
        <f t="shared" si="1240"/>
        <v>0</v>
      </c>
      <c r="AO324" s="43">
        <f t="shared" ref="AO324" si="1556">AO325+AO326+AO327</f>
        <v>0</v>
      </c>
      <c r="AP324" s="43">
        <f>AP325+AP326+AP327</f>
        <v>0</v>
      </c>
      <c r="AQ324" s="43">
        <f t="shared" si="1242"/>
        <v>0</v>
      </c>
      <c r="AR324" s="43">
        <f t="shared" ref="AR324" si="1557">AR325+AR326+AR327</f>
        <v>0</v>
      </c>
      <c r="AS324" s="43">
        <f>AS325+AS326+AS327</f>
        <v>0</v>
      </c>
      <c r="AT324" s="43">
        <f t="shared" si="1244"/>
        <v>0</v>
      </c>
      <c r="AU324" s="43">
        <f t="shared" ref="AU324" si="1558">AU325+AU326+AU327</f>
        <v>0</v>
      </c>
      <c r="AV324" s="43">
        <f>AV325+AV326+AV327</f>
        <v>0</v>
      </c>
      <c r="AW324" s="43">
        <f t="shared" si="1246"/>
        <v>0</v>
      </c>
      <c r="AX324" s="43">
        <f t="shared" ref="AX324" si="1559">AX325+AX326+AX327</f>
        <v>0</v>
      </c>
      <c r="AY324" s="43">
        <f>AY325+AY326+AY327+AY328</f>
        <v>7445</v>
      </c>
      <c r="AZ324" s="43">
        <f t="shared" si="1248"/>
        <v>-6281</v>
      </c>
      <c r="BA324" s="43">
        <f t="shared" ref="BA324" si="1560">BA325+BA326+BA327+BA328</f>
        <v>1164</v>
      </c>
      <c r="BB324" s="43">
        <f>BB325+BB326+BB327</f>
        <v>0</v>
      </c>
      <c r="BC324" s="43">
        <f t="shared" si="1250"/>
        <v>0</v>
      </c>
      <c r="BD324" s="43">
        <f t="shared" ref="BD324" si="1561">BD325+BD326+BD327</f>
        <v>0</v>
      </c>
      <c r="BE324" s="43">
        <f>BE325+BE326+BE327</f>
        <v>0</v>
      </c>
      <c r="BF324" s="43">
        <f t="shared" si="1252"/>
        <v>0</v>
      </c>
      <c r="BG324" s="43">
        <f t="shared" ref="BG324" si="1562">BG325+BG326+BG327</f>
        <v>0</v>
      </c>
      <c r="BH324" s="43">
        <f>BH325+BH326+BH327</f>
        <v>0</v>
      </c>
      <c r="BI324" s="43">
        <f t="shared" si="1254"/>
        <v>0</v>
      </c>
      <c r="BJ324" s="43">
        <f t="shared" ref="BJ324" si="1563">BJ325+BJ326+BJ327</f>
        <v>0</v>
      </c>
      <c r="BK324" s="43">
        <f>BK325+BK326+BK327</f>
        <v>0</v>
      </c>
      <c r="BL324" s="43">
        <f t="shared" si="1256"/>
        <v>0</v>
      </c>
      <c r="BM324" s="43">
        <f t="shared" ref="BM324" si="1564">BM325+BM326+BM327</f>
        <v>0</v>
      </c>
      <c r="BN324" s="43">
        <f>BN325+BN326+BN327</f>
        <v>0</v>
      </c>
      <c r="BO324" s="43">
        <f t="shared" si="1258"/>
        <v>0</v>
      </c>
      <c r="BP324" s="43">
        <f t="shared" ref="BP324" si="1565">BP325+BP326+BP327</f>
        <v>0</v>
      </c>
      <c r="BQ324" s="57">
        <f t="shared" si="1286"/>
        <v>7445</v>
      </c>
      <c r="BR324" s="57">
        <f t="shared" si="1260"/>
        <v>-6281</v>
      </c>
      <c r="BS324" s="57">
        <f t="shared" si="1286"/>
        <v>1164</v>
      </c>
      <c r="BT324" s="149"/>
      <c r="BU324" s="43"/>
      <c r="BV324" s="43">
        <f>BV325+BV326+BV327</f>
        <v>0</v>
      </c>
      <c r="BW324" s="43">
        <f t="shared" ref="BW324:BX324" si="1566">BW325+BW326+BW327</f>
        <v>0</v>
      </c>
      <c r="BX324" s="43">
        <f t="shared" si="1566"/>
        <v>0</v>
      </c>
      <c r="BY324" s="43">
        <f t="shared" si="1262"/>
        <v>7445</v>
      </c>
      <c r="BZ324" s="43">
        <f t="shared" si="1263"/>
        <v>-6281</v>
      </c>
      <c r="CA324" s="43">
        <f t="shared" si="1264"/>
        <v>1164</v>
      </c>
    </row>
    <row r="325" spans="1:79" ht="33.75" x14ac:dyDescent="0.2">
      <c r="A325" s="44" t="s">
        <v>57</v>
      </c>
      <c r="B325" s="45" t="s">
        <v>58</v>
      </c>
      <c r="C325" s="54">
        <v>0</v>
      </c>
      <c r="D325" s="54">
        <f t="shared" si="1218"/>
        <v>0</v>
      </c>
      <c r="E325" s="54">
        <v>0</v>
      </c>
      <c r="F325" s="54">
        <v>0</v>
      </c>
      <c r="G325" s="54">
        <f t="shared" si="1220"/>
        <v>0</v>
      </c>
      <c r="H325" s="54">
        <v>0</v>
      </c>
      <c r="I325" s="54">
        <v>0</v>
      </c>
      <c r="J325" s="55">
        <f t="shared" si="1222"/>
        <v>0</v>
      </c>
      <c r="K325" s="54">
        <v>0</v>
      </c>
      <c r="L325" s="54">
        <v>0</v>
      </c>
      <c r="M325" s="54">
        <f t="shared" si="1224"/>
        <v>0</v>
      </c>
      <c r="N325" s="54">
        <v>0</v>
      </c>
      <c r="O325" s="54">
        <v>0</v>
      </c>
      <c r="P325" s="54">
        <f t="shared" si="1226"/>
        <v>0</v>
      </c>
      <c r="Q325" s="54">
        <v>0</v>
      </c>
      <c r="R325" s="48">
        <f t="shared" si="1332"/>
        <v>0</v>
      </c>
      <c r="S325" s="48">
        <f t="shared" si="1215"/>
        <v>0</v>
      </c>
      <c r="T325" s="48">
        <f t="shared" si="1216"/>
        <v>0</v>
      </c>
      <c r="U325" s="54">
        <v>0</v>
      </c>
      <c r="V325" s="54">
        <f t="shared" si="1228"/>
        <v>0</v>
      </c>
      <c r="W325" s="54">
        <v>0</v>
      </c>
      <c r="X325" s="54">
        <v>0</v>
      </c>
      <c r="Y325" s="54">
        <f t="shared" si="1230"/>
        <v>0</v>
      </c>
      <c r="Z325" s="54">
        <v>0</v>
      </c>
      <c r="AA325" s="54">
        <v>0</v>
      </c>
      <c r="AB325" s="54">
        <f t="shared" si="1232"/>
        <v>0</v>
      </c>
      <c r="AC325" s="54">
        <v>0</v>
      </c>
      <c r="AD325" s="54">
        <v>0</v>
      </c>
      <c r="AE325" s="54">
        <f t="shared" si="1234"/>
        <v>0</v>
      </c>
      <c r="AF325" s="54">
        <v>0</v>
      </c>
      <c r="AG325" s="54">
        <v>0</v>
      </c>
      <c r="AH325" s="54">
        <f t="shared" si="1236"/>
        <v>0</v>
      </c>
      <c r="AI325" s="54">
        <v>0</v>
      </c>
      <c r="AJ325" s="54">
        <v>0</v>
      </c>
      <c r="AK325" s="54">
        <f t="shared" si="1238"/>
        <v>0</v>
      </c>
      <c r="AL325" s="54">
        <v>0</v>
      </c>
      <c r="AM325" s="54">
        <v>0</v>
      </c>
      <c r="AN325" s="54">
        <f t="shared" si="1240"/>
        <v>0</v>
      </c>
      <c r="AO325" s="54">
        <v>0</v>
      </c>
      <c r="AP325" s="54">
        <v>0</v>
      </c>
      <c r="AQ325" s="54">
        <f t="shared" si="1242"/>
        <v>0</v>
      </c>
      <c r="AR325" s="54">
        <v>0</v>
      </c>
      <c r="AS325" s="54">
        <v>0</v>
      </c>
      <c r="AT325" s="54">
        <f t="shared" si="1244"/>
        <v>0</v>
      </c>
      <c r="AU325" s="54">
        <v>0</v>
      </c>
      <c r="AV325" s="54">
        <v>0</v>
      </c>
      <c r="AW325" s="54">
        <f t="shared" si="1246"/>
        <v>0</v>
      </c>
      <c r="AX325" s="54">
        <v>0</v>
      </c>
      <c r="AY325" s="54">
        <v>5416</v>
      </c>
      <c r="AZ325" s="54">
        <f t="shared" si="1248"/>
        <v>-5416</v>
      </c>
      <c r="BA325" s="54">
        <v>0</v>
      </c>
      <c r="BB325" s="54">
        <v>0</v>
      </c>
      <c r="BC325" s="54">
        <f t="shared" si="1250"/>
        <v>0</v>
      </c>
      <c r="BD325" s="54">
        <v>0</v>
      </c>
      <c r="BE325" s="54">
        <v>0</v>
      </c>
      <c r="BF325" s="54">
        <f t="shared" si="1252"/>
        <v>0</v>
      </c>
      <c r="BG325" s="54">
        <v>0</v>
      </c>
      <c r="BH325" s="54">
        <v>0</v>
      </c>
      <c r="BI325" s="54">
        <f t="shared" si="1254"/>
        <v>0</v>
      </c>
      <c r="BJ325" s="54">
        <v>0</v>
      </c>
      <c r="BK325" s="54">
        <v>0</v>
      </c>
      <c r="BL325" s="54">
        <f t="shared" si="1256"/>
        <v>0</v>
      </c>
      <c r="BM325" s="54">
        <v>0</v>
      </c>
      <c r="BN325" s="54">
        <v>0</v>
      </c>
      <c r="BO325" s="54">
        <f t="shared" si="1258"/>
        <v>0</v>
      </c>
      <c r="BP325" s="54">
        <v>0</v>
      </c>
      <c r="BQ325" s="57">
        <f t="shared" si="1286"/>
        <v>5416</v>
      </c>
      <c r="BR325" s="57">
        <f t="shared" si="1260"/>
        <v>-5416</v>
      </c>
      <c r="BS325" s="57">
        <f t="shared" si="1286"/>
        <v>0</v>
      </c>
      <c r="BT325" s="149"/>
      <c r="BU325" s="54"/>
      <c r="BV325" s="54">
        <v>0</v>
      </c>
      <c r="BW325" s="54">
        <v>0</v>
      </c>
      <c r="BX325" s="54">
        <v>0</v>
      </c>
      <c r="BY325" s="54">
        <f t="shared" si="1262"/>
        <v>5416</v>
      </c>
      <c r="BZ325" s="54">
        <f t="shared" si="1263"/>
        <v>-5416</v>
      </c>
      <c r="CA325" s="54">
        <f t="shared" si="1264"/>
        <v>0</v>
      </c>
    </row>
    <row r="326" spans="1:79" ht="22.5" x14ac:dyDescent="0.2">
      <c r="A326" s="44" t="s">
        <v>75</v>
      </c>
      <c r="B326" s="45" t="s">
        <v>76</v>
      </c>
      <c r="C326" s="54">
        <v>0</v>
      </c>
      <c r="D326" s="54">
        <f t="shared" si="1218"/>
        <v>0</v>
      </c>
      <c r="E326" s="54">
        <v>0</v>
      </c>
      <c r="F326" s="54">
        <v>0</v>
      </c>
      <c r="G326" s="54">
        <f t="shared" si="1220"/>
        <v>0</v>
      </c>
      <c r="H326" s="54">
        <v>0</v>
      </c>
      <c r="I326" s="54">
        <v>0</v>
      </c>
      <c r="J326" s="55">
        <f t="shared" si="1222"/>
        <v>0</v>
      </c>
      <c r="K326" s="54">
        <v>0</v>
      </c>
      <c r="L326" s="54">
        <v>0</v>
      </c>
      <c r="M326" s="54">
        <f t="shared" si="1224"/>
        <v>0</v>
      </c>
      <c r="N326" s="54">
        <v>0</v>
      </c>
      <c r="O326" s="54">
        <v>0</v>
      </c>
      <c r="P326" s="54">
        <f t="shared" si="1226"/>
        <v>0</v>
      </c>
      <c r="Q326" s="54">
        <v>0</v>
      </c>
      <c r="R326" s="48">
        <f t="shared" si="1332"/>
        <v>0</v>
      </c>
      <c r="S326" s="48">
        <f t="shared" si="1215"/>
        <v>0</v>
      </c>
      <c r="T326" s="48">
        <f t="shared" si="1216"/>
        <v>0</v>
      </c>
      <c r="U326" s="54">
        <v>0</v>
      </c>
      <c r="V326" s="54">
        <f t="shared" si="1228"/>
        <v>0</v>
      </c>
      <c r="W326" s="54">
        <v>0</v>
      </c>
      <c r="X326" s="54">
        <v>0</v>
      </c>
      <c r="Y326" s="54">
        <f t="shared" si="1230"/>
        <v>0</v>
      </c>
      <c r="Z326" s="54">
        <v>0</v>
      </c>
      <c r="AA326" s="54">
        <v>0</v>
      </c>
      <c r="AB326" s="54">
        <f t="shared" si="1232"/>
        <v>0</v>
      </c>
      <c r="AC326" s="54">
        <v>0</v>
      </c>
      <c r="AD326" s="54">
        <v>0</v>
      </c>
      <c r="AE326" s="54">
        <f t="shared" si="1234"/>
        <v>0</v>
      </c>
      <c r="AF326" s="54">
        <v>0</v>
      </c>
      <c r="AG326" s="54">
        <v>0</v>
      </c>
      <c r="AH326" s="54">
        <f t="shared" si="1236"/>
        <v>0</v>
      </c>
      <c r="AI326" s="54">
        <v>0</v>
      </c>
      <c r="AJ326" s="54">
        <v>0</v>
      </c>
      <c r="AK326" s="54">
        <f t="shared" si="1238"/>
        <v>0</v>
      </c>
      <c r="AL326" s="54">
        <v>0</v>
      </c>
      <c r="AM326" s="54">
        <v>0</v>
      </c>
      <c r="AN326" s="54">
        <f t="shared" si="1240"/>
        <v>0</v>
      </c>
      <c r="AO326" s="54">
        <v>0</v>
      </c>
      <c r="AP326" s="54">
        <v>0</v>
      </c>
      <c r="AQ326" s="54">
        <f t="shared" si="1242"/>
        <v>0</v>
      </c>
      <c r="AR326" s="54">
        <v>0</v>
      </c>
      <c r="AS326" s="54">
        <v>0</v>
      </c>
      <c r="AT326" s="54">
        <f t="shared" si="1244"/>
        <v>0</v>
      </c>
      <c r="AU326" s="54">
        <v>0</v>
      </c>
      <c r="AV326" s="54">
        <v>0</v>
      </c>
      <c r="AW326" s="54">
        <f t="shared" si="1246"/>
        <v>0</v>
      </c>
      <c r="AX326" s="54">
        <v>0</v>
      </c>
      <c r="AY326" s="54"/>
      <c r="AZ326" s="54">
        <f t="shared" si="1248"/>
        <v>0</v>
      </c>
      <c r="BA326" s="54"/>
      <c r="BB326" s="54">
        <v>0</v>
      </c>
      <c r="BC326" s="54">
        <f t="shared" si="1250"/>
        <v>0</v>
      </c>
      <c r="BD326" s="54">
        <v>0</v>
      </c>
      <c r="BE326" s="54">
        <v>0</v>
      </c>
      <c r="BF326" s="54">
        <f t="shared" si="1252"/>
        <v>0</v>
      </c>
      <c r="BG326" s="54">
        <v>0</v>
      </c>
      <c r="BH326" s="54">
        <v>0</v>
      </c>
      <c r="BI326" s="54">
        <f t="shared" si="1254"/>
        <v>0</v>
      </c>
      <c r="BJ326" s="54">
        <v>0</v>
      </c>
      <c r="BK326" s="54">
        <v>0</v>
      </c>
      <c r="BL326" s="54">
        <f t="shared" si="1256"/>
        <v>0</v>
      </c>
      <c r="BM326" s="54">
        <v>0</v>
      </c>
      <c r="BN326" s="54">
        <v>0</v>
      </c>
      <c r="BO326" s="54">
        <f t="shared" si="1258"/>
        <v>0</v>
      </c>
      <c r="BP326" s="54">
        <v>0</v>
      </c>
      <c r="BQ326" s="57">
        <f t="shared" si="1286"/>
        <v>0</v>
      </c>
      <c r="BR326" s="57">
        <f t="shared" si="1260"/>
        <v>0</v>
      </c>
      <c r="BS326" s="57">
        <f t="shared" si="1286"/>
        <v>0</v>
      </c>
      <c r="BT326" s="149"/>
      <c r="BU326" s="54"/>
      <c r="BV326" s="54">
        <v>0</v>
      </c>
      <c r="BW326" s="54">
        <v>0</v>
      </c>
      <c r="BX326" s="54">
        <v>0</v>
      </c>
      <c r="BY326" s="54">
        <f t="shared" si="1262"/>
        <v>0</v>
      </c>
      <c r="BZ326" s="54">
        <f t="shared" si="1263"/>
        <v>0</v>
      </c>
      <c r="CA326" s="54">
        <f t="shared" si="1264"/>
        <v>0</v>
      </c>
    </row>
    <row r="327" spans="1:79" ht="22.5" x14ac:dyDescent="0.2">
      <c r="A327" s="44" t="s">
        <v>59</v>
      </c>
      <c r="B327" s="45" t="s">
        <v>60</v>
      </c>
      <c r="C327" s="54">
        <v>0</v>
      </c>
      <c r="D327" s="54">
        <f t="shared" si="1218"/>
        <v>0</v>
      </c>
      <c r="E327" s="54">
        <v>0</v>
      </c>
      <c r="F327" s="54">
        <v>0</v>
      </c>
      <c r="G327" s="54">
        <f t="shared" si="1220"/>
        <v>0</v>
      </c>
      <c r="H327" s="54">
        <v>0</v>
      </c>
      <c r="I327" s="54">
        <v>0</v>
      </c>
      <c r="J327" s="55">
        <f t="shared" si="1222"/>
        <v>0</v>
      </c>
      <c r="K327" s="54">
        <v>0</v>
      </c>
      <c r="L327" s="54">
        <v>0</v>
      </c>
      <c r="M327" s="54">
        <f t="shared" si="1224"/>
        <v>0</v>
      </c>
      <c r="N327" s="54">
        <v>0</v>
      </c>
      <c r="O327" s="54">
        <v>0</v>
      </c>
      <c r="P327" s="54">
        <f t="shared" si="1226"/>
        <v>0</v>
      </c>
      <c r="Q327" s="54">
        <v>0</v>
      </c>
      <c r="R327" s="48">
        <f t="shared" si="1332"/>
        <v>0</v>
      </c>
      <c r="S327" s="48">
        <f t="shared" si="1215"/>
        <v>0</v>
      </c>
      <c r="T327" s="48">
        <f t="shared" si="1216"/>
        <v>0</v>
      </c>
      <c r="U327" s="54">
        <v>0</v>
      </c>
      <c r="V327" s="54">
        <f t="shared" si="1228"/>
        <v>0</v>
      </c>
      <c r="W327" s="54">
        <v>0</v>
      </c>
      <c r="X327" s="54">
        <v>0</v>
      </c>
      <c r="Y327" s="54">
        <f t="shared" si="1230"/>
        <v>0</v>
      </c>
      <c r="Z327" s="54">
        <v>0</v>
      </c>
      <c r="AA327" s="54">
        <v>0</v>
      </c>
      <c r="AB327" s="54">
        <f t="shared" si="1232"/>
        <v>0</v>
      </c>
      <c r="AC327" s="54">
        <v>0</v>
      </c>
      <c r="AD327" s="54">
        <v>0</v>
      </c>
      <c r="AE327" s="54">
        <f t="shared" si="1234"/>
        <v>0</v>
      </c>
      <c r="AF327" s="54">
        <v>0</v>
      </c>
      <c r="AG327" s="54">
        <v>0</v>
      </c>
      <c r="AH327" s="54">
        <f t="shared" si="1236"/>
        <v>0</v>
      </c>
      <c r="AI327" s="54">
        <v>0</v>
      </c>
      <c r="AJ327" s="54">
        <v>0</v>
      </c>
      <c r="AK327" s="54">
        <f t="shared" si="1238"/>
        <v>0</v>
      </c>
      <c r="AL327" s="54">
        <v>0</v>
      </c>
      <c r="AM327" s="54">
        <v>0</v>
      </c>
      <c r="AN327" s="54">
        <f t="shared" si="1240"/>
        <v>0</v>
      </c>
      <c r="AO327" s="54">
        <v>0</v>
      </c>
      <c r="AP327" s="54">
        <v>0</v>
      </c>
      <c r="AQ327" s="54">
        <f t="shared" si="1242"/>
        <v>0</v>
      </c>
      <c r="AR327" s="54">
        <v>0</v>
      </c>
      <c r="AS327" s="54">
        <v>0</v>
      </c>
      <c r="AT327" s="54">
        <f t="shared" si="1244"/>
        <v>0</v>
      </c>
      <c r="AU327" s="54">
        <v>0</v>
      </c>
      <c r="AV327" s="54">
        <v>0</v>
      </c>
      <c r="AW327" s="54">
        <f t="shared" si="1246"/>
        <v>0</v>
      </c>
      <c r="AX327" s="54">
        <v>0</v>
      </c>
      <c r="AY327" s="54">
        <v>2029</v>
      </c>
      <c r="AZ327" s="54">
        <f t="shared" si="1248"/>
        <v>-970</v>
      </c>
      <c r="BA327" s="54">
        <v>1059</v>
      </c>
      <c r="BB327" s="54">
        <v>0</v>
      </c>
      <c r="BC327" s="54">
        <f t="shared" si="1250"/>
        <v>0</v>
      </c>
      <c r="BD327" s="54">
        <v>0</v>
      </c>
      <c r="BE327" s="54">
        <v>0</v>
      </c>
      <c r="BF327" s="54">
        <f t="shared" si="1252"/>
        <v>0</v>
      </c>
      <c r="BG327" s="54">
        <v>0</v>
      </c>
      <c r="BH327" s="54">
        <v>0</v>
      </c>
      <c r="BI327" s="54">
        <f t="shared" si="1254"/>
        <v>0</v>
      </c>
      <c r="BJ327" s="54">
        <v>0</v>
      </c>
      <c r="BK327" s="54">
        <v>0</v>
      </c>
      <c r="BL327" s="54">
        <f t="shared" si="1256"/>
        <v>0</v>
      </c>
      <c r="BM327" s="54">
        <v>0</v>
      </c>
      <c r="BN327" s="54">
        <v>0</v>
      </c>
      <c r="BO327" s="54">
        <f t="shared" si="1258"/>
        <v>0</v>
      </c>
      <c r="BP327" s="54">
        <v>0</v>
      </c>
      <c r="BQ327" s="57">
        <f t="shared" si="1286"/>
        <v>2029</v>
      </c>
      <c r="BR327" s="57">
        <f t="shared" si="1260"/>
        <v>-970</v>
      </c>
      <c r="BS327" s="57">
        <f t="shared" si="1286"/>
        <v>1059</v>
      </c>
      <c r="BT327" s="149"/>
      <c r="BU327" s="54"/>
      <c r="BV327" s="54">
        <v>0</v>
      </c>
      <c r="BW327" s="54">
        <v>0</v>
      </c>
      <c r="BX327" s="54">
        <v>0</v>
      </c>
      <c r="BY327" s="54">
        <f t="shared" si="1262"/>
        <v>2029</v>
      </c>
      <c r="BZ327" s="54">
        <f t="shared" si="1263"/>
        <v>-970</v>
      </c>
      <c r="CA327" s="54">
        <f t="shared" si="1264"/>
        <v>1059</v>
      </c>
    </row>
    <row r="328" spans="1:79" ht="45" x14ac:dyDescent="0.2">
      <c r="A328" s="44">
        <v>329</v>
      </c>
      <c r="B328" s="72" t="s">
        <v>62</v>
      </c>
      <c r="C328" s="54"/>
      <c r="D328" s="54">
        <f t="shared" si="1218"/>
        <v>0</v>
      </c>
      <c r="E328" s="54"/>
      <c r="F328" s="54"/>
      <c r="G328" s="54">
        <f t="shared" si="1220"/>
        <v>0</v>
      </c>
      <c r="H328" s="54"/>
      <c r="I328" s="54"/>
      <c r="J328" s="55">
        <f t="shared" si="1222"/>
        <v>0</v>
      </c>
      <c r="K328" s="54"/>
      <c r="L328" s="54"/>
      <c r="M328" s="54">
        <f t="shared" si="1224"/>
        <v>0</v>
      </c>
      <c r="N328" s="54"/>
      <c r="O328" s="54"/>
      <c r="P328" s="54">
        <f t="shared" si="1226"/>
        <v>0</v>
      </c>
      <c r="Q328" s="54"/>
      <c r="R328" s="48"/>
      <c r="S328" s="48">
        <f t="shared" si="1215"/>
        <v>0</v>
      </c>
      <c r="T328" s="48">
        <f t="shared" si="1216"/>
        <v>0</v>
      </c>
      <c r="U328" s="54"/>
      <c r="V328" s="54">
        <f t="shared" si="1228"/>
        <v>0</v>
      </c>
      <c r="W328" s="54"/>
      <c r="X328" s="54"/>
      <c r="Y328" s="54">
        <f t="shared" si="1230"/>
        <v>0</v>
      </c>
      <c r="Z328" s="54"/>
      <c r="AA328" s="54"/>
      <c r="AB328" s="54">
        <f t="shared" si="1232"/>
        <v>0</v>
      </c>
      <c r="AC328" s="54"/>
      <c r="AD328" s="54"/>
      <c r="AE328" s="54">
        <f t="shared" si="1234"/>
        <v>0</v>
      </c>
      <c r="AF328" s="54"/>
      <c r="AG328" s="54"/>
      <c r="AH328" s="54">
        <f t="shared" si="1236"/>
        <v>0</v>
      </c>
      <c r="AI328" s="54"/>
      <c r="AJ328" s="54"/>
      <c r="AK328" s="54">
        <f t="shared" si="1238"/>
        <v>0</v>
      </c>
      <c r="AL328" s="54"/>
      <c r="AM328" s="54"/>
      <c r="AN328" s="54">
        <f t="shared" si="1240"/>
        <v>0</v>
      </c>
      <c r="AO328" s="54"/>
      <c r="AP328" s="54"/>
      <c r="AQ328" s="54">
        <f t="shared" si="1242"/>
        <v>0</v>
      </c>
      <c r="AR328" s="54"/>
      <c r="AS328" s="54"/>
      <c r="AT328" s="54">
        <f t="shared" si="1244"/>
        <v>0</v>
      </c>
      <c r="AU328" s="54"/>
      <c r="AV328" s="54"/>
      <c r="AW328" s="54">
        <f t="shared" si="1246"/>
        <v>0</v>
      </c>
      <c r="AX328" s="54"/>
      <c r="AY328" s="54"/>
      <c r="AZ328" s="54">
        <f t="shared" si="1248"/>
        <v>105</v>
      </c>
      <c r="BA328" s="54">
        <v>105</v>
      </c>
      <c r="BB328" s="54"/>
      <c r="BC328" s="54">
        <f t="shared" si="1250"/>
        <v>0</v>
      </c>
      <c r="BD328" s="54"/>
      <c r="BE328" s="54"/>
      <c r="BF328" s="54">
        <f t="shared" si="1252"/>
        <v>0</v>
      </c>
      <c r="BG328" s="54"/>
      <c r="BH328" s="54"/>
      <c r="BI328" s="54">
        <f t="shared" si="1254"/>
        <v>0</v>
      </c>
      <c r="BJ328" s="54"/>
      <c r="BK328" s="54"/>
      <c r="BL328" s="54">
        <f t="shared" si="1256"/>
        <v>0</v>
      </c>
      <c r="BM328" s="54"/>
      <c r="BN328" s="54"/>
      <c r="BO328" s="54">
        <f t="shared" si="1258"/>
        <v>0</v>
      </c>
      <c r="BP328" s="54"/>
      <c r="BQ328" s="57">
        <f t="shared" si="1286"/>
        <v>0</v>
      </c>
      <c r="BR328" s="57">
        <f t="shared" si="1260"/>
        <v>105</v>
      </c>
      <c r="BS328" s="57">
        <f t="shared" si="1286"/>
        <v>105</v>
      </c>
      <c r="BT328" s="149"/>
      <c r="BU328" s="54"/>
      <c r="BV328" s="54"/>
      <c r="BW328" s="54"/>
      <c r="BX328" s="54"/>
      <c r="BY328" s="54">
        <f t="shared" si="1262"/>
        <v>0</v>
      </c>
      <c r="BZ328" s="54">
        <f t="shared" si="1263"/>
        <v>105</v>
      </c>
      <c r="CA328" s="54">
        <f t="shared" si="1264"/>
        <v>105</v>
      </c>
    </row>
    <row r="329" spans="1:79" ht="56.25" x14ac:dyDescent="0.2">
      <c r="A329" s="44" t="s">
        <v>92</v>
      </c>
      <c r="B329" s="45" t="s">
        <v>93</v>
      </c>
      <c r="C329" s="43">
        <f>C330</f>
        <v>0</v>
      </c>
      <c r="D329" s="43">
        <f t="shared" si="1218"/>
        <v>0</v>
      </c>
      <c r="E329" s="43">
        <f t="shared" ref="E329:BM329" si="1567">E330</f>
        <v>0</v>
      </c>
      <c r="F329" s="43">
        <f>F330</f>
        <v>0</v>
      </c>
      <c r="G329" s="43">
        <f t="shared" si="1220"/>
        <v>0</v>
      </c>
      <c r="H329" s="43">
        <f t="shared" si="1567"/>
        <v>0</v>
      </c>
      <c r="I329" s="43">
        <f>I330</f>
        <v>0</v>
      </c>
      <c r="J329" s="52">
        <f t="shared" si="1222"/>
        <v>0</v>
      </c>
      <c r="K329" s="43">
        <f t="shared" si="1567"/>
        <v>0</v>
      </c>
      <c r="L329" s="43">
        <f>L330</f>
        <v>0</v>
      </c>
      <c r="M329" s="43">
        <f t="shared" si="1224"/>
        <v>0</v>
      </c>
      <c r="N329" s="43">
        <f t="shared" si="1567"/>
        <v>0</v>
      </c>
      <c r="O329" s="43">
        <f>O330</f>
        <v>0</v>
      </c>
      <c r="P329" s="43">
        <f t="shared" si="1226"/>
        <v>0</v>
      </c>
      <c r="Q329" s="43">
        <f t="shared" si="1567"/>
        <v>0</v>
      </c>
      <c r="R329" s="48">
        <f t="shared" si="1332"/>
        <v>0</v>
      </c>
      <c r="S329" s="48">
        <f t="shared" ref="S329:S392" si="1568">T329-R329</f>
        <v>0</v>
      </c>
      <c r="T329" s="48">
        <f t="shared" ref="T329:T392" si="1569">E329+H329+K329+N329+Q329</f>
        <v>0</v>
      </c>
      <c r="U329" s="43">
        <f>U330</f>
        <v>0</v>
      </c>
      <c r="V329" s="43">
        <f t="shared" si="1228"/>
        <v>0</v>
      </c>
      <c r="W329" s="43">
        <f t="shared" si="1567"/>
        <v>0</v>
      </c>
      <c r="X329" s="43">
        <f>X330</f>
        <v>0</v>
      </c>
      <c r="Y329" s="43">
        <f t="shared" si="1230"/>
        <v>0</v>
      </c>
      <c r="Z329" s="43">
        <f t="shared" si="1567"/>
        <v>0</v>
      </c>
      <c r="AA329" s="43">
        <f>AA330</f>
        <v>0</v>
      </c>
      <c r="AB329" s="43">
        <f t="shared" si="1232"/>
        <v>0</v>
      </c>
      <c r="AC329" s="43">
        <f t="shared" si="1567"/>
        <v>0</v>
      </c>
      <c r="AD329" s="43">
        <f>AD330</f>
        <v>0</v>
      </c>
      <c r="AE329" s="43">
        <f t="shared" si="1234"/>
        <v>0</v>
      </c>
      <c r="AF329" s="43">
        <f t="shared" si="1567"/>
        <v>0</v>
      </c>
      <c r="AG329" s="43">
        <f>AG330</f>
        <v>0</v>
      </c>
      <c r="AH329" s="43">
        <f t="shared" si="1236"/>
        <v>0</v>
      </c>
      <c r="AI329" s="43">
        <f t="shared" si="1567"/>
        <v>0</v>
      </c>
      <c r="AJ329" s="43">
        <f>AJ330</f>
        <v>0</v>
      </c>
      <c r="AK329" s="43">
        <f t="shared" si="1238"/>
        <v>0</v>
      </c>
      <c r="AL329" s="43">
        <f t="shared" si="1567"/>
        <v>0</v>
      </c>
      <c r="AM329" s="43">
        <f>AM330</f>
        <v>0</v>
      </c>
      <c r="AN329" s="43">
        <f t="shared" si="1240"/>
        <v>0</v>
      </c>
      <c r="AO329" s="43">
        <f t="shared" si="1567"/>
        <v>0</v>
      </c>
      <c r="AP329" s="43">
        <f>AP330</f>
        <v>0</v>
      </c>
      <c r="AQ329" s="43">
        <f t="shared" si="1242"/>
        <v>0</v>
      </c>
      <c r="AR329" s="43">
        <f t="shared" si="1567"/>
        <v>0</v>
      </c>
      <c r="AS329" s="43">
        <f>AS330</f>
        <v>0</v>
      </c>
      <c r="AT329" s="43">
        <f t="shared" si="1244"/>
        <v>0</v>
      </c>
      <c r="AU329" s="43">
        <f t="shared" si="1567"/>
        <v>0</v>
      </c>
      <c r="AV329" s="43">
        <f>AV330</f>
        <v>0</v>
      </c>
      <c r="AW329" s="43">
        <f t="shared" si="1246"/>
        <v>0</v>
      </c>
      <c r="AX329" s="43">
        <f t="shared" si="1567"/>
        <v>0</v>
      </c>
      <c r="AY329" s="43">
        <f>AY330</f>
        <v>1275</v>
      </c>
      <c r="AZ329" s="43">
        <f t="shared" si="1248"/>
        <v>-798</v>
      </c>
      <c r="BA329" s="43">
        <f t="shared" si="1567"/>
        <v>477</v>
      </c>
      <c r="BB329" s="43">
        <f>BB330</f>
        <v>0</v>
      </c>
      <c r="BC329" s="43">
        <f t="shared" si="1250"/>
        <v>0</v>
      </c>
      <c r="BD329" s="43">
        <f t="shared" si="1567"/>
        <v>0</v>
      </c>
      <c r="BE329" s="43">
        <f>BE330</f>
        <v>0</v>
      </c>
      <c r="BF329" s="43">
        <f t="shared" si="1252"/>
        <v>0</v>
      </c>
      <c r="BG329" s="43">
        <f t="shared" si="1567"/>
        <v>0</v>
      </c>
      <c r="BH329" s="43">
        <f>BH330</f>
        <v>0</v>
      </c>
      <c r="BI329" s="43">
        <f t="shared" si="1254"/>
        <v>0</v>
      </c>
      <c r="BJ329" s="43">
        <f t="shared" si="1567"/>
        <v>0</v>
      </c>
      <c r="BK329" s="43">
        <f>BK330</f>
        <v>0</v>
      </c>
      <c r="BL329" s="43">
        <f t="shared" si="1256"/>
        <v>0</v>
      </c>
      <c r="BM329" s="43">
        <f t="shared" si="1567"/>
        <v>0</v>
      </c>
      <c r="BN329" s="43">
        <f>BN330</f>
        <v>0</v>
      </c>
      <c r="BO329" s="43">
        <f t="shared" si="1258"/>
        <v>0</v>
      </c>
      <c r="BP329" s="43">
        <f t="shared" ref="BP329" si="1570">BP330</f>
        <v>0</v>
      </c>
      <c r="BQ329" s="57">
        <f t="shared" si="1286"/>
        <v>1275</v>
      </c>
      <c r="BR329" s="57">
        <f t="shared" si="1260"/>
        <v>-798</v>
      </c>
      <c r="BS329" s="57">
        <f t="shared" si="1286"/>
        <v>477</v>
      </c>
      <c r="BT329" s="149"/>
      <c r="BU329" s="43"/>
      <c r="BV329" s="43">
        <f>BV330</f>
        <v>0</v>
      </c>
      <c r="BW329" s="43">
        <f>BW330</f>
        <v>0</v>
      </c>
      <c r="BX329" s="43">
        <f>BX330</f>
        <v>0</v>
      </c>
      <c r="BY329" s="43">
        <f t="shared" si="1262"/>
        <v>1275</v>
      </c>
      <c r="BZ329" s="43">
        <f t="shared" si="1263"/>
        <v>-798</v>
      </c>
      <c r="CA329" s="43">
        <f t="shared" si="1264"/>
        <v>477</v>
      </c>
    </row>
    <row r="330" spans="1:79" ht="22.5" x14ac:dyDescent="0.2">
      <c r="A330" s="44" t="s">
        <v>96</v>
      </c>
      <c r="B330" s="45" t="s">
        <v>97</v>
      </c>
      <c r="C330" s="54">
        <v>0</v>
      </c>
      <c r="D330" s="54">
        <f t="shared" si="1218"/>
        <v>0</v>
      </c>
      <c r="E330" s="54">
        <v>0</v>
      </c>
      <c r="F330" s="54">
        <v>0</v>
      </c>
      <c r="G330" s="54">
        <f t="shared" si="1220"/>
        <v>0</v>
      </c>
      <c r="H330" s="54">
        <v>0</v>
      </c>
      <c r="I330" s="54">
        <v>0</v>
      </c>
      <c r="J330" s="55">
        <f t="shared" si="1222"/>
        <v>0</v>
      </c>
      <c r="K330" s="54">
        <v>0</v>
      </c>
      <c r="L330" s="54">
        <v>0</v>
      </c>
      <c r="M330" s="54">
        <f t="shared" si="1224"/>
        <v>0</v>
      </c>
      <c r="N330" s="54">
        <v>0</v>
      </c>
      <c r="O330" s="54">
        <v>0</v>
      </c>
      <c r="P330" s="54">
        <f t="shared" si="1226"/>
        <v>0</v>
      </c>
      <c r="Q330" s="54">
        <v>0</v>
      </c>
      <c r="R330" s="48">
        <f t="shared" si="1332"/>
        <v>0</v>
      </c>
      <c r="S330" s="48">
        <f t="shared" si="1568"/>
        <v>0</v>
      </c>
      <c r="T330" s="48">
        <f t="shared" si="1569"/>
        <v>0</v>
      </c>
      <c r="U330" s="54">
        <v>0</v>
      </c>
      <c r="V330" s="54">
        <f t="shared" si="1228"/>
        <v>0</v>
      </c>
      <c r="W330" s="54">
        <v>0</v>
      </c>
      <c r="X330" s="54">
        <v>0</v>
      </c>
      <c r="Y330" s="54">
        <f t="shared" si="1230"/>
        <v>0</v>
      </c>
      <c r="Z330" s="54">
        <v>0</v>
      </c>
      <c r="AA330" s="54">
        <v>0</v>
      </c>
      <c r="AB330" s="54">
        <f t="shared" si="1232"/>
        <v>0</v>
      </c>
      <c r="AC330" s="54">
        <v>0</v>
      </c>
      <c r="AD330" s="54">
        <v>0</v>
      </c>
      <c r="AE330" s="54">
        <f t="shared" si="1234"/>
        <v>0</v>
      </c>
      <c r="AF330" s="54">
        <v>0</v>
      </c>
      <c r="AG330" s="54">
        <v>0</v>
      </c>
      <c r="AH330" s="54">
        <f t="shared" si="1236"/>
        <v>0</v>
      </c>
      <c r="AI330" s="54">
        <v>0</v>
      </c>
      <c r="AJ330" s="54">
        <v>0</v>
      </c>
      <c r="AK330" s="54">
        <f t="shared" si="1238"/>
        <v>0</v>
      </c>
      <c r="AL330" s="54">
        <v>0</v>
      </c>
      <c r="AM330" s="54">
        <v>0</v>
      </c>
      <c r="AN330" s="54">
        <f t="shared" si="1240"/>
        <v>0</v>
      </c>
      <c r="AO330" s="54">
        <v>0</v>
      </c>
      <c r="AP330" s="54">
        <v>0</v>
      </c>
      <c r="AQ330" s="54">
        <f t="shared" si="1242"/>
        <v>0</v>
      </c>
      <c r="AR330" s="54">
        <v>0</v>
      </c>
      <c r="AS330" s="54">
        <v>0</v>
      </c>
      <c r="AT330" s="54">
        <f t="shared" si="1244"/>
        <v>0</v>
      </c>
      <c r="AU330" s="54">
        <v>0</v>
      </c>
      <c r="AV330" s="54">
        <v>0</v>
      </c>
      <c r="AW330" s="54">
        <f t="shared" si="1246"/>
        <v>0</v>
      </c>
      <c r="AX330" s="54">
        <v>0</v>
      </c>
      <c r="AY330" s="54">
        <v>1275</v>
      </c>
      <c r="AZ330" s="54">
        <f t="shared" si="1248"/>
        <v>-798</v>
      </c>
      <c r="BA330" s="54">
        <v>477</v>
      </c>
      <c r="BB330" s="54">
        <v>0</v>
      </c>
      <c r="BC330" s="54">
        <f t="shared" si="1250"/>
        <v>0</v>
      </c>
      <c r="BD330" s="54">
        <v>0</v>
      </c>
      <c r="BE330" s="54">
        <v>0</v>
      </c>
      <c r="BF330" s="54">
        <f t="shared" si="1252"/>
        <v>0</v>
      </c>
      <c r="BG330" s="54">
        <v>0</v>
      </c>
      <c r="BH330" s="54">
        <v>0</v>
      </c>
      <c r="BI330" s="54">
        <f t="shared" si="1254"/>
        <v>0</v>
      </c>
      <c r="BJ330" s="54">
        <v>0</v>
      </c>
      <c r="BK330" s="54">
        <v>0</v>
      </c>
      <c r="BL330" s="54">
        <f t="shared" si="1256"/>
        <v>0</v>
      </c>
      <c r="BM330" s="54">
        <v>0</v>
      </c>
      <c r="BN330" s="54">
        <v>0</v>
      </c>
      <c r="BO330" s="54">
        <f t="shared" si="1258"/>
        <v>0</v>
      </c>
      <c r="BP330" s="54">
        <v>0</v>
      </c>
      <c r="BQ330" s="57">
        <f t="shared" si="1286"/>
        <v>1275</v>
      </c>
      <c r="BR330" s="57">
        <f t="shared" si="1260"/>
        <v>-798</v>
      </c>
      <c r="BS330" s="57">
        <f t="shared" si="1286"/>
        <v>477</v>
      </c>
      <c r="BT330" s="149"/>
      <c r="BU330" s="54"/>
      <c r="BV330" s="54">
        <v>0</v>
      </c>
      <c r="BW330" s="54">
        <v>0</v>
      </c>
      <c r="BX330" s="54">
        <v>0</v>
      </c>
      <c r="BY330" s="54">
        <f t="shared" si="1262"/>
        <v>1275</v>
      </c>
      <c r="BZ330" s="54">
        <f t="shared" si="1263"/>
        <v>-798</v>
      </c>
      <c r="CA330" s="54">
        <f t="shared" si="1264"/>
        <v>477</v>
      </c>
    </row>
    <row r="331" spans="1:79" ht="22.5" x14ac:dyDescent="0.2">
      <c r="A331" s="44" t="s">
        <v>157</v>
      </c>
      <c r="B331" s="45" t="s">
        <v>158</v>
      </c>
      <c r="C331" s="33">
        <f>C332+C336+C341</f>
        <v>0</v>
      </c>
      <c r="D331" s="33">
        <f t="shared" si="1218"/>
        <v>0</v>
      </c>
      <c r="E331" s="33">
        <f t="shared" ref="E331" si="1571">E332+E336+E341</f>
        <v>0</v>
      </c>
      <c r="F331" s="33">
        <f>F332+F336+F341</f>
        <v>0</v>
      </c>
      <c r="G331" s="33">
        <f t="shared" si="1220"/>
        <v>0</v>
      </c>
      <c r="H331" s="33">
        <f t="shared" ref="H331" si="1572">H332+H336+H341</f>
        <v>0</v>
      </c>
      <c r="I331" s="33">
        <f>I332+I336+I341</f>
        <v>0</v>
      </c>
      <c r="J331" s="50">
        <f t="shared" si="1222"/>
        <v>0</v>
      </c>
      <c r="K331" s="33">
        <f t="shared" ref="K331" si="1573">K332+K336+K341</f>
        <v>0</v>
      </c>
      <c r="L331" s="33">
        <f>L332+L336+L341</f>
        <v>0</v>
      </c>
      <c r="M331" s="33">
        <f t="shared" si="1224"/>
        <v>0</v>
      </c>
      <c r="N331" s="33">
        <f t="shared" ref="N331" si="1574">N332+N336+N341</f>
        <v>0</v>
      </c>
      <c r="O331" s="33">
        <f>O332+O336+O341</f>
        <v>0</v>
      </c>
      <c r="P331" s="33">
        <f t="shared" si="1226"/>
        <v>0</v>
      </c>
      <c r="Q331" s="33">
        <f t="shared" ref="Q331" si="1575">Q332+Q336+Q341</f>
        <v>0</v>
      </c>
      <c r="R331" s="48">
        <f t="shared" si="1332"/>
        <v>0</v>
      </c>
      <c r="S331" s="48">
        <f t="shared" si="1568"/>
        <v>0</v>
      </c>
      <c r="T331" s="48">
        <f t="shared" si="1569"/>
        <v>0</v>
      </c>
      <c r="U331" s="33">
        <f>U332+U336+U341</f>
        <v>0</v>
      </c>
      <c r="V331" s="33">
        <f t="shared" si="1228"/>
        <v>0</v>
      </c>
      <c r="W331" s="33">
        <f t="shared" ref="W331" si="1576">W332+W336+W341</f>
        <v>0</v>
      </c>
      <c r="X331" s="33">
        <f>X332+X336+X341</f>
        <v>0</v>
      </c>
      <c r="Y331" s="33">
        <f t="shared" si="1230"/>
        <v>0</v>
      </c>
      <c r="Z331" s="33">
        <f t="shared" ref="Z331" si="1577">Z332+Z336+Z341</f>
        <v>0</v>
      </c>
      <c r="AA331" s="33">
        <f>AA332+AA336+AA341</f>
        <v>0</v>
      </c>
      <c r="AB331" s="33">
        <f t="shared" si="1232"/>
        <v>0</v>
      </c>
      <c r="AC331" s="33">
        <f t="shared" ref="AC331" si="1578">AC332+AC336+AC341</f>
        <v>0</v>
      </c>
      <c r="AD331" s="33">
        <f>AD332+AD336+AD341</f>
        <v>0</v>
      </c>
      <c r="AE331" s="33">
        <f t="shared" si="1234"/>
        <v>0</v>
      </c>
      <c r="AF331" s="33">
        <f t="shared" ref="AF331" si="1579">AF332+AF336+AF341</f>
        <v>0</v>
      </c>
      <c r="AG331" s="33">
        <f>AG332+AG336+AG341</f>
        <v>0</v>
      </c>
      <c r="AH331" s="33">
        <f t="shared" si="1236"/>
        <v>0</v>
      </c>
      <c r="AI331" s="33">
        <f t="shared" ref="AI331" si="1580">AI332+AI336+AI341</f>
        <v>0</v>
      </c>
      <c r="AJ331" s="33">
        <f>AJ332+AJ336+AJ341</f>
        <v>0</v>
      </c>
      <c r="AK331" s="33">
        <f t="shared" si="1238"/>
        <v>0</v>
      </c>
      <c r="AL331" s="33">
        <f t="shared" ref="AL331" si="1581">AL332+AL336+AL341</f>
        <v>0</v>
      </c>
      <c r="AM331" s="33">
        <f>AM332+AM336+AM341</f>
        <v>0</v>
      </c>
      <c r="AN331" s="33">
        <f t="shared" si="1240"/>
        <v>0</v>
      </c>
      <c r="AO331" s="33">
        <f t="shared" ref="AO331" si="1582">AO332+AO336+AO341</f>
        <v>0</v>
      </c>
      <c r="AP331" s="33">
        <f>AP332+AP336+AP341</f>
        <v>0</v>
      </c>
      <c r="AQ331" s="33">
        <f t="shared" si="1242"/>
        <v>0</v>
      </c>
      <c r="AR331" s="33">
        <f t="shared" ref="AR331" si="1583">AR332+AR336+AR341</f>
        <v>0</v>
      </c>
      <c r="AS331" s="33">
        <f>AS332+AS336+AS341</f>
        <v>0</v>
      </c>
      <c r="AT331" s="33">
        <f t="shared" si="1244"/>
        <v>0</v>
      </c>
      <c r="AU331" s="33">
        <f t="shared" ref="AU331" si="1584">AU332+AU336+AU341</f>
        <v>0</v>
      </c>
      <c r="AV331" s="33">
        <f>AV332+AV336+AV341</f>
        <v>0</v>
      </c>
      <c r="AW331" s="33">
        <f t="shared" si="1246"/>
        <v>0</v>
      </c>
      <c r="AX331" s="33">
        <f t="shared" ref="AX331" si="1585">AX332+AX336+AX341</f>
        <v>0</v>
      </c>
      <c r="AY331" s="33">
        <f>AY332+AY336+AY341</f>
        <v>51570</v>
      </c>
      <c r="AZ331" s="33">
        <f t="shared" si="1248"/>
        <v>-41375</v>
      </c>
      <c r="BA331" s="33">
        <f t="shared" ref="BA331" si="1586">BA332+BA336+BA341</f>
        <v>10195</v>
      </c>
      <c r="BB331" s="33">
        <f>BB332+BB336+BB341</f>
        <v>0</v>
      </c>
      <c r="BC331" s="33">
        <f t="shared" si="1250"/>
        <v>0</v>
      </c>
      <c r="BD331" s="33">
        <f t="shared" ref="BD331" si="1587">BD332+BD336+BD341</f>
        <v>0</v>
      </c>
      <c r="BE331" s="33">
        <f>BE332+BE336+BE341</f>
        <v>0</v>
      </c>
      <c r="BF331" s="33">
        <f t="shared" si="1252"/>
        <v>0</v>
      </c>
      <c r="BG331" s="33">
        <f t="shared" ref="BG331" si="1588">BG332+BG336+BG341</f>
        <v>0</v>
      </c>
      <c r="BH331" s="33">
        <f>BH332+BH336+BH341</f>
        <v>0</v>
      </c>
      <c r="BI331" s="33">
        <f t="shared" si="1254"/>
        <v>0</v>
      </c>
      <c r="BJ331" s="33">
        <f t="shared" ref="BJ331" si="1589">BJ332+BJ336+BJ341</f>
        <v>0</v>
      </c>
      <c r="BK331" s="33">
        <f>BK332+BK336+BK341</f>
        <v>0</v>
      </c>
      <c r="BL331" s="33">
        <f t="shared" si="1256"/>
        <v>0</v>
      </c>
      <c r="BM331" s="33">
        <f t="shared" ref="BM331" si="1590">BM332+BM336+BM341</f>
        <v>0</v>
      </c>
      <c r="BN331" s="33">
        <f>BN332+BN336+BN341</f>
        <v>0</v>
      </c>
      <c r="BO331" s="33">
        <f t="shared" si="1258"/>
        <v>0</v>
      </c>
      <c r="BP331" s="33">
        <f t="shared" ref="BP331" si="1591">BP332+BP336+BP341</f>
        <v>0</v>
      </c>
      <c r="BQ331" s="57">
        <f t="shared" si="1286"/>
        <v>51570</v>
      </c>
      <c r="BR331" s="57">
        <f t="shared" si="1260"/>
        <v>-41375</v>
      </c>
      <c r="BS331" s="57">
        <f t="shared" si="1286"/>
        <v>10195</v>
      </c>
      <c r="BT331" s="149"/>
      <c r="BU331" s="33"/>
      <c r="BV331" s="33">
        <f>BV332+BV336+BV341</f>
        <v>0</v>
      </c>
      <c r="BW331" s="33">
        <f t="shared" ref="BW331:BX331" si="1592">BW332+BW336+BW341</f>
        <v>0</v>
      </c>
      <c r="BX331" s="33">
        <f t="shared" si="1592"/>
        <v>0</v>
      </c>
      <c r="BY331" s="33">
        <f t="shared" si="1262"/>
        <v>51570</v>
      </c>
      <c r="BZ331" s="33">
        <f t="shared" si="1263"/>
        <v>-41375</v>
      </c>
      <c r="CA331" s="33">
        <f t="shared" si="1264"/>
        <v>10195</v>
      </c>
    </row>
    <row r="332" spans="1:79" ht="22.5" x14ac:dyDescent="0.2">
      <c r="A332" s="44" t="s">
        <v>47</v>
      </c>
      <c r="B332" s="45" t="s">
        <v>48</v>
      </c>
      <c r="C332" s="43">
        <f>C333+C334+C335</f>
        <v>0</v>
      </c>
      <c r="D332" s="43">
        <f t="shared" ref="D332:D395" si="1593">E332-C332</f>
        <v>0</v>
      </c>
      <c r="E332" s="43">
        <f t="shared" ref="E332" si="1594">E333+E334+E335</f>
        <v>0</v>
      </c>
      <c r="F332" s="43">
        <f>F333+F334+F335</f>
        <v>0</v>
      </c>
      <c r="G332" s="43">
        <f t="shared" ref="G332:G395" si="1595">H332-F332</f>
        <v>0</v>
      </c>
      <c r="H332" s="43">
        <f t="shared" ref="H332" si="1596">H333+H334+H335</f>
        <v>0</v>
      </c>
      <c r="I332" s="43">
        <f>I333+I334+I335</f>
        <v>0</v>
      </c>
      <c r="J332" s="52">
        <f t="shared" ref="J332:J395" si="1597">K332-I332</f>
        <v>0</v>
      </c>
      <c r="K332" s="43">
        <f t="shared" ref="K332" si="1598">K333+K334+K335</f>
        <v>0</v>
      </c>
      <c r="L332" s="43">
        <f>L333+L334+L335</f>
        <v>0</v>
      </c>
      <c r="M332" s="43">
        <f t="shared" ref="M332:M395" si="1599">N332-L332</f>
        <v>0</v>
      </c>
      <c r="N332" s="43">
        <f t="shared" ref="N332" si="1600">N333+N334+N335</f>
        <v>0</v>
      </c>
      <c r="O332" s="43">
        <f>O333+O334+O335</f>
        <v>0</v>
      </c>
      <c r="P332" s="43">
        <f t="shared" ref="P332:P395" si="1601">Q332-O332</f>
        <v>0</v>
      </c>
      <c r="Q332" s="43">
        <f t="shared" ref="Q332" si="1602">Q333+Q334+Q335</f>
        <v>0</v>
      </c>
      <c r="R332" s="48">
        <f t="shared" si="1332"/>
        <v>0</v>
      </c>
      <c r="S332" s="48">
        <f t="shared" si="1568"/>
        <v>0</v>
      </c>
      <c r="T332" s="48">
        <f t="shared" si="1569"/>
        <v>0</v>
      </c>
      <c r="U332" s="43">
        <f>U333+U334+U335</f>
        <v>0</v>
      </c>
      <c r="V332" s="43">
        <f t="shared" ref="V332:V395" si="1603">W332-U332</f>
        <v>0</v>
      </c>
      <c r="W332" s="43">
        <f t="shared" ref="W332" si="1604">W333+W334+W335</f>
        <v>0</v>
      </c>
      <c r="X332" s="43">
        <f>X333+X334+X335</f>
        <v>0</v>
      </c>
      <c r="Y332" s="43">
        <f t="shared" ref="Y332:Y395" si="1605">Z332-X332</f>
        <v>0</v>
      </c>
      <c r="Z332" s="43">
        <f t="shared" ref="Z332" si="1606">Z333+Z334+Z335</f>
        <v>0</v>
      </c>
      <c r="AA332" s="43">
        <f>AA333+AA334+AA335</f>
        <v>0</v>
      </c>
      <c r="AB332" s="43">
        <f t="shared" ref="AB332:AB395" si="1607">AC332-AA332</f>
        <v>0</v>
      </c>
      <c r="AC332" s="43">
        <f t="shared" ref="AC332" si="1608">AC333+AC334+AC335</f>
        <v>0</v>
      </c>
      <c r="AD332" s="43">
        <f>AD333+AD334+AD335</f>
        <v>0</v>
      </c>
      <c r="AE332" s="43">
        <f t="shared" ref="AE332:AE395" si="1609">AF332-AD332</f>
        <v>0</v>
      </c>
      <c r="AF332" s="43">
        <f t="shared" ref="AF332" si="1610">AF333+AF334+AF335</f>
        <v>0</v>
      </c>
      <c r="AG332" s="43">
        <f>AG333+AG334+AG335</f>
        <v>0</v>
      </c>
      <c r="AH332" s="43">
        <f t="shared" ref="AH332:AH395" si="1611">AI332-AG332</f>
        <v>0</v>
      </c>
      <c r="AI332" s="43">
        <f t="shared" ref="AI332" si="1612">AI333+AI334+AI335</f>
        <v>0</v>
      </c>
      <c r="AJ332" s="43">
        <f>AJ333+AJ334+AJ335</f>
        <v>0</v>
      </c>
      <c r="AK332" s="43">
        <f t="shared" ref="AK332:AK395" si="1613">AL332-AJ332</f>
        <v>0</v>
      </c>
      <c r="AL332" s="43">
        <f t="shared" ref="AL332" si="1614">AL333+AL334+AL335</f>
        <v>0</v>
      </c>
      <c r="AM332" s="43">
        <f>AM333+AM334+AM335</f>
        <v>0</v>
      </c>
      <c r="AN332" s="43">
        <f t="shared" ref="AN332:AN395" si="1615">AO332-AM332</f>
        <v>0</v>
      </c>
      <c r="AO332" s="43">
        <f t="shared" ref="AO332" si="1616">AO333+AO334+AO335</f>
        <v>0</v>
      </c>
      <c r="AP332" s="43">
        <f>AP333+AP334+AP335</f>
        <v>0</v>
      </c>
      <c r="AQ332" s="43">
        <f t="shared" ref="AQ332:AQ395" si="1617">AR332-AP332</f>
        <v>0</v>
      </c>
      <c r="AR332" s="43">
        <f t="shared" ref="AR332" si="1618">AR333+AR334+AR335</f>
        <v>0</v>
      </c>
      <c r="AS332" s="43">
        <f>AS333+AS334+AS335</f>
        <v>0</v>
      </c>
      <c r="AT332" s="43">
        <f t="shared" ref="AT332:AT395" si="1619">AU332-AS332</f>
        <v>0</v>
      </c>
      <c r="AU332" s="43">
        <f t="shared" ref="AU332" si="1620">AU333+AU334+AU335</f>
        <v>0</v>
      </c>
      <c r="AV332" s="43">
        <f>AV333+AV334+AV335</f>
        <v>0</v>
      </c>
      <c r="AW332" s="43">
        <f t="shared" ref="AW332:AW395" si="1621">AX332-AV332</f>
        <v>0</v>
      </c>
      <c r="AX332" s="43">
        <f t="shared" ref="AX332" si="1622">AX333+AX334+AX335</f>
        <v>0</v>
      </c>
      <c r="AY332" s="43">
        <f>AY333+AY334+AY335</f>
        <v>2165</v>
      </c>
      <c r="AZ332" s="43">
        <f t="shared" ref="AZ332:AZ395" si="1623">BA332-AY332</f>
        <v>-1270</v>
      </c>
      <c r="BA332" s="43">
        <f t="shared" ref="BA332" si="1624">BA333+BA334+BA335</f>
        <v>895</v>
      </c>
      <c r="BB332" s="43">
        <f>BB333+BB334+BB335</f>
        <v>0</v>
      </c>
      <c r="BC332" s="43">
        <f t="shared" ref="BC332:BC395" si="1625">BD332-BB332</f>
        <v>0</v>
      </c>
      <c r="BD332" s="43">
        <f t="shared" ref="BD332" si="1626">BD333+BD334+BD335</f>
        <v>0</v>
      </c>
      <c r="BE332" s="43">
        <f>BE333+BE334+BE335</f>
        <v>0</v>
      </c>
      <c r="BF332" s="43">
        <f t="shared" ref="BF332:BF395" si="1627">BG332-BE332</f>
        <v>0</v>
      </c>
      <c r="BG332" s="43">
        <f t="shared" ref="BG332" si="1628">BG333+BG334+BG335</f>
        <v>0</v>
      </c>
      <c r="BH332" s="43">
        <f>BH333+BH334+BH335</f>
        <v>0</v>
      </c>
      <c r="BI332" s="43">
        <f t="shared" ref="BI332:BI395" si="1629">BJ332-BH332</f>
        <v>0</v>
      </c>
      <c r="BJ332" s="43">
        <f t="shared" ref="BJ332" si="1630">BJ333+BJ334+BJ335</f>
        <v>0</v>
      </c>
      <c r="BK332" s="43">
        <f>BK333+BK334+BK335</f>
        <v>0</v>
      </c>
      <c r="BL332" s="43">
        <f t="shared" ref="BL332:BL395" si="1631">BM332-BK332</f>
        <v>0</v>
      </c>
      <c r="BM332" s="43">
        <f t="shared" ref="BM332" si="1632">BM333+BM334+BM335</f>
        <v>0</v>
      </c>
      <c r="BN332" s="43">
        <f>BN333+BN334+BN335</f>
        <v>0</v>
      </c>
      <c r="BO332" s="43">
        <f t="shared" ref="BO332:BO395" si="1633">BP332-BN332</f>
        <v>0</v>
      </c>
      <c r="BP332" s="43">
        <f t="shared" ref="BP332" si="1634">BP333+BP334+BP335</f>
        <v>0</v>
      </c>
      <c r="BQ332" s="57">
        <f t="shared" si="1286"/>
        <v>2165</v>
      </c>
      <c r="BR332" s="57">
        <f t="shared" ref="BR332:BR395" si="1635">BS332-BQ332</f>
        <v>-1270</v>
      </c>
      <c r="BS332" s="57">
        <f t="shared" si="1286"/>
        <v>895</v>
      </c>
      <c r="BT332" s="149"/>
      <c r="BU332" s="43"/>
      <c r="BV332" s="43">
        <f>BV333+BV334+BV335</f>
        <v>0</v>
      </c>
      <c r="BW332" s="43">
        <f t="shared" ref="BW332:BX332" si="1636">BW333+BW334+BW335</f>
        <v>0</v>
      </c>
      <c r="BX332" s="43">
        <f t="shared" si="1636"/>
        <v>0</v>
      </c>
      <c r="BY332" s="43">
        <f t="shared" ref="BY332:BY395" si="1637">BQ332+BV332</f>
        <v>2165</v>
      </c>
      <c r="BZ332" s="43">
        <f t="shared" ref="BZ332:BZ395" si="1638">BR332+BW332</f>
        <v>-1270</v>
      </c>
      <c r="CA332" s="43">
        <f t="shared" ref="CA332:CA395" si="1639">BS332+BX332</f>
        <v>895</v>
      </c>
    </row>
    <row r="333" spans="1:79" x14ac:dyDescent="0.2">
      <c r="A333" s="44" t="s">
        <v>49</v>
      </c>
      <c r="B333" s="45" t="s">
        <v>50</v>
      </c>
      <c r="C333" s="54">
        <v>0</v>
      </c>
      <c r="D333" s="54">
        <f t="shared" si="1593"/>
        <v>0</v>
      </c>
      <c r="E333" s="54">
        <v>0</v>
      </c>
      <c r="F333" s="54">
        <v>0</v>
      </c>
      <c r="G333" s="54">
        <f t="shared" si="1595"/>
        <v>0</v>
      </c>
      <c r="H333" s="54">
        <v>0</v>
      </c>
      <c r="I333" s="54">
        <v>0</v>
      </c>
      <c r="J333" s="55">
        <f t="shared" si="1597"/>
        <v>0</v>
      </c>
      <c r="K333" s="54">
        <v>0</v>
      </c>
      <c r="L333" s="54">
        <v>0</v>
      </c>
      <c r="M333" s="54">
        <f t="shared" si="1599"/>
        <v>0</v>
      </c>
      <c r="N333" s="54">
        <v>0</v>
      </c>
      <c r="O333" s="54">
        <v>0</v>
      </c>
      <c r="P333" s="54">
        <f t="shared" si="1601"/>
        <v>0</v>
      </c>
      <c r="Q333" s="54">
        <v>0</v>
      </c>
      <c r="R333" s="48">
        <f t="shared" si="1332"/>
        <v>0</v>
      </c>
      <c r="S333" s="48">
        <f t="shared" si="1568"/>
        <v>0</v>
      </c>
      <c r="T333" s="48">
        <f t="shared" si="1569"/>
        <v>0</v>
      </c>
      <c r="U333" s="54">
        <v>0</v>
      </c>
      <c r="V333" s="54">
        <f t="shared" si="1603"/>
        <v>0</v>
      </c>
      <c r="W333" s="54">
        <v>0</v>
      </c>
      <c r="X333" s="54">
        <v>0</v>
      </c>
      <c r="Y333" s="54">
        <f t="shared" si="1605"/>
        <v>0</v>
      </c>
      <c r="Z333" s="54">
        <v>0</v>
      </c>
      <c r="AA333" s="54">
        <v>0</v>
      </c>
      <c r="AB333" s="54">
        <f t="shared" si="1607"/>
        <v>0</v>
      </c>
      <c r="AC333" s="54">
        <v>0</v>
      </c>
      <c r="AD333" s="54">
        <v>0</v>
      </c>
      <c r="AE333" s="54">
        <f t="shared" si="1609"/>
        <v>0</v>
      </c>
      <c r="AF333" s="54">
        <v>0</v>
      </c>
      <c r="AG333" s="54">
        <v>0</v>
      </c>
      <c r="AH333" s="54">
        <f t="shared" si="1611"/>
        <v>0</v>
      </c>
      <c r="AI333" s="54">
        <v>0</v>
      </c>
      <c r="AJ333" s="54">
        <v>0</v>
      </c>
      <c r="AK333" s="54">
        <f t="shared" si="1613"/>
        <v>0</v>
      </c>
      <c r="AL333" s="54">
        <v>0</v>
      </c>
      <c r="AM333" s="54">
        <v>0</v>
      </c>
      <c r="AN333" s="54">
        <f t="shared" si="1615"/>
        <v>0</v>
      </c>
      <c r="AO333" s="54">
        <v>0</v>
      </c>
      <c r="AP333" s="54">
        <v>0</v>
      </c>
      <c r="AQ333" s="54">
        <f t="shared" si="1617"/>
        <v>0</v>
      </c>
      <c r="AR333" s="54">
        <v>0</v>
      </c>
      <c r="AS333" s="54">
        <v>0</v>
      </c>
      <c r="AT333" s="54">
        <f t="shared" si="1619"/>
        <v>0</v>
      </c>
      <c r="AU333" s="54">
        <v>0</v>
      </c>
      <c r="AV333" s="54">
        <v>0</v>
      </c>
      <c r="AW333" s="54">
        <f t="shared" si="1621"/>
        <v>0</v>
      </c>
      <c r="AX333" s="54">
        <v>0</v>
      </c>
      <c r="AY333" s="54">
        <v>1858</v>
      </c>
      <c r="AZ333" s="54">
        <f t="shared" si="1623"/>
        <v>-1090</v>
      </c>
      <c r="BA333" s="54">
        <v>768</v>
      </c>
      <c r="BB333" s="54">
        <v>0</v>
      </c>
      <c r="BC333" s="54">
        <f t="shared" si="1625"/>
        <v>0</v>
      </c>
      <c r="BD333" s="54">
        <v>0</v>
      </c>
      <c r="BE333" s="54">
        <v>0</v>
      </c>
      <c r="BF333" s="54">
        <f t="shared" si="1627"/>
        <v>0</v>
      </c>
      <c r="BG333" s="54">
        <v>0</v>
      </c>
      <c r="BH333" s="54">
        <v>0</v>
      </c>
      <c r="BI333" s="54">
        <f t="shared" si="1629"/>
        <v>0</v>
      </c>
      <c r="BJ333" s="54">
        <v>0</v>
      </c>
      <c r="BK333" s="54">
        <v>0</v>
      </c>
      <c r="BL333" s="54">
        <f t="shared" si="1631"/>
        <v>0</v>
      </c>
      <c r="BM333" s="54">
        <v>0</v>
      </c>
      <c r="BN333" s="54">
        <v>0</v>
      </c>
      <c r="BO333" s="54">
        <f t="shared" si="1633"/>
        <v>0</v>
      </c>
      <c r="BP333" s="54">
        <v>0</v>
      </c>
      <c r="BQ333" s="57">
        <f t="shared" ref="BQ333:BS396" si="1640">R333+U333+X333+AA333+AD333+AG333+AJ333+AM333+AP333+AS333+AV333+AY333+BB333+BE333+BH333+BK333+BN333</f>
        <v>1858</v>
      </c>
      <c r="BR333" s="57">
        <f t="shared" si="1635"/>
        <v>-1090</v>
      </c>
      <c r="BS333" s="57">
        <f t="shared" si="1640"/>
        <v>768</v>
      </c>
      <c r="BT333" s="149"/>
      <c r="BU333" s="54"/>
      <c r="BV333" s="54">
        <v>0</v>
      </c>
      <c r="BW333" s="54">
        <v>0</v>
      </c>
      <c r="BX333" s="54">
        <v>0</v>
      </c>
      <c r="BY333" s="54">
        <f t="shared" si="1637"/>
        <v>1858</v>
      </c>
      <c r="BZ333" s="54">
        <f t="shared" si="1638"/>
        <v>-1090</v>
      </c>
      <c r="CA333" s="54">
        <f t="shared" si="1639"/>
        <v>768</v>
      </c>
    </row>
    <row r="334" spans="1:79" ht="22.5" x14ac:dyDescent="0.2">
      <c r="A334" s="44" t="s">
        <v>51</v>
      </c>
      <c r="B334" s="45" t="s">
        <v>52</v>
      </c>
      <c r="C334" s="54">
        <v>0</v>
      </c>
      <c r="D334" s="54">
        <f t="shared" si="1593"/>
        <v>0</v>
      </c>
      <c r="E334" s="54">
        <v>0</v>
      </c>
      <c r="F334" s="54">
        <v>0</v>
      </c>
      <c r="G334" s="54">
        <f t="shared" si="1595"/>
        <v>0</v>
      </c>
      <c r="H334" s="54">
        <v>0</v>
      </c>
      <c r="I334" s="54">
        <v>0</v>
      </c>
      <c r="J334" s="55">
        <f t="shared" si="1597"/>
        <v>0</v>
      </c>
      <c r="K334" s="54">
        <v>0</v>
      </c>
      <c r="L334" s="54">
        <v>0</v>
      </c>
      <c r="M334" s="54">
        <f t="shared" si="1599"/>
        <v>0</v>
      </c>
      <c r="N334" s="54">
        <v>0</v>
      </c>
      <c r="O334" s="54">
        <v>0</v>
      </c>
      <c r="P334" s="54">
        <f t="shared" si="1601"/>
        <v>0</v>
      </c>
      <c r="Q334" s="54">
        <v>0</v>
      </c>
      <c r="R334" s="48">
        <f t="shared" si="1332"/>
        <v>0</v>
      </c>
      <c r="S334" s="48">
        <f t="shared" si="1568"/>
        <v>0</v>
      </c>
      <c r="T334" s="48">
        <f t="shared" si="1569"/>
        <v>0</v>
      </c>
      <c r="U334" s="54">
        <v>0</v>
      </c>
      <c r="V334" s="54">
        <f t="shared" si="1603"/>
        <v>0</v>
      </c>
      <c r="W334" s="54">
        <v>0</v>
      </c>
      <c r="X334" s="54">
        <v>0</v>
      </c>
      <c r="Y334" s="54">
        <f t="shared" si="1605"/>
        <v>0</v>
      </c>
      <c r="Z334" s="54">
        <v>0</v>
      </c>
      <c r="AA334" s="54">
        <v>0</v>
      </c>
      <c r="AB334" s="54">
        <f t="shared" si="1607"/>
        <v>0</v>
      </c>
      <c r="AC334" s="54">
        <v>0</v>
      </c>
      <c r="AD334" s="54">
        <v>0</v>
      </c>
      <c r="AE334" s="54">
        <f t="shared" si="1609"/>
        <v>0</v>
      </c>
      <c r="AF334" s="54">
        <v>0</v>
      </c>
      <c r="AG334" s="54">
        <v>0</v>
      </c>
      <c r="AH334" s="54">
        <f t="shared" si="1611"/>
        <v>0</v>
      </c>
      <c r="AI334" s="54">
        <v>0</v>
      </c>
      <c r="AJ334" s="54">
        <v>0</v>
      </c>
      <c r="AK334" s="54">
        <f t="shared" si="1613"/>
        <v>0</v>
      </c>
      <c r="AL334" s="54">
        <v>0</v>
      </c>
      <c r="AM334" s="54">
        <v>0</v>
      </c>
      <c r="AN334" s="54">
        <f t="shared" si="1615"/>
        <v>0</v>
      </c>
      <c r="AO334" s="54">
        <v>0</v>
      </c>
      <c r="AP334" s="54">
        <v>0</v>
      </c>
      <c r="AQ334" s="54">
        <f t="shared" si="1617"/>
        <v>0</v>
      </c>
      <c r="AR334" s="54">
        <v>0</v>
      </c>
      <c r="AS334" s="54">
        <v>0</v>
      </c>
      <c r="AT334" s="54">
        <f t="shared" si="1619"/>
        <v>0</v>
      </c>
      <c r="AU334" s="54">
        <v>0</v>
      </c>
      <c r="AV334" s="54">
        <v>0</v>
      </c>
      <c r="AW334" s="54">
        <f t="shared" si="1621"/>
        <v>0</v>
      </c>
      <c r="AX334" s="54">
        <v>0</v>
      </c>
      <c r="AY334" s="54">
        <v>0</v>
      </c>
      <c r="AZ334" s="54">
        <f t="shared" si="1623"/>
        <v>0</v>
      </c>
      <c r="BA334" s="54">
        <v>0</v>
      </c>
      <c r="BB334" s="54">
        <v>0</v>
      </c>
      <c r="BC334" s="54">
        <f t="shared" si="1625"/>
        <v>0</v>
      </c>
      <c r="BD334" s="54">
        <v>0</v>
      </c>
      <c r="BE334" s="54">
        <v>0</v>
      </c>
      <c r="BF334" s="54">
        <f t="shared" si="1627"/>
        <v>0</v>
      </c>
      <c r="BG334" s="54">
        <v>0</v>
      </c>
      <c r="BH334" s="54">
        <v>0</v>
      </c>
      <c r="BI334" s="54">
        <f t="shared" si="1629"/>
        <v>0</v>
      </c>
      <c r="BJ334" s="54">
        <v>0</v>
      </c>
      <c r="BK334" s="54">
        <v>0</v>
      </c>
      <c r="BL334" s="54">
        <f t="shared" si="1631"/>
        <v>0</v>
      </c>
      <c r="BM334" s="54">
        <v>0</v>
      </c>
      <c r="BN334" s="54">
        <v>0</v>
      </c>
      <c r="BO334" s="54">
        <f t="shared" si="1633"/>
        <v>0</v>
      </c>
      <c r="BP334" s="54">
        <v>0</v>
      </c>
      <c r="BQ334" s="57">
        <f t="shared" si="1640"/>
        <v>0</v>
      </c>
      <c r="BR334" s="57">
        <f t="shared" si="1635"/>
        <v>0</v>
      </c>
      <c r="BS334" s="57">
        <f t="shared" si="1640"/>
        <v>0</v>
      </c>
      <c r="BT334" s="149"/>
      <c r="BU334" s="54"/>
      <c r="BV334" s="54">
        <v>0</v>
      </c>
      <c r="BW334" s="54">
        <v>0</v>
      </c>
      <c r="BX334" s="54">
        <v>0</v>
      </c>
      <c r="BY334" s="54">
        <f t="shared" si="1637"/>
        <v>0</v>
      </c>
      <c r="BZ334" s="54">
        <f t="shared" si="1638"/>
        <v>0</v>
      </c>
      <c r="CA334" s="54">
        <f t="shared" si="1639"/>
        <v>0</v>
      </c>
    </row>
    <row r="335" spans="1:79" ht="22.5" x14ac:dyDescent="0.2">
      <c r="A335" s="44" t="s">
        <v>53</v>
      </c>
      <c r="B335" s="45" t="s">
        <v>54</v>
      </c>
      <c r="C335" s="54">
        <v>0</v>
      </c>
      <c r="D335" s="54">
        <f t="shared" si="1593"/>
        <v>0</v>
      </c>
      <c r="E335" s="54">
        <v>0</v>
      </c>
      <c r="F335" s="54">
        <v>0</v>
      </c>
      <c r="G335" s="54">
        <f t="shared" si="1595"/>
        <v>0</v>
      </c>
      <c r="H335" s="54">
        <v>0</v>
      </c>
      <c r="I335" s="54">
        <v>0</v>
      </c>
      <c r="J335" s="55">
        <f t="shared" si="1597"/>
        <v>0</v>
      </c>
      <c r="K335" s="54">
        <v>0</v>
      </c>
      <c r="L335" s="54">
        <v>0</v>
      </c>
      <c r="M335" s="54">
        <f t="shared" si="1599"/>
        <v>0</v>
      </c>
      <c r="N335" s="54">
        <v>0</v>
      </c>
      <c r="O335" s="54">
        <v>0</v>
      </c>
      <c r="P335" s="54">
        <f t="shared" si="1601"/>
        <v>0</v>
      </c>
      <c r="Q335" s="54">
        <v>0</v>
      </c>
      <c r="R335" s="48">
        <f t="shared" si="1332"/>
        <v>0</v>
      </c>
      <c r="S335" s="48">
        <f t="shared" si="1568"/>
        <v>0</v>
      </c>
      <c r="T335" s="48">
        <f t="shared" si="1569"/>
        <v>0</v>
      </c>
      <c r="U335" s="54">
        <v>0</v>
      </c>
      <c r="V335" s="54">
        <f t="shared" si="1603"/>
        <v>0</v>
      </c>
      <c r="W335" s="54">
        <v>0</v>
      </c>
      <c r="X335" s="54">
        <v>0</v>
      </c>
      <c r="Y335" s="54">
        <f t="shared" si="1605"/>
        <v>0</v>
      </c>
      <c r="Z335" s="54">
        <v>0</v>
      </c>
      <c r="AA335" s="54">
        <v>0</v>
      </c>
      <c r="AB335" s="54">
        <f t="shared" si="1607"/>
        <v>0</v>
      </c>
      <c r="AC335" s="54">
        <v>0</v>
      </c>
      <c r="AD335" s="54">
        <v>0</v>
      </c>
      <c r="AE335" s="54">
        <f t="shared" si="1609"/>
        <v>0</v>
      </c>
      <c r="AF335" s="54">
        <v>0</v>
      </c>
      <c r="AG335" s="54">
        <v>0</v>
      </c>
      <c r="AH335" s="54">
        <f t="shared" si="1611"/>
        <v>0</v>
      </c>
      <c r="AI335" s="54">
        <v>0</v>
      </c>
      <c r="AJ335" s="54">
        <v>0</v>
      </c>
      <c r="AK335" s="54">
        <f t="shared" si="1613"/>
        <v>0</v>
      </c>
      <c r="AL335" s="54">
        <v>0</v>
      </c>
      <c r="AM335" s="54">
        <v>0</v>
      </c>
      <c r="AN335" s="54">
        <f t="shared" si="1615"/>
        <v>0</v>
      </c>
      <c r="AO335" s="54">
        <v>0</v>
      </c>
      <c r="AP335" s="54">
        <v>0</v>
      </c>
      <c r="AQ335" s="54">
        <f t="shared" si="1617"/>
        <v>0</v>
      </c>
      <c r="AR335" s="54">
        <v>0</v>
      </c>
      <c r="AS335" s="54">
        <v>0</v>
      </c>
      <c r="AT335" s="54">
        <f t="shared" si="1619"/>
        <v>0</v>
      </c>
      <c r="AU335" s="54">
        <v>0</v>
      </c>
      <c r="AV335" s="54">
        <v>0</v>
      </c>
      <c r="AW335" s="54">
        <f t="shared" si="1621"/>
        <v>0</v>
      </c>
      <c r="AX335" s="54">
        <v>0</v>
      </c>
      <c r="AY335" s="54">
        <v>307</v>
      </c>
      <c r="AZ335" s="54">
        <f t="shared" si="1623"/>
        <v>-180</v>
      </c>
      <c r="BA335" s="54">
        <v>127</v>
      </c>
      <c r="BB335" s="54">
        <v>0</v>
      </c>
      <c r="BC335" s="54">
        <f t="shared" si="1625"/>
        <v>0</v>
      </c>
      <c r="BD335" s="54">
        <v>0</v>
      </c>
      <c r="BE335" s="54">
        <v>0</v>
      </c>
      <c r="BF335" s="54">
        <f t="shared" si="1627"/>
        <v>0</v>
      </c>
      <c r="BG335" s="54">
        <v>0</v>
      </c>
      <c r="BH335" s="54">
        <v>0</v>
      </c>
      <c r="BI335" s="54">
        <f t="shared" si="1629"/>
        <v>0</v>
      </c>
      <c r="BJ335" s="54">
        <v>0</v>
      </c>
      <c r="BK335" s="54">
        <v>0</v>
      </c>
      <c r="BL335" s="54">
        <f t="shared" si="1631"/>
        <v>0</v>
      </c>
      <c r="BM335" s="54">
        <v>0</v>
      </c>
      <c r="BN335" s="54">
        <v>0</v>
      </c>
      <c r="BO335" s="54">
        <f t="shared" si="1633"/>
        <v>0</v>
      </c>
      <c r="BP335" s="54">
        <v>0</v>
      </c>
      <c r="BQ335" s="57">
        <f t="shared" si="1640"/>
        <v>307</v>
      </c>
      <c r="BR335" s="57">
        <f t="shared" si="1635"/>
        <v>-180</v>
      </c>
      <c r="BS335" s="57">
        <f t="shared" si="1640"/>
        <v>127</v>
      </c>
      <c r="BT335" s="149"/>
      <c r="BU335" s="54"/>
      <c r="BV335" s="54">
        <v>0</v>
      </c>
      <c r="BW335" s="54">
        <v>0</v>
      </c>
      <c r="BX335" s="54">
        <v>0</v>
      </c>
      <c r="BY335" s="54">
        <f t="shared" si="1637"/>
        <v>307</v>
      </c>
      <c r="BZ335" s="54">
        <f t="shared" si="1638"/>
        <v>-180</v>
      </c>
      <c r="CA335" s="54">
        <f t="shared" si="1639"/>
        <v>127</v>
      </c>
    </row>
    <row r="336" spans="1:79" ht="22.5" x14ac:dyDescent="0.2">
      <c r="A336" s="44" t="s">
        <v>55</v>
      </c>
      <c r="B336" s="45" t="s">
        <v>56</v>
      </c>
      <c r="C336" s="43">
        <f>C337+C338+C339</f>
        <v>0</v>
      </c>
      <c r="D336" s="43">
        <f t="shared" si="1593"/>
        <v>0</v>
      </c>
      <c r="E336" s="43">
        <f t="shared" ref="E336" si="1641">E337+E338+E339</f>
        <v>0</v>
      </c>
      <c r="F336" s="43">
        <f>F337+F338+F339</f>
        <v>0</v>
      </c>
      <c r="G336" s="43">
        <f t="shared" si="1595"/>
        <v>0</v>
      </c>
      <c r="H336" s="43">
        <f t="shared" ref="H336" si="1642">H337+H338+H339</f>
        <v>0</v>
      </c>
      <c r="I336" s="43">
        <f>I337+I338+I339</f>
        <v>0</v>
      </c>
      <c r="J336" s="52">
        <f t="shared" si="1597"/>
        <v>0</v>
      </c>
      <c r="K336" s="43">
        <f t="shared" ref="K336" si="1643">K337+K338+K339</f>
        <v>0</v>
      </c>
      <c r="L336" s="43">
        <f>L337+L338+L339</f>
        <v>0</v>
      </c>
      <c r="M336" s="43">
        <f t="shared" si="1599"/>
        <v>0</v>
      </c>
      <c r="N336" s="43">
        <f t="shared" ref="N336" si="1644">N337+N338+N339</f>
        <v>0</v>
      </c>
      <c r="O336" s="43">
        <f>O337+O338+O339</f>
        <v>0</v>
      </c>
      <c r="P336" s="43">
        <f t="shared" si="1601"/>
        <v>0</v>
      </c>
      <c r="Q336" s="43">
        <f t="shared" ref="Q336" si="1645">Q337+Q338+Q339</f>
        <v>0</v>
      </c>
      <c r="R336" s="48">
        <f t="shared" si="1332"/>
        <v>0</v>
      </c>
      <c r="S336" s="48">
        <f t="shared" si="1568"/>
        <v>0</v>
      </c>
      <c r="T336" s="48">
        <f t="shared" si="1569"/>
        <v>0</v>
      </c>
      <c r="U336" s="43">
        <f>U337+U338+U339</f>
        <v>0</v>
      </c>
      <c r="V336" s="43">
        <f t="shared" si="1603"/>
        <v>0</v>
      </c>
      <c r="W336" s="43">
        <f t="shared" ref="W336" si="1646">W337+W338+W339</f>
        <v>0</v>
      </c>
      <c r="X336" s="43">
        <f>X337+X338+X339</f>
        <v>0</v>
      </c>
      <c r="Y336" s="43">
        <f t="shared" si="1605"/>
        <v>0</v>
      </c>
      <c r="Z336" s="43">
        <f t="shared" ref="Z336" si="1647">Z337+Z338+Z339</f>
        <v>0</v>
      </c>
      <c r="AA336" s="43">
        <f>AA337+AA338+AA339</f>
        <v>0</v>
      </c>
      <c r="AB336" s="43">
        <f t="shared" si="1607"/>
        <v>0</v>
      </c>
      <c r="AC336" s="43">
        <f t="shared" ref="AC336" si="1648">AC337+AC338+AC339</f>
        <v>0</v>
      </c>
      <c r="AD336" s="43">
        <f>AD337+AD338+AD339</f>
        <v>0</v>
      </c>
      <c r="AE336" s="43">
        <f t="shared" si="1609"/>
        <v>0</v>
      </c>
      <c r="AF336" s="43">
        <f t="shared" ref="AF336" si="1649">AF337+AF338+AF339</f>
        <v>0</v>
      </c>
      <c r="AG336" s="43">
        <f>AG337+AG338+AG339</f>
        <v>0</v>
      </c>
      <c r="AH336" s="43">
        <f t="shared" si="1611"/>
        <v>0</v>
      </c>
      <c r="AI336" s="43">
        <f t="shared" ref="AI336" si="1650">AI337+AI338+AI339</f>
        <v>0</v>
      </c>
      <c r="AJ336" s="43">
        <f>AJ337+AJ338+AJ339</f>
        <v>0</v>
      </c>
      <c r="AK336" s="43">
        <f t="shared" si="1613"/>
        <v>0</v>
      </c>
      <c r="AL336" s="43">
        <f t="shared" ref="AL336" si="1651">AL337+AL338+AL339</f>
        <v>0</v>
      </c>
      <c r="AM336" s="43">
        <f>AM337+AM338+AM339</f>
        <v>0</v>
      </c>
      <c r="AN336" s="43">
        <f t="shared" si="1615"/>
        <v>0</v>
      </c>
      <c r="AO336" s="43">
        <f t="shared" ref="AO336" si="1652">AO337+AO338+AO339</f>
        <v>0</v>
      </c>
      <c r="AP336" s="43">
        <f>AP337+AP338+AP339</f>
        <v>0</v>
      </c>
      <c r="AQ336" s="43">
        <f t="shared" si="1617"/>
        <v>0</v>
      </c>
      <c r="AR336" s="43">
        <f t="shared" ref="AR336" si="1653">AR337+AR338+AR339</f>
        <v>0</v>
      </c>
      <c r="AS336" s="43">
        <f>AS337+AS338+AS339</f>
        <v>0</v>
      </c>
      <c r="AT336" s="43">
        <f t="shared" si="1619"/>
        <v>0</v>
      </c>
      <c r="AU336" s="43">
        <f t="shared" ref="AU336" si="1654">AU337+AU338+AU339</f>
        <v>0</v>
      </c>
      <c r="AV336" s="43">
        <f>AV337+AV338+AV339</f>
        <v>0</v>
      </c>
      <c r="AW336" s="43">
        <f t="shared" si="1621"/>
        <v>0</v>
      </c>
      <c r="AX336" s="43">
        <f t="shared" ref="AX336" si="1655">AX337+AX338+AX339</f>
        <v>0</v>
      </c>
      <c r="AY336" s="43">
        <f>AY337+AY338+AY339+AY340</f>
        <v>42185</v>
      </c>
      <c r="AZ336" s="43">
        <f t="shared" si="1623"/>
        <v>-35590</v>
      </c>
      <c r="BA336" s="43">
        <f t="shared" ref="BA336" si="1656">BA337+BA338+BA339+BA340</f>
        <v>6595</v>
      </c>
      <c r="BB336" s="43">
        <f>BB337+BB338+BB339</f>
        <v>0</v>
      </c>
      <c r="BC336" s="43">
        <f t="shared" si="1625"/>
        <v>0</v>
      </c>
      <c r="BD336" s="43">
        <f t="shared" ref="BD336" si="1657">BD337+BD338+BD339</f>
        <v>0</v>
      </c>
      <c r="BE336" s="43">
        <f>BE337+BE338+BE339</f>
        <v>0</v>
      </c>
      <c r="BF336" s="43">
        <f t="shared" si="1627"/>
        <v>0</v>
      </c>
      <c r="BG336" s="43">
        <f t="shared" ref="BG336" si="1658">BG337+BG338+BG339</f>
        <v>0</v>
      </c>
      <c r="BH336" s="43">
        <f>BH337+BH338+BH339</f>
        <v>0</v>
      </c>
      <c r="BI336" s="43">
        <f t="shared" si="1629"/>
        <v>0</v>
      </c>
      <c r="BJ336" s="43">
        <f t="shared" ref="BJ336" si="1659">BJ337+BJ338+BJ339</f>
        <v>0</v>
      </c>
      <c r="BK336" s="43">
        <f>BK337+BK338+BK339</f>
        <v>0</v>
      </c>
      <c r="BL336" s="43">
        <f t="shared" si="1631"/>
        <v>0</v>
      </c>
      <c r="BM336" s="43">
        <f t="shared" ref="BM336" si="1660">BM337+BM338+BM339</f>
        <v>0</v>
      </c>
      <c r="BN336" s="43">
        <f>BN337+BN338+BN339</f>
        <v>0</v>
      </c>
      <c r="BO336" s="43">
        <f t="shared" si="1633"/>
        <v>0</v>
      </c>
      <c r="BP336" s="43">
        <f t="shared" ref="BP336" si="1661">BP337+BP338+BP339</f>
        <v>0</v>
      </c>
      <c r="BQ336" s="57">
        <f t="shared" si="1640"/>
        <v>42185</v>
      </c>
      <c r="BR336" s="57">
        <f t="shared" si="1635"/>
        <v>-35590</v>
      </c>
      <c r="BS336" s="57">
        <f t="shared" si="1640"/>
        <v>6595</v>
      </c>
      <c r="BT336" s="149"/>
      <c r="BU336" s="43"/>
      <c r="BV336" s="43">
        <f>BV337+BV338+BV339</f>
        <v>0</v>
      </c>
      <c r="BW336" s="43">
        <f t="shared" ref="BW336:BX336" si="1662">BW337+BW338+BW339</f>
        <v>0</v>
      </c>
      <c r="BX336" s="43">
        <f t="shared" si="1662"/>
        <v>0</v>
      </c>
      <c r="BY336" s="43">
        <f t="shared" si="1637"/>
        <v>42185</v>
      </c>
      <c r="BZ336" s="43">
        <f t="shared" si="1638"/>
        <v>-35590</v>
      </c>
      <c r="CA336" s="43">
        <f t="shared" si="1639"/>
        <v>6595</v>
      </c>
    </row>
    <row r="337" spans="1:79" ht="33.75" x14ac:dyDescent="0.2">
      <c r="A337" s="44" t="s">
        <v>57</v>
      </c>
      <c r="B337" s="45" t="s">
        <v>58</v>
      </c>
      <c r="C337" s="54">
        <v>0</v>
      </c>
      <c r="D337" s="54">
        <f t="shared" si="1593"/>
        <v>0</v>
      </c>
      <c r="E337" s="54">
        <v>0</v>
      </c>
      <c r="F337" s="54">
        <v>0</v>
      </c>
      <c r="G337" s="54">
        <f t="shared" si="1595"/>
        <v>0</v>
      </c>
      <c r="H337" s="54">
        <v>0</v>
      </c>
      <c r="I337" s="54">
        <v>0</v>
      </c>
      <c r="J337" s="55">
        <f t="shared" si="1597"/>
        <v>0</v>
      </c>
      <c r="K337" s="54">
        <v>0</v>
      </c>
      <c r="L337" s="54">
        <v>0</v>
      </c>
      <c r="M337" s="54">
        <f t="shared" si="1599"/>
        <v>0</v>
      </c>
      <c r="N337" s="54">
        <v>0</v>
      </c>
      <c r="O337" s="54">
        <v>0</v>
      </c>
      <c r="P337" s="54">
        <f t="shared" si="1601"/>
        <v>0</v>
      </c>
      <c r="Q337" s="54">
        <v>0</v>
      </c>
      <c r="R337" s="48">
        <f t="shared" si="1332"/>
        <v>0</v>
      </c>
      <c r="S337" s="48">
        <f t="shared" si="1568"/>
        <v>0</v>
      </c>
      <c r="T337" s="48">
        <f t="shared" si="1569"/>
        <v>0</v>
      </c>
      <c r="U337" s="54">
        <v>0</v>
      </c>
      <c r="V337" s="54">
        <f t="shared" si="1603"/>
        <v>0</v>
      </c>
      <c r="W337" s="54">
        <v>0</v>
      </c>
      <c r="X337" s="54">
        <v>0</v>
      </c>
      <c r="Y337" s="54">
        <f t="shared" si="1605"/>
        <v>0</v>
      </c>
      <c r="Z337" s="54">
        <v>0</v>
      </c>
      <c r="AA337" s="54">
        <v>0</v>
      </c>
      <c r="AB337" s="54">
        <f t="shared" si="1607"/>
        <v>0</v>
      </c>
      <c r="AC337" s="54">
        <v>0</v>
      </c>
      <c r="AD337" s="54">
        <v>0</v>
      </c>
      <c r="AE337" s="54">
        <f t="shared" si="1609"/>
        <v>0</v>
      </c>
      <c r="AF337" s="54">
        <v>0</v>
      </c>
      <c r="AG337" s="54">
        <v>0</v>
      </c>
      <c r="AH337" s="54">
        <f t="shared" si="1611"/>
        <v>0</v>
      </c>
      <c r="AI337" s="54">
        <v>0</v>
      </c>
      <c r="AJ337" s="54">
        <v>0</v>
      </c>
      <c r="AK337" s="54">
        <f t="shared" si="1613"/>
        <v>0</v>
      </c>
      <c r="AL337" s="54">
        <v>0</v>
      </c>
      <c r="AM337" s="54">
        <v>0</v>
      </c>
      <c r="AN337" s="54">
        <f t="shared" si="1615"/>
        <v>0</v>
      </c>
      <c r="AO337" s="54">
        <v>0</v>
      </c>
      <c r="AP337" s="54">
        <v>0</v>
      </c>
      <c r="AQ337" s="54">
        <f t="shared" si="1617"/>
        <v>0</v>
      </c>
      <c r="AR337" s="54">
        <v>0</v>
      </c>
      <c r="AS337" s="54">
        <v>0</v>
      </c>
      <c r="AT337" s="54">
        <f t="shared" si="1619"/>
        <v>0</v>
      </c>
      <c r="AU337" s="54">
        <v>0</v>
      </c>
      <c r="AV337" s="54">
        <v>0</v>
      </c>
      <c r="AW337" s="54">
        <f t="shared" si="1621"/>
        <v>0</v>
      </c>
      <c r="AX337" s="54">
        <v>0</v>
      </c>
      <c r="AY337" s="54">
        <v>30680</v>
      </c>
      <c r="AZ337" s="54">
        <f t="shared" si="1623"/>
        <v>-30680</v>
      </c>
      <c r="BA337" s="54">
        <v>0</v>
      </c>
      <c r="BB337" s="54">
        <v>0</v>
      </c>
      <c r="BC337" s="54">
        <f t="shared" si="1625"/>
        <v>0</v>
      </c>
      <c r="BD337" s="54">
        <v>0</v>
      </c>
      <c r="BE337" s="54">
        <v>0</v>
      </c>
      <c r="BF337" s="54">
        <f t="shared" si="1627"/>
        <v>0</v>
      </c>
      <c r="BG337" s="54">
        <v>0</v>
      </c>
      <c r="BH337" s="54">
        <v>0</v>
      </c>
      <c r="BI337" s="54">
        <f t="shared" si="1629"/>
        <v>0</v>
      </c>
      <c r="BJ337" s="54">
        <v>0</v>
      </c>
      <c r="BK337" s="54">
        <v>0</v>
      </c>
      <c r="BL337" s="54">
        <f t="shared" si="1631"/>
        <v>0</v>
      </c>
      <c r="BM337" s="54">
        <v>0</v>
      </c>
      <c r="BN337" s="54">
        <v>0</v>
      </c>
      <c r="BO337" s="54">
        <f t="shared" si="1633"/>
        <v>0</v>
      </c>
      <c r="BP337" s="54">
        <v>0</v>
      </c>
      <c r="BQ337" s="57">
        <f t="shared" si="1640"/>
        <v>30680</v>
      </c>
      <c r="BR337" s="57">
        <f t="shared" si="1635"/>
        <v>-30680</v>
      </c>
      <c r="BS337" s="57">
        <f t="shared" si="1640"/>
        <v>0</v>
      </c>
      <c r="BT337" s="149"/>
      <c r="BU337" s="54"/>
      <c r="BV337" s="54">
        <v>0</v>
      </c>
      <c r="BW337" s="54">
        <v>0</v>
      </c>
      <c r="BX337" s="54">
        <v>0</v>
      </c>
      <c r="BY337" s="54">
        <f t="shared" si="1637"/>
        <v>30680</v>
      </c>
      <c r="BZ337" s="54">
        <f t="shared" si="1638"/>
        <v>-30680</v>
      </c>
      <c r="CA337" s="54">
        <f t="shared" si="1639"/>
        <v>0</v>
      </c>
    </row>
    <row r="338" spans="1:79" ht="22.5" x14ac:dyDescent="0.2">
      <c r="A338" s="44" t="s">
        <v>75</v>
      </c>
      <c r="B338" s="45" t="s">
        <v>76</v>
      </c>
      <c r="C338" s="54">
        <v>0</v>
      </c>
      <c r="D338" s="54">
        <f t="shared" si="1593"/>
        <v>0</v>
      </c>
      <c r="E338" s="54">
        <v>0</v>
      </c>
      <c r="F338" s="54">
        <v>0</v>
      </c>
      <c r="G338" s="54">
        <f t="shared" si="1595"/>
        <v>0</v>
      </c>
      <c r="H338" s="54">
        <v>0</v>
      </c>
      <c r="I338" s="54">
        <v>0</v>
      </c>
      <c r="J338" s="55">
        <f t="shared" si="1597"/>
        <v>0</v>
      </c>
      <c r="K338" s="54">
        <v>0</v>
      </c>
      <c r="L338" s="54">
        <v>0</v>
      </c>
      <c r="M338" s="54">
        <f t="shared" si="1599"/>
        <v>0</v>
      </c>
      <c r="N338" s="54">
        <v>0</v>
      </c>
      <c r="O338" s="54">
        <v>0</v>
      </c>
      <c r="P338" s="54">
        <f t="shared" si="1601"/>
        <v>0</v>
      </c>
      <c r="Q338" s="54">
        <v>0</v>
      </c>
      <c r="R338" s="48">
        <f t="shared" si="1332"/>
        <v>0</v>
      </c>
      <c r="S338" s="48">
        <f t="shared" si="1568"/>
        <v>0</v>
      </c>
      <c r="T338" s="48">
        <f t="shared" si="1569"/>
        <v>0</v>
      </c>
      <c r="U338" s="54">
        <v>0</v>
      </c>
      <c r="V338" s="54">
        <f t="shared" si="1603"/>
        <v>0</v>
      </c>
      <c r="W338" s="54">
        <v>0</v>
      </c>
      <c r="X338" s="54">
        <v>0</v>
      </c>
      <c r="Y338" s="54">
        <f t="shared" si="1605"/>
        <v>0</v>
      </c>
      <c r="Z338" s="54">
        <v>0</v>
      </c>
      <c r="AA338" s="54">
        <v>0</v>
      </c>
      <c r="AB338" s="54">
        <f t="shared" si="1607"/>
        <v>0</v>
      </c>
      <c r="AC338" s="54">
        <v>0</v>
      </c>
      <c r="AD338" s="54">
        <v>0</v>
      </c>
      <c r="AE338" s="54">
        <f t="shared" si="1609"/>
        <v>0</v>
      </c>
      <c r="AF338" s="54">
        <v>0</v>
      </c>
      <c r="AG338" s="54">
        <v>0</v>
      </c>
      <c r="AH338" s="54">
        <f t="shared" si="1611"/>
        <v>0</v>
      </c>
      <c r="AI338" s="54">
        <v>0</v>
      </c>
      <c r="AJ338" s="54">
        <v>0</v>
      </c>
      <c r="AK338" s="54">
        <f t="shared" si="1613"/>
        <v>0</v>
      </c>
      <c r="AL338" s="54">
        <v>0</v>
      </c>
      <c r="AM338" s="54">
        <v>0</v>
      </c>
      <c r="AN338" s="54">
        <f t="shared" si="1615"/>
        <v>0</v>
      </c>
      <c r="AO338" s="54">
        <v>0</v>
      </c>
      <c r="AP338" s="54">
        <v>0</v>
      </c>
      <c r="AQ338" s="54">
        <f t="shared" si="1617"/>
        <v>0</v>
      </c>
      <c r="AR338" s="54">
        <v>0</v>
      </c>
      <c r="AS338" s="54">
        <v>0</v>
      </c>
      <c r="AT338" s="54">
        <f t="shared" si="1619"/>
        <v>0</v>
      </c>
      <c r="AU338" s="54">
        <v>0</v>
      </c>
      <c r="AV338" s="54">
        <v>0</v>
      </c>
      <c r="AW338" s="54">
        <f t="shared" si="1621"/>
        <v>0</v>
      </c>
      <c r="AX338" s="54">
        <v>0</v>
      </c>
      <c r="AY338" s="54">
        <v>0</v>
      </c>
      <c r="AZ338" s="54">
        <f t="shared" si="1623"/>
        <v>0</v>
      </c>
      <c r="BA338" s="54">
        <v>0</v>
      </c>
      <c r="BB338" s="54">
        <v>0</v>
      </c>
      <c r="BC338" s="54">
        <f t="shared" si="1625"/>
        <v>0</v>
      </c>
      <c r="BD338" s="54">
        <v>0</v>
      </c>
      <c r="BE338" s="54">
        <v>0</v>
      </c>
      <c r="BF338" s="54">
        <f t="shared" si="1627"/>
        <v>0</v>
      </c>
      <c r="BG338" s="54">
        <v>0</v>
      </c>
      <c r="BH338" s="54">
        <v>0</v>
      </c>
      <c r="BI338" s="54">
        <f t="shared" si="1629"/>
        <v>0</v>
      </c>
      <c r="BJ338" s="54">
        <v>0</v>
      </c>
      <c r="BK338" s="54">
        <v>0</v>
      </c>
      <c r="BL338" s="54">
        <f t="shared" si="1631"/>
        <v>0</v>
      </c>
      <c r="BM338" s="54">
        <v>0</v>
      </c>
      <c r="BN338" s="54">
        <v>0</v>
      </c>
      <c r="BO338" s="54">
        <f t="shared" si="1633"/>
        <v>0</v>
      </c>
      <c r="BP338" s="54">
        <v>0</v>
      </c>
      <c r="BQ338" s="57">
        <f t="shared" si="1640"/>
        <v>0</v>
      </c>
      <c r="BR338" s="57">
        <f t="shared" si="1635"/>
        <v>0</v>
      </c>
      <c r="BS338" s="57">
        <f t="shared" si="1640"/>
        <v>0</v>
      </c>
      <c r="BT338" s="149"/>
      <c r="BU338" s="54"/>
      <c r="BV338" s="54">
        <v>0</v>
      </c>
      <c r="BW338" s="54">
        <v>0</v>
      </c>
      <c r="BX338" s="54">
        <v>0</v>
      </c>
      <c r="BY338" s="54">
        <f t="shared" si="1637"/>
        <v>0</v>
      </c>
      <c r="BZ338" s="54">
        <f t="shared" si="1638"/>
        <v>0</v>
      </c>
      <c r="CA338" s="54">
        <f t="shared" si="1639"/>
        <v>0</v>
      </c>
    </row>
    <row r="339" spans="1:79" ht="22.5" x14ac:dyDescent="0.2">
      <c r="A339" s="44" t="s">
        <v>59</v>
      </c>
      <c r="B339" s="45" t="s">
        <v>60</v>
      </c>
      <c r="C339" s="54">
        <v>0</v>
      </c>
      <c r="D339" s="54">
        <f t="shared" si="1593"/>
        <v>0</v>
      </c>
      <c r="E339" s="54">
        <v>0</v>
      </c>
      <c r="F339" s="54">
        <v>0</v>
      </c>
      <c r="G339" s="54">
        <f t="shared" si="1595"/>
        <v>0</v>
      </c>
      <c r="H339" s="54">
        <v>0</v>
      </c>
      <c r="I339" s="54">
        <v>0</v>
      </c>
      <c r="J339" s="55">
        <f t="shared" si="1597"/>
        <v>0</v>
      </c>
      <c r="K339" s="54">
        <v>0</v>
      </c>
      <c r="L339" s="54">
        <v>0</v>
      </c>
      <c r="M339" s="54">
        <f t="shared" si="1599"/>
        <v>0</v>
      </c>
      <c r="N339" s="54">
        <v>0</v>
      </c>
      <c r="O339" s="54">
        <v>0</v>
      </c>
      <c r="P339" s="54">
        <f t="shared" si="1601"/>
        <v>0</v>
      </c>
      <c r="Q339" s="54">
        <v>0</v>
      </c>
      <c r="R339" s="48">
        <f t="shared" si="1332"/>
        <v>0</v>
      </c>
      <c r="S339" s="48">
        <f t="shared" si="1568"/>
        <v>0</v>
      </c>
      <c r="T339" s="48">
        <f t="shared" si="1569"/>
        <v>0</v>
      </c>
      <c r="U339" s="54">
        <v>0</v>
      </c>
      <c r="V339" s="54">
        <f t="shared" si="1603"/>
        <v>0</v>
      </c>
      <c r="W339" s="54">
        <v>0</v>
      </c>
      <c r="X339" s="54">
        <v>0</v>
      </c>
      <c r="Y339" s="54">
        <f t="shared" si="1605"/>
        <v>0</v>
      </c>
      <c r="Z339" s="54">
        <v>0</v>
      </c>
      <c r="AA339" s="54">
        <v>0</v>
      </c>
      <c r="AB339" s="54">
        <f t="shared" si="1607"/>
        <v>0</v>
      </c>
      <c r="AC339" s="54">
        <v>0</v>
      </c>
      <c r="AD339" s="54">
        <v>0</v>
      </c>
      <c r="AE339" s="54">
        <f t="shared" si="1609"/>
        <v>0</v>
      </c>
      <c r="AF339" s="54">
        <v>0</v>
      </c>
      <c r="AG339" s="54">
        <v>0</v>
      </c>
      <c r="AH339" s="54">
        <f t="shared" si="1611"/>
        <v>0</v>
      </c>
      <c r="AI339" s="54">
        <v>0</v>
      </c>
      <c r="AJ339" s="54">
        <v>0</v>
      </c>
      <c r="AK339" s="54">
        <f t="shared" si="1613"/>
        <v>0</v>
      </c>
      <c r="AL339" s="54">
        <v>0</v>
      </c>
      <c r="AM339" s="54">
        <v>0</v>
      </c>
      <c r="AN339" s="54">
        <f t="shared" si="1615"/>
        <v>0</v>
      </c>
      <c r="AO339" s="54">
        <v>0</v>
      </c>
      <c r="AP339" s="54">
        <v>0</v>
      </c>
      <c r="AQ339" s="54">
        <f t="shared" si="1617"/>
        <v>0</v>
      </c>
      <c r="AR339" s="54">
        <v>0</v>
      </c>
      <c r="AS339" s="54">
        <v>0</v>
      </c>
      <c r="AT339" s="54">
        <f t="shared" si="1619"/>
        <v>0</v>
      </c>
      <c r="AU339" s="54">
        <v>0</v>
      </c>
      <c r="AV339" s="54">
        <v>0</v>
      </c>
      <c r="AW339" s="54">
        <f t="shared" si="1621"/>
        <v>0</v>
      </c>
      <c r="AX339" s="54">
        <v>0</v>
      </c>
      <c r="AY339" s="54">
        <v>11505</v>
      </c>
      <c r="AZ339" s="54">
        <f t="shared" si="1623"/>
        <v>-5502</v>
      </c>
      <c r="BA339" s="54">
        <v>6003</v>
      </c>
      <c r="BB339" s="54">
        <v>0</v>
      </c>
      <c r="BC339" s="54">
        <f t="shared" si="1625"/>
        <v>0</v>
      </c>
      <c r="BD339" s="54">
        <v>0</v>
      </c>
      <c r="BE339" s="54">
        <v>0</v>
      </c>
      <c r="BF339" s="54">
        <f t="shared" si="1627"/>
        <v>0</v>
      </c>
      <c r="BG339" s="54">
        <v>0</v>
      </c>
      <c r="BH339" s="54">
        <v>0</v>
      </c>
      <c r="BI339" s="54">
        <f t="shared" si="1629"/>
        <v>0</v>
      </c>
      <c r="BJ339" s="54">
        <v>0</v>
      </c>
      <c r="BK339" s="54">
        <v>0</v>
      </c>
      <c r="BL339" s="54">
        <f t="shared" si="1631"/>
        <v>0</v>
      </c>
      <c r="BM339" s="54">
        <v>0</v>
      </c>
      <c r="BN339" s="54">
        <v>0</v>
      </c>
      <c r="BO339" s="54">
        <f t="shared" si="1633"/>
        <v>0</v>
      </c>
      <c r="BP339" s="54">
        <v>0</v>
      </c>
      <c r="BQ339" s="57">
        <f t="shared" si="1640"/>
        <v>11505</v>
      </c>
      <c r="BR339" s="57">
        <f t="shared" si="1635"/>
        <v>-5502</v>
      </c>
      <c r="BS339" s="57">
        <f t="shared" si="1640"/>
        <v>6003</v>
      </c>
      <c r="BT339" s="149"/>
      <c r="BU339" s="54"/>
      <c r="BV339" s="54">
        <v>0</v>
      </c>
      <c r="BW339" s="54">
        <v>0</v>
      </c>
      <c r="BX339" s="54">
        <v>0</v>
      </c>
      <c r="BY339" s="54">
        <f t="shared" si="1637"/>
        <v>11505</v>
      </c>
      <c r="BZ339" s="54">
        <f t="shared" si="1638"/>
        <v>-5502</v>
      </c>
      <c r="CA339" s="54">
        <f t="shared" si="1639"/>
        <v>6003</v>
      </c>
    </row>
    <row r="340" spans="1:79" ht="45" x14ac:dyDescent="0.2">
      <c r="A340" s="44">
        <v>329</v>
      </c>
      <c r="B340" s="72" t="s">
        <v>62</v>
      </c>
      <c r="C340" s="54"/>
      <c r="D340" s="54">
        <f t="shared" si="1593"/>
        <v>0</v>
      </c>
      <c r="E340" s="54"/>
      <c r="F340" s="54"/>
      <c r="G340" s="54">
        <f t="shared" si="1595"/>
        <v>0</v>
      </c>
      <c r="H340" s="54"/>
      <c r="I340" s="54"/>
      <c r="J340" s="55">
        <f t="shared" si="1597"/>
        <v>0</v>
      </c>
      <c r="K340" s="54"/>
      <c r="L340" s="54"/>
      <c r="M340" s="54">
        <f t="shared" si="1599"/>
        <v>0</v>
      </c>
      <c r="N340" s="54"/>
      <c r="O340" s="54"/>
      <c r="P340" s="54">
        <f t="shared" si="1601"/>
        <v>0</v>
      </c>
      <c r="Q340" s="54"/>
      <c r="R340" s="48"/>
      <c r="S340" s="48">
        <f t="shared" si="1568"/>
        <v>0</v>
      </c>
      <c r="T340" s="48">
        <f t="shared" si="1569"/>
        <v>0</v>
      </c>
      <c r="U340" s="54"/>
      <c r="V340" s="54">
        <f t="shared" si="1603"/>
        <v>0</v>
      </c>
      <c r="W340" s="54"/>
      <c r="X340" s="54"/>
      <c r="Y340" s="54">
        <f t="shared" si="1605"/>
        <v>0</v>
      </c>
      <c r="Z340" s="54"/>
      <c r="AA340" s="54"/>
      <c r="AB340" s="54">
        <f t="shared" si="1607"/>
        <v>0</v>
      </c>
      <c r="AC340" s="54"/>
      <c r="AD340" s="54"/>
      <c r="AE340" s="54">
        <f t="shared" si="1609"/>
        <v>0</v>
      </c>
      <c r="AF340" s="54"/>
      <c r="AG340" s="54"/>
      <c r="AH340" s="54">
        <f t="shared" si="1611"/>
        <v>0</v>
      </c>
      <c r="AI340" s="54"/>
      <c r="AJ340" s="54"/>
      <c r="AK340" s="54">
        <f t="shared" si="1613"/>
        <v>0</v>
      </c>
      <c r="AL340" s="54"/>
      <c r="AM340" s="54"/>
      <c r="AN340" s="54">
        <f t="shared" si="1615"/>
        <v>0</v>
      </c>
      <c r="AO340" s="54"/>
      <c r="AP340" s="54"/>
      <c r="AQ340" s="54">
        <f t="shared" si="1617"/>
        <v>0</v>
      </c>
      <c r="AR340" s="54"/>
      <c r="AS340" s="54"/>
      <c r="AT340" s="54">
        <f t="shared" si="1619"/>
        <v>0</v>
      </c>
      <c r="AU340" s="54"/>
      <c r="AV340" s="54"/>
      <c r="AW340" s="54">
        <f t="shared" si="1621"/>
        <v>0</v>
      </c>
      <c r="AX340" s="54"/>
      <c r="AY340" s="54">
        <v>0</v>
      </c>
      <c r="AZ340" s="54">
        <f t="shared" si="1623"/>
        <v>592</v>
      </c>
      <c r="BA340" s="54">
        <v>592</v>
      </c>
      <c r="BB340" s="54"/>
      <c r="BC340" s="54">
        <f t="shared" si="1625"/>
        <v>0</v>
      </c>
      <c r="BD340" s="54"/>
      <c r="BE340" s="54"/>
      <c r="BF340" s="54">
        <f t="shared" si="1627"/>
        <v>0</v>
      </c>
      <c r="BG340" s="54"/>
      <c r="BH340" s="54"/>
      <c r="BI340" s="54">
        <f t="shared" si="1629"/>
        <v>0</v>
      </c>
      <c r="BJ340" s="54"/>
      <c r="BK340" s="54"/>
      <c r="BL340" s="54">
        <f t="shared" si="1631"/>
        <v>0</v>
      </c>
      <c r="BM340" s="54"/>
      <c r="BN340" s="54"/>
      <c r="BO340" s="54">
        <f t="shared" si="1633"/>
        <v>0</v>
      </c>
      <c r="BP340" s="54"/>
      <c r="BQ340" s="57">
        <f t="shared" si="1640"/>
        <v>0</v>
      </c>
      <c r="BR340" s="57">
        <f t="shared" si="1635"/>
        <v>592</v>
      </c>
      <c r="BS340" s="57">
        <f t="shared" si="1640"/>
        <v>592</v>
      </c>
      <c r="BT340" s="149"/>
      <c r="BU340" s="54"/>
      <c r="BV340" s="54"/>
      <c r="BW340" s="54"/>
      <c r="BX340" s="54"/>
      <c r="BY340" s="54">
        <f t="shared" si="1637"/>
        <v>0</v>
      </c>
      <c r="BZ340" s="54">
        <f t="shared" si="1638"/>
        <v>592</v>
      </c>
      <c r="CA340" s="54">
        <f t="shared" si="1639"/>
        <v>592</v>
      </c>
    </row>
    <row r="341" spans="1:79" ht="56.25" x14ac:dyDescent="0.2">
      <c r="A341" s="44" t="s">
        <v>92</v>
      </c>
      <c r="B341" s="45" t="s">
        <v>93</v>
      </c>
      <c r="C341" s="43">
        <f>C342</f>
        <v>0</v>
      </c>
      <c r="D341" s="43">
        <f t="shared" si="1593"/>
        <v>0</v>
      </c>
      <c r="E341" s="43">
        <f t="shared" ref="E341:BM341" si="1663">E342</f>
        <v>0</v>
      </c>
      <c r="F341" s="43">
        <f>F342</f>
        <v>0</v>
      </c>
      <c r="G341" s="43">
        <f t="shared" si="1595"/>
        <v>0</v>
      </c>
      <c r="H341" s="43">
        <f t="shared" si="1663"/>
        <v>0</v>
      </c>
      <c r="I341" s="43">
        <f>I342</f>
        <v>0</v>
      </c>
      <c r="J341" s="52">
        <f t="shared" si="1597"/>
        <v>0</v>
      </c>
      <c r="K341" s="43">
        <f t="shared" si="1663"/>
        <v>0</v>
      </c>
      <c r="L341" s="43">
        <f>L342</f>
        <v>0</v>
      </c>
      <c r="M341" s="43">
        <f t="shared" si="1599"/>
        <v>0</v>
      </c>
      <c r="N341" s="43">
        <f t="shared" si="1663"/>
        <v>0</v>
      </c>
      <c r="O341" s="43">
        <f>O342</f>
        <v>0</v>
      </c>
      <c r="P341" s="43">
        <f t="shared" si="1601"/>
        <v>0</v>
      </c>
      <c r="Q341" s="43">
        <f t="shared" si="1663"/>
        <v>0</v>
      </c>
      <c r="R341" s="48">
        <f t="shared" si="1332"/>
        <v>0</v>
      </c>
      <c r="S341" s="48">
        <f t="shared" si="1568"/>
        <v>0</v>
      </c>
      <c r="T341" s="48">
        <f t="shared" si="1569"/>
        <v>0</v>
      </c>
      <c r="U341" s="43">
        <f>U342</f>
        <v>0</v>
      </c>
      <c r="V341" s="43">
        <f t="shared" si="1603"/>
        <v>0</v>
      </c>
      <c r="W341" s="43">
        <f t="shared" si="1663"/>
        <v>0</v>
      </c>
      <c r="X341" s="43">
        <f>X342</f>
        <v>0</v>
      </c>
      <c r="Y341" s="43">
        <f t="shared" si="1605"/>
        <v>0</v>
      </c>
      <c r="Z341" s="43">
        <f t="shared" si="1663"/>
        <v>0</v>
      </c>
      <c r="AA341" s="43">
        <f>AA342</f>
        <v>0</v>
      </c>
      <c r="AB341" s="43">
        <f t="shared" si="1607"/>
        <v>0</v>
      </c>
      <c r="AC341" s="43">
        <f t="shared" si="1663"/>
        <v>0</v>
      </c>
      <c r="AD341" s="43">
        <f>AD342</f>
        <v>0</v>
      </c>
      <c r="AE341" s="43">
        <f t="shared" si="1609"/>
        <v>0</v>
      </c>
      <c r="AF341" s="43">
        <f t="shared" si="1663"/>
        <v>0</v>
      </c>
      <c r="AG341" s="43">
        <f>AG342</f>
        <v>0</v>
      </c>
      <c r="AH341" s="43">
        <f t="shared" si="1611"/>
        <v>0</v>
      </c>
      <c r="AI341" s="43">
        <f t="shared" si="1663"/>
        <v>0</v>
      </c>
      <c r="AJ341" s="43">
        <f>AJ342</f>
        <v>0</v>
      </c>
      <c r="AK341" s="43">
        <f t="shared" si="1613"/>
        <v>0</v>
      </c>
      <c r="AL341" s="43">
        <f t="shared" si="1663"/>
        <v>0</v>
      </c>
      <c r="AM341" s="43">
        <f>AM342</f>
        <v>0</v>
      </c>
      <c r="AN341" s="43">
        <f t="shared" si="1615"/>
        <v>0</v>
      </c>
      <c r="AO341" s="43">
        <f t="shared" si="1663"/>
        <v>0</v>
      </c>
      <c r="AP341" s="43">
        <f>AP342</f>
        <v>0</v>
      </c>
      <c r="AQ341" s="43">
        <f t="shared" si="1617"/>
        <v>0</v>
      </c>
      <c r="AR341" s="43">
        <f t="shared" si="1663"/>
        <v>0</v>
      </c>
      <c r="AS341" s="43">
        <f>AS342</f>
        <v>0</v>
      </c>
      <c r="AT341" s="43">
        <f t="shared" si="1619"/>
        <v>0</v>
      </c>
      <c r="AU341" s="43">
        <f t="shared" si="1663"/>
        <v>0</v>
      </c>
      <c r="AV341" s="43">
        <f>AV342</f>
        <v>0</v>
      </c>
      <c r="AW341" s="43">
        <f t="shared" si="1621"/>
        <v>0</v>
      </c>
      <c r="AX341" s="43">
        <f t="shared" si="1663"/>
        <v>0</v>
      </c>
      <c r="AY341" s="43">
        <f>AY342</f>
        <v>7220</v>
      </c>
      <c r="AZ341" s="43">
        <f t="shared" si="1623"/>
        <v>-4515</v>
      </c>
      <c r="BA341" s="43">
        <f t="shared" si="1663"/>
        <v>2705</v>
      </c>
      <c r="BB341" s="43">
        <f>BB342</f>
        <v>0</v>
      </c>
      <c r="BC341" s="43">
        <f t="shared" si="1625"/>
        <v>0</v>
      </c>
      <c r="BD341" s="43">
        <f t="shared" si="1663"/>
        <v>0</v>
      </c>
      <c r="BE341" s="43">
        <f>BE342</f>
        <v>0</v>
      </c>
      <c r="BF341" s="43">
        <f t="shared" si="1627"/>
        <v>0</v>
      </c>
      <c r="BG341" s="43">
        <f t="shared" si="1663"/>
        <v>0</v>
      </c>
      <c r="BH341" s="43">
        <f>BH342</f>
        <v>0</v>
      </c>
      <c r="BI341" s="43">
        <f t="shared" si="1629"/>
        <v>0</v>
      </c>
      <c r="BJ341" s="43">
        <f t="shared" si="1663"/>
        <v>0</v>
      </c>
      <c r="BK341" s="43">
        <f>BK342</f>
        <v>0</v>
      </c>
      <c r="BL341" s="43">
        <f t="shared" si="1631"/>
        <v>0</v>
      </c>
      <c r="BM341" s="43">
        <f t="shared" si="1663"/>
        <v>0</v>
      </c>
      <c r="BN341" s="43">
        <f>BN342</f>
        <v>0</v>
      </c>
      <c r="BO341" s="43">
        <f t="shared" si="1633"/>
        <v>0</v>
      </c>
      <c r="BP341" s="43">
        <f t="shared" ref="BP341" si="1664">BP342</f>
        <v>0</v>
      </c>
      <c r="BQ341" s="57">
        <f t="shared" si="1640"/>
        <v>7220</v>
      </c>
      <c r="BR341" s="57">
        <f t="shared" si="1635"/>
        <v>-4515</v>
      </c>
      <c r="BS341" s="57">
        <f t="shared" si="1640"/>
        <v>2705</v>
      </c>
      <c r="BT341" s="149"/>
      <c r="BU341" s="43"/>
      <c r="BV341" s="43">
        <f>BV342</f>
        <v>0</v>
      </c>
      <c r="BW341" s="43">
        <f>BW342</f>
        <v>0</v>
      </c>
      <c r="BX341" s="43">
        <f>BX342</f>
        <v>0</v>
      </c>
      <c r="BY341" s="43">
        <f t="shared" si="1637"/>
        <v>7220</v>
      </c>
      <c r="BZ341" s="43">
        <f t="shared" si="1638"/>
        <v>-4515</v>
      </c>
      <c r="CA341" s="43">
        <f t="shared" si="1639"/>
        <v>2705</v>
      </c>
    </row>
    <row r="342" spans="1:79" ht="22.5" x14ac:dyDescent="0.2">
      <c r="A342" s="44" t="s">
        <v>96</v>
      </c>
      <c r="B342" s="45" t="s">
        <v>97</v>
      </c>
      <c r="C342" s="54">
        <v>0</v>
      </c>
      <c r="D342" s="54">
        <f t="shared" si="1593"/>
        <v>0</v>
      </c>
      <c r="E342" s="54">
        <v>0</v>
      </c>
      <c r="F342" s="54">
        <v>0</v>
      </c>
      <c r="G342" s="54">
        <f t="shared" si="1595"/>
        <v>0</v>
      </c>
      <c r="H342" s="54">
        <v>0</v>
      </c>
      <c r="I342" s="54">
        <v>0</v>
      </c>
      <c r="J342" s="55">
        <f t="shared" si="1597"/>
        <v>0</v>
      </c>
      <c r="K342" s="54">
        <v>0</v>
      </c>
      <c r="L342" s="54">
        <v>0</v>
      </c>
      <c r="M342" s="54">
        <f t="shared" si="1599"/>
        <v>0</v>
      </c>
      <c r="N342" s="54">
        <v>0</v>
      </c>
      <c r="O342" s="54">
        <v>0</v>
      </c>
      <c r="P342" s="54">
        <f t="shared" si="1601"/>
        <v>0</v>
      </c>
      <c r="Q342" s="54">
        <v>0</v>
      </c>
      <c r="R342" s="48">
        <f t="shared" si="1332"/>
        <v>0</v>
      </c>
      <c r="S342" s="48">
        <f t="shared" si="1568"/>
        <v>0</v>
      </c>
      <c r="T342" s="48">
        <f t="shared" si="1569"/>
        <v>0</v>
      </c>
      <c r="U342" s="54">
        <v>0</v>
      </c>
      <c r="V342" s="54">
        <f t="shared" si="1603"/>
        <v>0</v>
      </c>
      <c r="W342" s="54">
        <v>0</v>
      </c>
      <c r="X342" s="54">
        <v>0</v>
      </c>
      <c r="Y342" s="54">
        <f t="shared" si="1605"/>
        <v>0</v>
      </c>
      <c r="Z342" s="54">
        <v>0</v>
      </c>
      <c r="AA342" s="54">
        <v>0</v>
      </c>
      <c r="AB342" s="54">
        <f t="shared" si="1607"/>
        <v>0</v>
      </c>
      <c r="AC342" s="54">
        <v>0</v>
      </c>
      <c r="AD342" s="54">
        <v>0</v>
      </c>
      <c r="AE342" s="54">
        <f t="shared" si="1609"/>
        <v>0</v>
      </c>
      <c r="AF342" s="54">
        <v>0</v>
      </c>
      <c r="AG342" s="54">
        <v>0</v>
      </c>
      <c r="AH342" s="54">
        <f t="shared" si="1611"/>
        <v>0</v>
      </c>
      <c r="AI342" s="54">
        <v>0</v>
      </c>
      <c r="AJ342" s="54">
        <v>0</v>
      </c>
      <c r="AK342" s="54">
        <f t="shared" si="1613"/>
        <v>0</v>
      </c>
      <c r="AL342" s="54">
        <v>0</v>
      </c>
      <c r="AM342" s="54">
        <v>0</v>
      </c>
      <c r="AN342" s="54">
        <f t="shared" si="1615"/>
        <v>0</v>
      </c>
      <c r="AO342" s="54">
        <v>0</v>
      </c>
      <c r="AP342" s="54">
        <v>0</v>
      </c>
      <c r="AQ342" s="54">
        <f t="shared" si="1617"/>
        <v>0</v>
      </c>
      <c r="AR342" s="54">
        <v>0</v>
      </c>
      <c r="AS342" s="54">
        <v>0</v>
      </c>
      <c r="AT342" s="54">
        <f t="shared" si="1619"/>
        <v>0</v>
      </c>
      <c r="AU342" s="54">
        <v>0</v>
      </c>
      <c r="AV342" s="54">
        <v>0</v>
      </c>
      <c r="AW342" s="54">
        <f t="shared" si="1621"/>
        <v>0</v>
      </c>
      <c r="AX342" s="54">
        <v>0</v>
      </c>
      <c r="AY342" s="54">
        <v>7220</v>
      </c>
      <c r="AZ342" s="54">
        <f t="shared" si="1623"/>
        <v>-4515</v>
      </c>
      <c r="BA342" s="54">
        <v>2705</v>
      </c>
      <c r="BB342" s="54">
        <v>0</v>
      </c>
      <c r="BC342" s="54">
        <f t="shared" si="1625"/>
        <v>0</v>
      </c>
      <c r="BD342" s="54">
        <v>0</v>
      </c>
      <c r="BE342" s="54">
        <v>0</v>
      </c>
      <c r="BF342" s="54">
        <f t="shared" si="1627"/>
        <v>0</v>
      </c>
      <c r="BG342" s="54">
        <v>0</v>
      </c>
      <c r="BH342" s="54">
        <v>0</v>
      </c>
      <c r="BI342" s="54">
        <f t="shared" si="1629"/>
        <v>0</v>
      </c>
      <c r="BJ342" s="54">
        <v>0</v>
      </c>
      <c r="BK342" s="54">
        <v>0</v>
      </c>
      <c r="BL342" s="54">
        <f t="shared" si="1631"/>
        <v>0</v>
      </c>
      <c r="BM342" s="54">
        <v>0</v>
      </c>
      <c r="BN342" s="54">
        <v>0</v>
      </c>
      <c r="BO342" s="54">
        <f t="shared" si="1633"/>
        <v>0</v>
      </c>
      <c r="BP342" s="54">
        <v>0</v>
      </c>
      <c r="BQ342" s="57">
        <f t="shared" si="1640"/>
        <v>7220</v>
      </c>
      <c r="BR342" s="57">
        <f t="shared" si="1635"/>
        <v>-4515</v>
      </c>
      <c r="BS342" s="57">
        <f t="shared" si="1640"/>
        <v>2705</v>
      </c>
      <c r="BT342" s="149"/>
      <c r="BU342" s="54"/>
      <c r="BV342" s="54">
        <v>0</v>
      </c>
      <c r="BW342" s="54">
        <v>0</v>
      </c>
      <c r="BX342" s="54">
        <v>0</v>
      </c>
      <c r="BY342" s="54">
        <f t="shared" si="1637"/>
        <v>7220</v>
      </c>
      <c r="BZ342" s="54">
        <f t="shared" si="1638"/>
        <v>-4515</v>
      </c>
      <c r="CA342" s="54">
        <f t="shared" si="1639"/>
        <v>2705</v>
      </c>
    </row>
    <row r="343" spans="1:79" ht="22.5" x14ac:dyDescent="0.2">
      <c r="A343" s="44">
        <v>563</v>
      </c>
      <c r="B343" s="45" t="s">
        <v>159</v>
      </c>
      <c r="C343" s="54"/>
      <c r="D343" s="54">
        <f t="shared" si="1593"/>
        <v>0</v>
      </c>
      <c r="E343" s="54"/>
      <c r="F343" s="54"/>
      <c r="G343" s="54">
        <f t="shared" si="1595"/>
        <v>0</v>
      </c>
      <c r="H343" s="54"/>
      <c r="I343" s="54"/>
      <c r="J343" s="55">
        <f t="shared" si="1597"/>
        <v>0</v>
      </c>
      <c r="K343" s="54"/>
      <c r="L343" s="54"/>
      <c r="M343" s="54">
        <f t="shared" si="1599"/>
        <v>0</v>
      </c>
      <c r="N343" s="54"/>
      <c r="O343" s="54"/>
      <c r="P343" s="54">
        <f t="shared" si="1601"/>
        <v>0</v>
      </c>
      <c r="Q343" s="54"/>
      <c r="R343" s="48"/>
      <c r="S343" s="48">
        <f t="shared" si="1568"/>
        <v>0</v>
      </c>
      <c r="T343" s="48">
        <f t="shared" si="1569"/>
        <v>0</v>
      </c>
      <c r="U343" s="54"/>
      <c r="V343" s="54">
        <f t="shared" si="1603"/>
        <v>0</v>
      </c>
      <c r="W343" s="54"/>
      <c r="X343" s="54"/>
      <c r="Y343" s="54">
        <f t="shared" si="1605"/>
        <v>0</v>
      </c>
      <c r="Z343" s="54"/>
      <c r="AA343" s="54"/>
      <c r="AB343" s="54">
        <f t="shared" si="1607"/>
        <v>0</v>
      </c>
      <c r="AC343" s="54"/>
      <c r="AD343" s="54"/>
      <c r="AE343" s="54">
        <f t="shared" si="1609"/>
        <v>0</v>
      </c>
      <c r="AF343" s="54"/>
      <c r="AG343" s="54"/>
      <c r="AH343" s="54">
        <f t="shared" si="1611"/>
        <v>0</v>
      </c>
      <c r="AI343" s="54"/>
      <c r="AJ343" s="54"/>
      <c r="AK343" s="54">
        <f t="shared" si="1613"/>
        <v>0</v>
      </c>
      <c r="AL343" s="54"/>
      <c r="AM343" s="54"/>
      <c r="AN343" s="54">
        <f t="shared" si="1615"/>
        <v>0</v>
      </c>
      <c r="AO343" s="54"/>
      <c r="AP343" s="54"/>
      <c r="AQ343" s="54">
        <f t="shared" si="1617"/>
        <v>0</v>
      </c>
      <c r="AR343" s="54"/>
      <c r="AS343" s="54"/>
      <c r="AT343" s="54">
        <f t="shared" si="1619"/>
        <v>0</v>
      </c>
      <c r="AU343" s="54"/>
      <c r="AV343" s="54"/>
      <c r="AW343" s="54">
        <f t="shared" si="1621"/>
        <v>0</v>
      </c>
      <c r="AX343" s="54"/>
      <c r="AY343" s="54"/>
      <c r="AZ343" s="54">
        <f t="shared" si="1623"/>
        <v>0</v>
      </c>
      <c r="BA343" s="54"/>
      <c r="BB343" s="54"/>
      <c r="BC343" s="54">
        <f t="shared" si="1625"/>
        <v>0</v>
      </c>
      <c r="BD343" s="54"/>
      <c r="BE343" s="54"/>
      <c r="BF343" s="54">
        <f t="shared" si="1627"/>
        <v>0</v>
      </c>
      <c r="BG343" s="54"/>
      <c r="BH343" s="54"/>
      <c r="BI343" s="54">
        <f t="shared" si="1629"/>
        <v>0</v>
      </c>
      <c r="BJ343" s="54"/>
      <c r="BK343" s="71">
        <f>BK344+BK348+BK353+BK352</f>
        <v>0</v>
      </c>
      <c r="BL343" s="71">
        <f t="shared" si="1631"/>
        <v>76669</v>
      </c>
      <c r="BM343" s="71">
        <f>BM344+BM348+BM353+BM352</f>
        <v>76669</v>
      </c>
      <c r="BN343" s="54"/>
      <c r="BO343" s="54">
        <f t="shared" si="1633"/>
        <v>0</v>
      </c>
      <c r="BP343" s="54"/>
      <c r="BQ343" s="57">
        <f t="shared" si="1640"/>
        <v>0</v>
      </c>
      <c r="BR343" s="57">
        <f t="shared" si="1635"/>
        <v>76669</v>
      </c>
      <c r="BS343" s="57">
        <f t="shared" si="1640"/>
        <v>76669</v>
      </c>
      <c r="BT343" s="149"/>
      <c r="BU343" s="54"/>
      <c r="BV343" s="54"/>
      <c r="BW343" s="54"/>
      <c r="BX343" s="54"/>
      <c r="BY343" s="54">
        <f t="shared" si="1637"/>
        <v>0</v>
      </c>
      <c r="BZ343" s="54">
        <f t="shared" si="1638"/>
        <v>76669</v>
      </c>
      <c r="CA343" s="54">
        <f t="shared" si="1639"/>
        <v>76669</v>
      </c>
    </row>
    <row r="344" spans="1:79" ht="22.5" x14ac:dyDescent="0.2">
      <c r="A344" s="44" t="s">
        <v>47</v>
      </c>
      <c r="B344" s="45" t="s">
        <v>48</v>
      </c>
      <c r="C344" s="54"/>
      <c r="D344" s="54">
        <f t="shared" si="1593"/>
        <v>0</v>
      </c>
      <c r="E344" s="54"/>
      <c r="F344" s="54"/>
      <c r="G344" s="54">
        <f t="shared" si="1595"/>
        <v>0</v>
      </c>
      <c r="H344" s="54"/>
      <c r="I344" s="54"/>
      <c r="J344" s="55">
        <f t="shared" si="1597"/>
        <v>0</v>
      </c>
      <c r="K344" s="54"/>
      <c r="L344" s="54"/>
      <c r="M344" s="54">
        <f t="shared" si="1599"/>
        <v>0</v>
      </c>
      <c r="N344" s="54"/>
      <c r="O344" s="54"/>
      <c r="P344" s="54">
        <f t="shared" si="1601"/>
        <v>0</v>
      </c>
      <c r="Q344" s="54"/>
      <c r="R344" s="48"/>
      <c r="S344" s="48">
        <f t="shared" si="1568"/>
        <v>0</v>
      </c>
      <c r="T344" s="48">
        <f t="shared" si="1569"/>
        <v>0</v>
      </c>
      <c r="U344" s="54"/>
      <c r="V344" s="54">
        <f t="shared" si="1603"/>
        <v>0</v>
      </c>
      <c r="W344" s="54"/>
      <c r="X344" s="54"/>
      <c r="Y344" s="54">
        <f t="shared" si="1605"/>
        <v>0</v>
      </c>
      <c r="Z344" s="54"/>
      <c r="AA344" s="54"/>
      <c r="AB344" s="54">
        <f t="shared" si="1607"/>
        <v>0</v>
      </c>
      <c r="AC344" s="54"/>
      <c r="AD344" s="54"/>
      <c r="AE344" s="54">
        <f t="shared" si="1609"/>
        <v>0</v>
      </c>
      <c r="AF344" s="54"/>
      <c r="AG344" s="54"/>
      <c r="AH344" s="54">
        <f t="shared" si="1611"/>
        <v>0</v>
      </c>
      <c r="AI344" s="54"/>
      <c r="AJ344" s="54"/>
      <c r="AK344" s="54">
        <f t="shared" si="1613"/>
        <v>0</v>
      </c>
      <c r="AL344" s="54"/>
      <c r="AM344" s="54"/>
      <c r="AN344" s="54">
        <f t="shared" si="1615"/>
        <v>0</v>
      </c>
      <c r="AO344" s="54"/>
      <c r="AP344" s="54"/>
      <c r="AQ344" s="54">
        <f t="shared" si="1617"/>
        <v>0</v>
      </c>
      <c r="AR344" s="54"/>
      <c r="AS344" s="54"/>
      <c r="AT344" s="54">
        <f t="shared" si="1619"/>
        <v>0</v>
      </c>
      <c r="AU344" s="54"/>
      <c r="AV344" s="54"/>
      <c r="AW344" s="54">
        <f t="shared" si="1621"/>
        <v>0</v>
      </c>
      <c r="AX344" s="54"/>
      <c r="AY344" s="54"/>
      <c r="AZ344" s="54">
        <f t="shared" si="1623"/>
        <v>0</v>
      </c>
      <c r="BA344" s="54"/>
      <c r="BB344" s="54"/>
      <c r="BC344" s="54">
        <f t="shared" si="1625"/>
        <v>0</v>
      </c>
      <c r="BD344" s="54"/>
      <c r="BE344" s="54"/>
      <c r="BF344" s="54">
        <f t="shared" si="1627"/>
        <v>0</v>
      </c>
      <c r="BG344" s="54"/>
      <c r="BH344" s="54"/>
      <c r="BI344" s="54">
        <f t="shared" si="1629"/>
        <v>0</v>
      </c>
      <c r="BJ344" s="54"/>
      <c r="BK344" s="61">
        <f>BK345+BK346+BK347</f>
        <v>0</v>
      </c>
      <c r="BL344" s="61">
        <f t="shared" si="1631"/>
        <v>13915</v>
      </c>
      <c r="BM344" s="61">
        <f t="shared" ref="BM344" si="1665">BM345+BM346+BM347</f>
        <v>13915</v>
      </c>
      <c r="BN344" s="54"/>
      <c r="BO344" s="54">
        <f t="shared" si="1633"/>
        <v>0</v>
      </c>
      <c r="BP344" s="54"/>
      <c r="BQ344" s="57">
        <f t="shared" si="1640"/>
        <v>0</v>
      </c>
      <c r="BR344" s="57">
        <f t="shared" si="1635"/>
        <v>13915</v>
      </c>
      <c r="BS344" s="57">
        <f t="shared" si="1640"/>
        <v>13915</v>
      </c>
      <c r="BT344" s="149"/>
      <c r="BU344" s="54"/>
      <c r="BV344" s="54"/>
      <c r="BW344" s="54"/>
      <c r="BX344" s="54"/>
      <c r="BY344" s="54">
        <f t="shared" si="1637"/>
        <v>0</v>
      </c>
      <c r="BZ344" s="54">
        <f t="shared" si="1638"/>
        <v>13915</v>
      </c>
      <c r="CA344" s="54">
        <f t="shared" si="1639"/>
        <v>13915</v>
      </c>
    </row>
    <row r="345" spans="1:79" x14ac:dyDescent="0.2">
      <c r="A345" s="44" t="s">
        <v>49</v>
      </c>
      <c r="B345" s="45" t="s">
        <v>50</v>
      </c>
      <c r="C345" s="54"/>
      <c r="D345" s="54">
        <f t="shared" si="1593"/>
        <v>0</v>
      </c>
      <c r="E345" s="54"/>
      <c r="F345" s="54"/>
      <c r="G345" s="54">
        <f t="shared" si="1595"/>
        <v>0</v>
      </c>
      <c r="H345" s="54"/>
      <c r="I345" s="54"/>
      <c r="J345" s="55">
        <f t="shared" si="1597"/>
        <v>0</v>
      </c>
      <c r="K345" s="54"/>
      <c r="L345" s="54"/>
      <c r="M345" s="54">
        <f t="shared" si="1599"/>
        <v>0</v>
      </c>
      <c r="N345" s="54"/>
      <c r="O345" s="54"/>
      <c r="P345" s="54">
        <f t="shared" si="1601"/>
        <v>0</v>
      </c>
      <c r="Q345" s="54"/>
      <c r="R345" s="48"/>
      <c r="S345" s="48">
        <f t="shared" si="1568"/>
        <v>0</v>
      </c>
      <c r="T345" s="48">
        <f t="shared" si="1569"/>
        <v>0</v>
      </c>
      <c r="U345" s="54"/>
      <c r="V345" s="54">
        <f t="shared" si="1603"/>
        <v>0</v>
      </c>
      <c r="W345" s="54"/>
      <c r="X345" s="54"/>
      <c r="Y345" s="54">
        <f t="shared" si="1605"/>
        <v>0</v>
      </c>
      <c r="Z345" s="54"/>
      <c r="AA345" s="54"/>
      <c r="AB345" s="54">
        <f t="shared" si="1607"/>
        <v>0</v>
      </c>
      <c r="AC345" s="54"/>
      <c r="AD345" s="54"/>
      <c r="AE345" s="54">
        <f t="shared" si="1609"/>
        <v>0</v>
      </c>
      <c r="AF345" s="54"/>
      <c r="AG345" s="54"/>
      <c r="AH345" s="54">
        <f t="shared" si="1611"/>
        <v>0</v>
      </c>
      <c r="AI345" s="54"/>
      <c r="AJ345" s="54"/>
      <c r="AK345" s="54">
        <f t="shared" si="1613"/>
        <v>0</v>
      </c>
      <c r="AL345" s="54"/>
      <c r="AM345" s="54"/>
      <c r="AN345" s="54">
        <f t="shared" si="1615"/>
        <v>0</v>
      </c>
      <c r="AO345" s="54"/>
      <c r="AP345" s="54"/>
      <c r="AQ345" s="54">
        <f t="shared" si="1617"/>
        <v>0</v>
      </c>
      <c r="AR345" s="54"/>
      <c r="AS345" s="54"/>
      <c r="AT345" s="54">
        <f t="shared" si="1619"/>
        <v>0</v>
      </c>
      <c r="AU345" s="54"/>
      <c r="AV345" s="54"/>
      <c r="AW345" s="54">
        <f t="shared" si="1621"/>
        <v>0</v>
      </c>
      <c r="AX345" s="54"/>
      <c r="AY345" s="54"/>
      <c r="AZ345" s="54">
        <f t="shared" si="1623"/>
        <v>0</v>
      </c>
      <c r="BA345" s="54"/>
      <c r="BB345" s="54"/>
      <c r="BC345" s="54">
        <f t="shared" si="1625"/>
        <v>0</v>
      </c>
      <c r="BD345" s="54"/>
      <c r="BE345" s="54"/>
      <c r="BF345" s="54">
        <f t="shared" si="1627"/>
        <v>0</v>
      </c>
      <c r="BG345" s="54"/>
      <c r="BH345" s="54"/>
      <c r="BI345" s="54">
        <f t="shared" si="1629"/>
        <v>0</v>
      </c>
      <c r="BJ345" s="54"/>
      <c r="BK345" s="54"/>
      <c r="BL345" s="54">
        <f t="shared" si="1631"/>
        <v>11944</v>
      </c>
      <c r="BM345" s="54">
        <v>11944</v>
      </c>
      <c r="BN345" s="54"/>
      <c r="BO345" s="54">
        <f t="shared" si="1633"/>
        <v>0</v>
      </c>
      <c r="BP345" s="54"/>
      <c r="BQ345" s="57">
        <f t="shared" si="1640"/>
        <v>0</v>
      </c>
      <c r="BR345" s="57">
        <f t="shared" si="1635"/>
        <v>11944</v>
      </c>
      <c r="BS345" s="57">
        <f t="shared" si="1640"/>
        <v>11944</v>
      </c>
      <c r="BT345" s="149"/>
      <c r="BU345" s="54"/>
      <c r="BV345" s="54"/>
      <c r="BW345" s="54"/>
      <c r="BX345" s="54"/>
      <c r="BY345" s="54">
        <f t="shared" si="1637"/>
        <v>0</v>
      </c>
      <c r="BZ345" s="54">
        <f t="shared" si="1638"/>
        <v>11944</v>
      </c>
      <c r="CA345" s="54">
        <f t="shared" si="1639"/>
        <v>11944</v>
      </c>
    </row>
    <row r="346" spans="1:79" ht="22.5" x14ac:dyDescent="0.2">
      <c r="A346" s="44" t="s">
        <v>51</v>
      </c>
      <c r="B346" s="45" t="s">
        <v>52</v>
      </c>
      <c r="C346" s="54"/>
      <c r="D346" s="54">
        <f t="shared" si="1593"/>
        <v>0</v>
      </c>
      <c r="E346" s="54"/>
      <c r="F346" s="54"/>
      <c r="G346" s="54">
        <f t="shared" si="1595"/>
        <v>0</v>
      </c>
      <c r="H346" s="54"/>
      <c r="I346" s="54"/>
      <c r="J346" s="55">
        <f t="shared" si="1597"/>
        <v>0</v>
      </c>
      <c r="K346" s="54"/>
      <c r="L346" s="54"/>
      <c r="M346" s="54">
        <f t="shared" si="1599"/>
        <v>0</v>
      </c>
      <c r="N346" s="54"/>
      <c r="O346" s="54"/>
      <c r="P346" s="54">
        <f t="shared" si="1601"/>
        <v>0</v>
      </c>
      <c r="Q346" s="54"/>
      <c r="R346" s="48"/>
      <c r="S346" s="48">
        <f t="shared" si="1568"/>
        <v>0</v>
      </c>
      <c r="T346" s="48">
        <f t="shared" si="1569"/>
        <v>0</v>
      </c>
      <c r="U346" s="54"/>
      <c r="V346" s="54">
        <f t="shared" si="1603"/>
        <v>0</v>
      </c>
      <c r="W346" s="54"/>
      <c r="X346" s="54"/>
      <c r="Y346" s="54">
        <f t="shared" si="1605"/>
        <v>0</v>
      </c>
      <c r="Z346" s="54"/>
      <c r="AA346" s="54"/>
      <c r="AB346" s="54">
        <f t="shared" si="1607"/>
        <v>0</v>
      </c>
      <c r="AC346" s="54"/>
      <c r="AD346" s="54"/>
      <c r="AE346" s="54">
        <f t="shared" si="1609"/>
        <v>0</v>
      </c>
      <c r="AF346" s="54"/>
      <c r="AG346" s="54"/>
      <c r="AH346" s="54">
        <f t="shared" si="1611"/>
        <v>0</v>
      </c>
      <c r="AI346" s="54"/>
      <c r="AJ346" s="54"/>
      <c r="AK346" s="54">
        <f t="shared" si="1613"/>
        <v>0</v>
      </c>
      <c r="AL346" s="54"/>
      <c r="AM346" s="54"/>
      <c r="AN346" s="54">
        <f t="shared" si="1615"/>
        <v>0</v>
      </c>
      <c r="AO346" s="54"/>
      <c r="AP346" s="54"/>
      <c r="AQ346" s="54">
        <f t="shared" si="1617"/>
        <v>0</v>
      </c>
      <c r="AR346" s="54"/>
      <c r="AS346" s="54"/>
      <c r="AT346" s="54">
        <f t="shared" si="1619"/>
        <v>0</v>
      </c>
      <c r="AU346" s="54"/>
      <c r="AV346" s="54"/>
      <c r="AW346" s="54">
        <f t="shared" si="1621"/>
        <v>0</v>
      </c>
      <c r="AX346" s="54"/>
      <c r="AY346" s="54"/>
      <c r="AZ346" s="54">
        <f t="shared" si="1623"/>
        <v>0</v>
      </c>
      <c r="BA346" s="54"/>
      <c r="BB346" s="54"/>
      <c r="BC346" s="54">
        <f t="shared" si="1625"/>
        <v>0</v>
      </c>
      <c r="BD346" s="54"/>
      <c r="BE346" s="54"/>
      <c r="BF346" s="54">
        <f t="shared" si="1627"/>
        <v>0</v>
      </c>
      <c r="BG346" s="54"/>
      <c r="BH346" s="54"/>
      <c r="BI346" s="54">
        <f t="shared" si="1629"/>
        <v>0</v>
      </c>
      <c r="BJ346" s="54"/>
      <c r="BK346" s="54"/>
      <c r="BL346" s="54">
        <f t="shared" si="1631"/>
        <v>0</v>
      </c>
      <c r="BM346" s="54"/>
      <c r="BN346" s="54"/>
      <c r="BO346" s="54">
        <f t="shared" si="1633"/>
        <v>0</v>
      </c>
      <c r="BP346" s="54"/>
      <c r="BQ346" s="57">
        <f t="shared" si="1640"/>
        <v>0</v>
      </c>
      <c r="BR346" s="57">
        <f t="shared" si="1635"/>
        <v>0</v>
      </c>
      <c r="BS346" s="57">
        <f t="shared" si="1640"/>
        <v>0</v>
      </c>
      <c r="BT346" s="149"/>
      <c r="BU346" s="54"/>
      <c r="BV346" s="54"/>
      <c r="BW346" s="54"/>
      <c r="BX346" s="54"/>
      <c r="BY346" s="54">
        <f t="shared" si="1637"/>
        <v>0</v>
      </c>
      <c r="BZ346" s="54">
        <f t="shared" si="1638"/>
        <v>0</v>
      </c>
      <c r="CA346" s="54">
        <f t="shared" si="1639"/>
        <v>0</v>
      </c>
    </row>
    <row r="347" spans="1:79" ht="22.5" x14ac:dyDescent="0.2">
      <c r="A347" s="44" t="s">
        <v>53</v>
      </c>
      <c r="B347" s="45" t="s">
        <v>54</v>
      </c>
      <c r="C347" s="54"/>
      <c r="D347" s="54">
        <f t="shared" si="1593"/>
        <v>0</v>
      </c>
      <c r="E347" s="54"/>
      <c r="F347" s="54"/>
      <c r="G347" s="54">
        <f t="shared" si="1595"/>
        <v>0</v>
      </c>
      <c r="H347" s="54"/>
      <c r="I347" s="54"/>
      <c r="J347" s="55">
        <f t="shared" si="1597"/>
        <v>0</v>
      </c>
      <c r="K347" s="54"/>
      <c r="L347" s="54"/>
      <c r="M347" s="54">
        <f t="shared" si="1599"/>
        <v>0</v>
      </c>
      <c r="N347" s="54"/>
      <c r="O347" s="54"/>
      <c r="P347" s="54">
        <f t="shared" si="1601"/>
        <v>0</v>
      </c>
      <c r="Q347" s="54"/>
      <c r="R347" s="48"/>
      <c r="S347" s="48">
        <f t="shared" si="1568"/>
        <v>0</v>
      </c>
      <c r="T347" s="48">
        <f t="shared" si="1569"/>
        <v>0</v>
      </c>
      <c r="U347" s="54"/>
      <c r="V347" s="54">
        <f t="shared" si="1603"/>
        <v>0</v>
      </c>
      <c r="W347" s="54"/>
      <c r="X347" s="54"/>
      <c r="Y347" s="54">
        <f t="shared" si="1605"/>
        <v>0</v>
      </c>
      <c r="Z347" s="54"/>
      <c r="AA347" s="54"/>
      <c r="AB347" s="54">
        <f t="shared" si="1607"/>
        <v>0</v>
      </c>
      <c r="AC347" s="54"/>
      <c r="AD347" s="54"/>
      <c r="AE347" s="54">
        <f t="shared" si="1609"/>
        <v>0</v>
      </c>
      <c r="AF347" s="54"/>
      <c r="AG347" s="54"/>
      <c r="AH347" s="54">
        <f t="shared" si="1611"/>
        <v>0</v>
      </c>
      <c r="AI347" s="54"/>
      <c r="AJ347" s="54"/>
      <c r="AK347" s="54">
        <f t="shared" si="1613"/>
        <v>0</v>
      </c>
      <c r="AL347" s="54"/>
      <c r="AM347" s="54"/>
      <c r="AN347" s="54">
        <f t="shared" si="1615"/>
        <v>0</v>
      </c>
      <c r="AO347" s="54"/>
      <c r="AP347" s="54"/>
      <c r="AQ347" s="54">
        <f t="shared" si="1617"/>
        <v>0</v>
      </c>
      <c r="AR347" s="54"/>
      <c r="AS347" s="54"/>
      <c r="AT347" s="54">
        <f t="shared" si="1619"/>
        <v>0</v>
      </c>
      <c r="AU347" s="54"/>
      <c r="AV347" s="54"/>
      <c r="AW347" s="54">
        <f t="shared" si="1621"/>
        <v>0</v>
      </c>
      <c r="AX347" s="54"/>
      <c r="AY347" s="54"/>
      <c r="AZ347" s="54">
        <f t="shared" si="1623"/>
        <v>0</v>
      </c>
      <c r="BA347" s="54"/>
      <c r="BB347" s="54"/>
      <c r="BC347" s="54">
        <f t="shared" si="1625"/>
        <v>0</v>
      </c>
      <c r="BD347" s="54"/>
      <c r="BE347" s="54"/>
      <c r="BF347" s="54">
        <f t="shared" si="1627"/>
        <v>0</v>
      </c>
      <c r="BG347" s="54"/>
      <c r="BH347" s="54"/>
      <c r="BI347" s="54">
        <f t="shared" si="1629"/>
        <v>0</v>
      </c>
      <c r="BJ347" s="54"/>
      <c r="BK347" s="54"/>
      <c r="BL347" s="54">
        <f t="shared" si="1631"/>
        <v>1971</v>
      </c>
      <c r="BM347" s="54">
        <v>1971</v>
      </c>
      <c r="BN347" s="54"/>
      <c r="BO347" s="54">
        <f t="shared" si="1633"/>
        <v>0</v>
      </c>
      <c r="BP347" s="54"/>
      <c r="BQ347" s="57">
        <f t="shared" si="1640"/>
        <v>0</v>
      </c>
      <c r="BR347" s="57">
        <f t="shared" si="1635"/>
        <v>1971</v>
      </c>
      <c r="BS347" s="57">
        <f t="shared" si="1640"/>
        <v>1971</v>
      </c>
      <c r="BT347" s="149"/>
      <c r="BU347" s="54"/>
      <c r="BV347" s="54"/>
      <c r="BW347" s="54"/>
      <c r="BX347" s="54"/>
      <c r="BY347" s="54">
        <f t="shared" si="1637"/>
        <v>0</v>
      </c>
      <c r="BZ347" s="54">
        <f t="shared" si="1638"/>
        <v>1971</v>
      </c>
      <c r="CA347" s="54">
        <f t="shared" si="1639"/>
        <v>1971</v>
      </c>
    </row>
    <row r="348" spans="1:79" ht="22.5" x14ac:dyDescent="0.2">
      <c r="A348" s="44" t="s">
        <v>55</v>
      </c>
      <c r="B348" s="45" t="s">
        <v>56</v>
      </c>
      <c r="C348" s="54"/>
      <c r="D348" s="54">
        <f t="shared" si="1593"/>
        <v>0</v>
      </c>
      <c r="E348" s="54"/>
      <c r="F348" s="54"/>
      <c r="G348" s="54">
        <f t="shared" si="1595"/>
        <v>0</v>
      </c>
      <c r="H348" s="54"/>
      <c r="I348" s="54"/>
      <c r="J348" s="55">
        <f t="shared" si="1597"/>
        <v>0</v>
      </c>
      <c r="K348" s="54"/>
      <c r="L348" s="54"/>
      <c r="M348" s="54">
        <f t="shared" si="1599"/>
        <v>0</v>
      </c>
      <c r="N348" s="54"/>
      <c r="O348" s="54"/>
      <c r="P348" s="54">
        <f t="shared" si="1601"/>
        <v>0</v>
      </c>
      <c r="Q348" s="54"/>
      <c r="R348" s="48"/>
      <c r="S348" s="48">
        <f t="shared" si="1568"/>
        <v>0</v>
      </c>
      <c r="T348" s="48">
        <f t="shared" si="1569"/>
        <v>0</v>
      </c>
      <c r="U348" s="54"/>
      <c r="V348" s="54">
        <f t="shared" si="1603"/>
        <v>0</v>
      </c>
      <c r="W348" s="54"/>
      <c r="X348" s="54"/>
      <c r="Y348" s="54">
        <f t="shared" si="1605"/>
        <v>0</v>
      </c>
      <c r="Z348" s="54"/>
      <c r="AA348" s="54"/>
      <c r="AB348" s="54">
        <f t="shared" si="1607"/>
        <v>0</v>
      </c>
      <c r="AC348" s="54"/>
      <c r="AD348" s="54"/>
      <c r="AE348" s="54">
        <f t="shared" si="1609"/>
        <v>0</v>
      </c>
      <c r="AF348" s="54"/>
      <c r="AG348" s="54"/>
      <c r="AH348" s="54">
        <f t="shared" si="1611"/>
        <v>0</v>
      </c>
      <c r="AI348" s="54"/>
      <c r="AJ348" s="54"/>
      <c r="AK348" s="54">
        <f t="shared" si="1613"/>
        <v>0</v>
      </c>
      <c r="AL348" s="54"/>
      <c r="AM348" s="54"/>
      <c r="AN348" s="54">
        <f t="shared" si="1615"/>
        <v>0</v>
      </c>
      <c r="AO348" s="54"/>
      <c r="AP348" s="54"/>
      <c r="AQ348" s="54">
        <f t="shared" si="1617"/>
        <v>0</v>
      </c>
      <c r="AR348" s="54"/>
      <c r="AS348" s="54"/>
      <c r="AT348" s="54">
        <f t="shared" si="1619"/>
        <v>0</v>
      </c>
      <c r="AU348" s="54"/>
      <c r="AV348" s="54"/>
      <c r="AW348" s="54">
        <f t="shared" si="1621"/>
        <v>0</v>
      </c>
      <c r="AX348" s="54"/>
      <c r="AY348" s="54"/>
      <c r="AZ348" s="54">
        <f t="shared" si="1623"/>
        <v>0</v>
      </c>
      <c r="BA348" s="54"/>
      <c r="BB348" s="54"/>
      <c r="BC348" s="54">
        <f t="shared" si="1625"/>
        <v>0</v>
      </c>
      <c r="BD348" s="54"/>
      <c r="BE348" s="54"/>
      <c r="BF348" s="54">
        <f t="shared" si="1627"/>
        <v>0</v>
      </c>
      <c r="BG348" s="54"/>
      <c r="BH348" s="54"/>
      <c r="BI348" s="54">
        <f t="shared" si="1629"/>
        <v>0</v>
      </c>
      <c r="BJ348" s="54"/>
      <c r="BK348" s="61">
        <f>BK349+BK350+BK351</f>
        <v>0</v>
      </c>
      <c r="BL348" s="61">
        <f t="shared" si="1631"/>
        <v>52980</v>
      </c>
      <c r="BM348" s="61">
        <f t="shared" ref="BM348" si="1666">BM349+BM350+BM351</f>
        <v>52980</v>
      </c>
      <c r="BN348" s="54"/>
      <c r="BO348" s="54">
        <f t="shared" si="1633"/>
        <v>0</v>
      </c>
      <c r="BP348" s="54"/>
      <c r="BQ348" s="57">
        <f t="shared" si="1640"/>
        <v>0</v>
      </c>
      <c r="BR348" s="57">
        <f t="shared" si="1635"/>
        <v>52980</v>
      </c>
      <c r="BS348" s="57">
        <f t="shared" si="1640"/>
        <v>52980</v>
      </c>
      <c r="BT348" s="149"/>
      <c r="BU348" s="54"/>
      <c r="BV348" s="54"/>
      <c r="BW348" s="54"/>
      <c r="BX348" s="54"/>
      <c r="BY348" s="54">
        <f t="shared" si="1637"/>
        <v>0</v>
      </c>
      <c r="BZ348" s="54">
        <f t="shared" si="1638"/>
        <v>52980</v>
      </c>
      <c r="CA348" s="54">
        <f t="shared" si="1639"/>
        <v>52980</v>
      </c>
    </row>
    <row r="349" spans="1:79" ht="33.75" x14ac:dyDescent="0.2">
      <c r="A349" s="44" t="s">
        <v>57</v>
      </c>
      <c r="B349" s="45" t="s">
        <v>58</v>
      </c>
      <c r="C349" s="54"/>
      <c r="D349" s="54">
        <f t="shared" si="1593"/>
        <v>0</v>
      </c>
      <c r="E349" s="54"/>
      <c r="F349" s="54"/>
      <c r="G349" s="54">
        <f t="shared" si="1595"/>
        <v>0</v>
      </c>
      <c r="H349" s="54"/>
      <c r="I349" s="54"/>
      <c r="J349" s="55">
        <f t="shared" si="1597"/>
        <v>0</v>
      </c>
      <c r="K349" s="54"/>
      <c r="L349" s="54"/>
      <c r="M349" s="54">
        <f t="shared" si="1599"/>
        <v>0</v>
      </c>
      <c r="N349" s="54"/>
      <c r="O349" s="54"/>
      <c r="P349" s="54">
        <f t="shared" si="1601"/>
        <v>0</v>
      </c>
      <c r="Q349" s="54"/>
      <c r="R349" s="48"/>
      <c r="S349" s="48">
        <f t="shared" si="1568"/>
        <v>0</v>
      </c>
      <c r="T349" s="48">
        <f t="shared" si="1569"/>
        <v>0</v>
      </c>
      <c r="U349" s="54"/>
      <c r="V349" s="54">
        <f t="shared" si="1603"/>
        <v>0</v>
      </c>
      <c r="W349" s="54"/>
      <c r="X349" s="54"/>
      <c r="Y349" s="54">
        <f t="shared" si="1605"/>
        <v>0</v>
      </c>
      <c r="Z349" s="54"/>
      <c r="AA349" s="54"/>
      <c r="AB349" s="54">
        <f t="shared" si="1607"/>
        <v>0</v>
      </c>
      <c r="AC349" s="54"/>
      <c r="AD349" s="54"/>
      <c r="AE349" s="54">
        <f t="shared" si="1609"/>
        <v>0</v>
      </c>
      <c r="AF349" s="54"/>
      <c r="AG349" s="54"/>
      <c r="AH349" s="54">
        <f t="shared" si="1611"/>
        <v>0</v>
      </c>
      <c r="AI349" s="54"/>
      <c r="AJ349" s="54"/>
      <c r="AK349" s="54">
        <f t="shared" si="1613"/>
        <v>0</v>
      </c>
      <c r="AL349" s="54"/>
      <c r="AM349" s="54"/>
      <c r="AN349" s="54">
        <f t="shared" si="1615"/>
        <v>0</v>
      </c>
      <c r="AO349" s="54"/>
      <c r="AP349" s="54"/>
      <c r="AQ349" s="54">
        <f t="shared" si="1617"/>
        <v>0</v>
      </c>
      <c r="AR349" s="54"/>
      <c r="AS349" s="54"/>
      <c r="AT349" s="54">
        <f t="shared" si="1619"/>
        <v>0</v>
      </c>
      <c r="AU349" s="54"/>
      <c r="AV349" s="54"/>
      <c r="AW349" s="54">
        <f t="shared" si="1621"/>
        <v>0</v>
      </c>
      <c r="AX349" s="54"/>
      <c r="AY349" s="54"/>
      <c r="AZ349" s="54">
        <f t="shared" si="1623"/>
        <v>0</v>
      </c>
      <c r="BA349" s="54"/>
      <c r="BB349" s="54"/>
      <c r="BC349" s="54">
        <f t="shared" si="1625"/>
        <v>0</v>
      </c>
      <c r="BD349" s="54"/>
      <c r="BE349" s="54"/>
      <c r="BF349" s="54">
        <f t="shared" si="1627"/>
        <v>0</v>
      </c>
      <c r="BG349" s="54"/>
      <c r="BH349" s="54"/>
      <c r="BI349" s="54">
        <f t="shared" si="1629"/>
        <v>0</v>
      </c>
      <c r="BJ349" s="54"/>
      <c r="BK349" s="54"/>
      <c r="BL349" s="54">
        <f t="shared" si="1631"/>
        <v>27077</v>
      </c>
      <c r="BM349" s="66">
        <f>11405+15672</f>
        <v>27077</v>
      </c>
      <c r="BN349" s="54"/>
      <c r="BO349" s="54">
        <f t="shared" si="1633"/>
        <v>0</v>
      </c>
      <c r="BP349" s="54"/>
      <c r="BQ349" s="57">
        <f t="shared" si="1640"/>
        <v>0</v>
      </c>
      <c r="BR349" s="57">
        <f t="shared" si="1635"/>
        <v>27077</v>
      </c>
      <c r="BS349" s="57">
        <f t="shared" si="1640"/>
        <v>27077</v>
      </c>
      <c r="BT349" s="149"/>
      <c r="BU349" s="54"/>
      <c r="BV349" s="54"/>
      <c r="BW349" s="54"/>
      <c r="BX349" s="54"/>
      <c r="BY349" s="54">
        <f t="shared" si="1637"/>
        <v>0</v>
      </c>
      <c r="BZ349" s="54">
        <f t="shared" si="1638"/>
        <v>27077</v>
      </c>
      <c r="CA349" s="54">
        <f t="shared" si="1639"/>
        <v>27077</v>
      </c>
    </row>
    <row r="350" spans="1:79" ht="22.5" x14ac:dyDescent="0.2">
      <c r="A350" s="44" t="s">
        <v>75</v>
      </c>
      <c r="B350" s="45" t="s">
        <v>76</v>
      </c>
      <c r="C350" s="54"/>
      <c r="D350" s="54">
        <f t="shared" si="1593"/>
        <v>0</v>
      </c>
      <c r="E350" s="54"/>
      <c r="F350" s="54"/>
      <c r="G350" s="54">
        <f t="shared" si="1595"/>
        <v>0</v>
      </c>
      <c r="H350" s="54"/>
      <c r="I350" s="54"/>
      <c r="J350" s="55">
        <f t="shared" si="1597"/>
        <v>0</v>
      </c>
      <c r="K350" s="54"/>
      <c r="L350" s="54"/>
      <c r="M350" s="54">
        <f t="shared" si="1599"/>
        <v>0</v>
      </c>
      <c r="N350" s="54"/>
      <c r="O350" s="54"/>
      <c r="P350" s="54">
        <f t="shared" si="1601"/>
        <v>0</v>
      </c>
      <c r="Q350" s="54"/>
      <c r="R350" s="48"/>
      <c r="S350" s="48">
        <f t="shared" si="1568"/>
        <v>0</v>
      </c>
      <c r="T350" s="48">
        <f t="shared" si="1569"/>
        <v>0</v>
      </c>
      <c r="U350" s="54"/>
      <c r="V350" s="54">
        <f t="shared" si="1603"/>
        <v>0</v>
      </c>
      <c r="W350" s="54"/>
      <c r="X350" s="54"/>
      <c r="Y350" s="54">
        <f t="shared" si="1605"/>
        <v>0</v>
      </c>
      <c r="Z350" s="54"/>
      <c r="AA350" s="54"/>
      <c r="AB350" s="54">
        <f t="shared" si="1607"/>
        <v>0</v>
      </c>
      <c r="AC350" s="54"/>
      <c r="AD350" s="54"/>
      <c r="AE350" s="54">
        <f t="shared" si="1609"/>
        <v>0</v>
      </c>
      <c r="AF350" s="54"/>
      <c r="AG350" s="54"/>
      <c r="AH350" s="54">
        <f t="shared" si="1611"/>
        <v>0</v>
      </c>
      <c r="AI350" s="54"/>
      <c r="AJ350" s="54"/>
      <c r="AK350" s="54">
        <f t="shared" si="1613"/>
        <v>0</v>
      </c>
      <c r="AL350" s="54"/>
      <c r="AM350" s="54"/>
      <c r="AN350" s="54">
        <f t="shared" si="1615"/>
        <v>0</v>
      </c>
      <c r="AO350" s="54"/>
      <c r="AP350" s="54"/>
      <c r="AQ350" s="54">
        <f t="shared" si="1617"/>
        <v>0</v>
      </c>
      <c r="AR350" s="54"/>
      <c r="AS350" s="54"/>
      <c r="AT350" s="54">
        <f t="shared" si="1619"/>
        <v>0</v>
      </c>
      <c r="AU350" s="54"/>
      <c r="AV350" s="54"/>
      <c r="AW350" s="54">
        <f t="shared" si="1621"/>
        <v>0</v>
      </c>
      <c r="AX350" s="54"/>
      <c r="AY350" s="54"/>
      <c r="AZ350" s="54">
        <f t="shared" si="1623"/>
        <v>0</v>
      </c>
      <c r="BA350" s="54"/>
      <c r="BB350" s="54"/>
      <c r="BC350" s="54">
        <f t="shared" si="1625"/>
        <v>0</v>
      </c>
      <c r="BD350" s="54"/>
      <c r="BE350" s="54"/>
      <c r="BF350" s="54">
        <f t="shared" si="1627"/>
        <v>0</v>
      </c>
      <c r="BG350" s="54"/>
      <c r="BH350" s="54"/>
      <c r="BI350" s="54">
        <f t="shared" si="1629"/>
        <v>0</v>
      </c>
      <c r="BJ350" s="54"/>
      <c r="BK350" s="54"/>
      <c r="BL350" s="54">
        <f t="shared" si="1631"/>
        <v>10461</v>
      </c>
      <c r="BM350" s="66">
        <f>9195+1266</f>
        <v>10461</v>
      </c>
      <c r="BN350" s="54"/>
      <c r="BO350" s="54">
        <f t="shared" si="1633"/>
        <v>0</v>
      </c>
      <c r="BP350" s="54"/>
      <c r="BQ350" s="57">
        <f t="shared" si="1640"/>
        <v>0</v>
      </c>
      <c r="BR350" s="57">
        <f t="shared" si="1635"/>
        <v>10461</v>
      </c>
      <c r="BS350" s="57">
        <f t="shared" si="1640"/>
        <v>10461</v>
      </c>
      <c r="BT350" s="149"/>
      <c r="BU350" s="54"/>
      <c r="BV350" s="54"/>
      <c r="BW350" s="54"/>
      <c r="BX350" s="54"/>
      <c r="BY350" s="54">
        <f t="shared" si="1637"/>
        <v>0</v>
      </c>
      <c r="BZ350" s="54">
        <f t="shared" si="1638"/>
        <v>10461</v>
      </c>
      <c r="CA350" s="54">
        <f t="shared" si="1639"/>
        <v>10461</v>
      </c>
    </row>
    <row r="351" spans="1:79" ht="22.5" x14ac:dyDescent="0.2">
      <c r="A351" s="44" t="s">
        <v>59</v>
      </c>
      <c r="B351" s="45" t="s">
        <v>60</v>
      </c>
      <c r="C351" s="54"/>
      <c r="D351" s="54">
        <f t="shared" si="1593"/>
        <v>0</v>
      </c>
      <c r="E351" s="54"/>
      <c r="F351" s="54"/>
      <c r="G351" s="54">
        <f t="shared" si="1595"/>
        <v>0</v>
      </c>
      <c r="H351" s="54"/>
      <c r="I351" s="54"/>
      <c r="J351" s="55">
        <f t="shared" si="1597"/>
        <v>0</v>
      </c>
      <c r="K351" s="54"/>
      <c r="L351" s="54"/>
      <c r="M351" s="54">
        <f t="shared" si="1599"/>
        <v>0</v>
      </c>
      <c r="N351" s="54"/>
      <c r="O351" s="54"/>
      <c r="P351" s="54">
        <f t="shared" si="1601"/>
        <v>0</v>
      </c>
      <c r="Q351" s="54"/>
      <c r="R351" s="48"/>
      <c r="S351" s="48">
        <f t="shared" si="1568"/>
        <v>0</v>
      </c>
      <c r="T351" s="48">
        <f t="shared" si="1569"/>
        <v>0</v>
      </c>
      <c r="U351" s="54"/>
      <c r="V351" s="54">
        <f t="shared" si="1603"/>
        <v>0</v>
      </c>
      <c r="W351" s="54"/>
      <c r="X351" s="54"/>
      <c r="Y351" s="54">
        <f t="shared" si="1605"/>
        <v>0</v>
      </c>
      <c r="Z351" s="54"/>
      <c r="AA351" s="54"/>
      <c r="AB351" s="54">
        <f t="shared" si="1607"/>
        <v>0</v>
      </c>
      <c r="AC351" s="54"/>
      <c r="AD351" s="54"/>
      <c r="AE351" s="54">
        <f t="shared" si="1609"/>
        <v>0</v>
      </c>
      <c r="AF351" s="54"/>
      <c r="AG351" s="54"/>
      <c r="AH351" s="54">
        <f t="shared" si="1611"/>
        <v>0</v>
      </c>
      <c r="AI351" s="54"/>
      <c r="AJ351" s="54"/>
      <c r="AK351" s="54">
        <f t="shared" si="1613"/>
        <v>0</v>
      </c>
      <c r="AL351" s="54"/>
      <c r="AM351" s="54"/>
      <c r="AN351" s="54">
        <f t="shared" si="1615"/>
        <v>0</v>
      </c>
      <c r="AO351" s="54"/>
      <c r="AP351" s="54"/>
      <c r="AQ351" s="54">
        <f t="shared" si="1617"/>
        <v>0</v>
      </c>
      <c r="AR351" s="54"/>
      <c r="AS351" s="54"/>
      <c r="AT351" s="54">
        <f t="shared" si="1619"/>
        <v>0</v>
      </c>
      <c r="AU351" s="54"/>
      <c r="AV351" s="54"/>
      <c r="AW351" s="54">
        <f t="shared" si="1621"/>
        <v>0</v>
      </c>
      <c r="AX351" s="54"/>
      <c r="AY351" s="54"/>
      <c r="AZ351" s="54">
        <f t="shared" si="1623"/>
        <v>0</v>
      </c>
      <c r="BA351" s="54"/>
      <c r="BB351" s="54"/>
      <c r="BC351" s="54">
        <f t="shared" si="1625"/>
        <v>0</v>
      </c>
      <c r="BD351" s="54"/>
      <c r="BE351" s="54"/>
      <c r="BF351" s="54">
        <f t="shared" si="1627"/>
        <v>0</v>
      </c>
      <c r="BG351" s="54"/>
      <c r="BH351" s="54"/>
      <c r="BI351" s="54">
        <f t="shared" si="1629"/>
        <v>0</v>
      </c>
      <c r="BJ351" s="54"/>
      <c r="BK351" s="54"/>
      <c r="BL351" s="54">
        <f t="shared" si="1631"/>
        <v>15442</v>
      </c>
      <c r="BM351" s="66">
        <f>9976+2266+200+1000+2000</f>
        <v>15442</v>
      </c>
      <c r="BN351" s="54"/>
      <c r="BO351" s="54">
        <f t="shared" si="1633"/>
        <v>0</v>
      </c>
      <c r="BP351" s="54"/>
      <c r="BQ351" s="57">
        <f t="shared" si="1640"/>
        <v>0</v>
      </c>
      <c r="BR351" s="57">
        <f t="shared" si="1635"/>
        <v>15442</v>
      </c>
      <c r="BS351" s="57">
        <f t="shared" si="1640"/>
        <v>15442</v>
      </c>
      <c r="BT351" s="149"/>
      <c r="BU351" s="54"/>
      <c r="BV351" s="54"/>
      <c r="BW351" s="54"/>
      <c r="BX351" s="54"/>
      <c r="BY351" s="54">
        <f t="shared" si="1637"/>
        <v>0</v>
      </c>
      <c r="BZ351" s="54">
        <f t="shared" si="1638"/>
        <v>15442</v>
      </c>
      <c r="CA351" s="54">
        <f t="shared" si="1639"/>
        <v>15442</v>
      </c>
    </row>
    <row r="352" spans="1:79" x14ac:dyDescent="0.2">
      <c r="A352" s="44">
        <v>36</v>
      </c>
      <c r="B352" s="45"/>
      <c r="C352" s="54"/>
      <c r="D352" s="54">
        <f t="shared" si="1593"/>
        <v>0</v>
      </c>
      <c r="E352" s="54"/>
      <c r="F352" s="54"/>
      <c r="G352" s="54">
        <f t="shared" si="1595"/>
        <v>0</v>
      </c>
      <c r="H352" s="54"/>
      <c r="I352" s="54"/>
      <c r="J352" s="55">
        <f t="shared" si="1597"/>
        <v>0</v>
      </c>
      <c r="K352" s="54"/>
      <c r="L352" s="54"/>
      <c r="M352" s="54">
        <f t="shared" si="1599"/>
        <v>0</v>
      </c>
      <c r="N352" s="54"/>
      <c r="O352" s="54"/>
      <c r="P352" s="54">
        <f t="shared" si="1601"/>
        <v>0</v>
      </c>
      <c r="Q352" s="54"/>
      <c r="R352" s="48"/>
      <c r="S352" s="48">
        <f t="shared" si="1568"/>
        <v>0</v>
      </c>
      <c r="T352" s="48">
        <f t="shared" si="1569"/>
        <v>0</v>
      </c>
      <c r="U352" s="54"/>
      <c r="V352" s="54">
        <f t="shared" si="1603"/>
        <v>0</v>
      </c>
      <c r="W352" s="54"/>
      <c r="X352" s="54"/>
      <c r="Y352" s="54">
        <f t="shared" si="1605"/>
        <v>0</v>
      </c>
      <c r="Z352" s="54"/>
      <c r="AA352" s="54"/>
      <c r="AB352" s="54">
        <f t="shared" si="1607"/>
        <v>0</v>
      </c>
      <c r="AC352" s="54"/>
      <c r="AD352" s="54"/>
      <c r="AE352" s="54">
        <f t="shared" si="1609"/>
        <v>0</v>
      </c>
      <c r="AF352" s="54"/>
      <c r="AG352" s="54"/>
      <c r="AH352" s="54">
        <f t="shared" si="1611"/>
        <v>0</v>
      </c>
      <c r="AI352" s="54"/>
      <c r="AJ352" s="54"/>
      <c r="AK352" s="54">
        <f t="shared" si="1613"/>
        <v>0</v>
      </c>
      <c r="AL352" s="54"/>
      <c r="AM352" s="54"/>
      <c r="AN352" s="54">
        <f t="shared" si="1615"/>
        <v>0</v>
      </c>
      <c r="AO352" s="54"/>
      <c r="AP352" s="54"/>
      <c r="AQ352" s="54">
        <f t="shared" si="1617"/>
        <v>0</v>
      </c>
      <c r="AR352" s="54"/>
      <c r="AS352" s="54"/>
      <c r="AT352" s="54">
        <f t="shared" si="1619"/>
        <v>0</v>
      </c>
      <c r="AU352" s="54"/>
      <c r="AV352" s="54"/>
      <c r="AW352" s="54">
        <f t="shared" si="1621"/>
        <v>0</v>
      </c>
      <c r="AX352" s="54"/>
      <c r="AY352" s="54"/>
      <c r="AZ352" s="54">
        <f t="shared" si="1623"/>
        <v>0</v>
      </c>
      <c r="BA352" s="54"/>
      <c r="BB352" s="54"/>
      <c r="BC352" s="54">
        <f t="shared" si="1625"/>
        <v>0</v>
      </c>
      <c r="BD352" s="54"/>
      <c r="BE352" s="54"/>
      <c r="BF352" s="54">
        <f t="shared" si="1627"/>
        <v>0</v>
      </c>
      <c r="BG352" s="54"/>
      <c r="BH352" s="54"/>
      <c r="BI352" s="54">
        <f t="shared" si="1629"/>
        <v>0</v>
      </c>
      <c r="BJ352" s="54"/>
      <c r="BK352" s="61"/>
      <c r="BL352" s="61">
        <f t="shared" si="1631"/>
        <v>525</v>
      </c>
      <c r="BM352" s="61">
        <v>525</v>
      </c>
      <c r="BN352" s="54"/>
      <c r="BO352" s="54">
        <f t="shared" si="1633"/>
        <v>0</v>
      </c>
      <c r="BP352" s="54"/>
      <c r="BQ352" s="57">
        <f t="shared" si="1640"/>
        <v>0</v>
      </c>
      <c r="BR352" s="57">
        <f t="shared" si="1635"/>
        <v>525</v>
      </c>
      <c r="BS352" s="57">
        <f t="shared" si="1640"/>
        <v>525</v>
      </c>
      <c r="BT352" s="149"/>
      <c r="BU352" s="54"/>
      <c r="BV352" s="54"/>
      <c r="BW352" s="54"/>
      <c r="BX352" s="54"/>
      <c r="BY352" s="54">
        <f t="shared" si="1637"/>
        <v>0</v>
      </c>
      <c r="BZ352" s="54">
        <f t="shared" si="1638"/>
        <v>525</v>
      </c>
      <c r="CA352" s="54">
        <f t="shared" si="1639"/>
        <v>525</v>
      </c>
    </row>
    <row r="353" spans="1:79" ht="56.25" x14ac:dyDescent="0.2">
      <c r="A353" s="44" t="s">
        <v>92</v>
      </c>
      <c r="B353" s="45" t="s">
        <v>93</v>
      </c>
      <c r="C353" s="54"/>
      <c r="D353" s="54">
        <f t="shared" si="1593"/>
        <v>0</v>
      </c>
      <c r="E353" s="54"/>
      <c r="F353" s="54"/>
      <c r="G353" s="54">
        <f t="shared" si="1595"/>
        <v>0</v>
      </c>
      <c r="H353" s="54"/>
      <c r="I353" s="54"/>
      <c r="J353" s="55">
        <f t="shared" si="1597"/>
        <v>0</v>
      </c>
      <c r="K353" s="54"/>
      <c r="L353" s="54"/>
      <c r="M353" s="54">
        <f t="shared" si="1599"/>
        <v>0</v>
      </c>
      <c r="N353" s="54"/>
      <c r="O353" s="54"/>
      <c r="P353" s="54">
        <f t="shared" si="1601"/>
        <v>0</v>
      </c>
      <c r="Q353" s="54"/>
      <c r="R353" s="48"/>
      <c r="S353" s="48">
        <f t="shared" si="1568"/>
        <v>0</v>
      </c>
      <c r="T353" s="48">
        <f t="shared" si="1569"/>
        <v>0</v>
      </c>
      <c r="U353" s="54"/>
      <c r="V353" s="54">
        <f t="shared" si="1603"/>
        <v>0</v>
      </c>
      <c r="W353" s="54"/>
      <c r="X353" s="54"/>
      <c r="Y353" s="54">
        <f t="shared" si="1605"/>
        <v>0</v>
      </c>
      <c r="Z353" s="54"/>
      <c r="AA353" s="54"/>
      <c r="AB353" s="54">
        <f t="shared" si="1607"/>
        <v>0</v>
      </c>
      <c r="AC353" s="54"/>
      <c r="AD353" s="54"/>
      <c r="AE353" s="54">
        <f t="shared" si="1609"/>
        <v>0</v>
      </c>
      <c r="AF353" s="54"/>
      <c r="AG353" s="54"/>
      <c r="AH353" s="54">
        <f t="shared" si="1611"/>
        <v>0</v>
      </c>
      <c r="AI353" s="54"/>
      <c r="AJ353" s="54"/>
      <c r="AK353" s="54">
        <f t="shared" si="1613"/>
        <v>0</v>
      </c>
      <c r="AL353" s="54"/>
      <c r="AM353" s="54"/>
      <c r="AN353" s="54">
        <f t="shared" si="1615"/>
        <v>0</v>
      </c>
      <c r="AO353" s="54"/>
      <c r="AP353" s="54"/>
      <c r="AQ353" s="54">
        <f t="shared" si="1617"/>
        <v>0</v>
      </c>
      <c r="AR353" s="54"/>
      <c r="AS353" s="54"/>
      <c r="AT353" s="54">
        <f t="shared" si="1619"/>
        <v>0</v>
      </c>
      <c r="AU353" s="54"/>
      <c r="AV353" s="54"/>
      <c r="AW353" s="54">
        <f t="shared" si="1621"/>
        <v>0</v>
      </c>
      <c r="AX353" s="54"/>
      <c r="AY353" s="54"/>
      <c r="AZ353" s="54">
        <f t="shared" si="1623"/>
        <v>0</v>
      </c>
      <c r="BA353" s="54"/>
      <c r="BB353" s="54"/>
      <c r="BC353" s="54">
        <f t="shared" si="1625"/>
        <v>0</v>
      </c>
      <c r="BD353" s="54"/>
      <c r="BE353" s="54"/>
      <c r="BF353" s="54">
        <f t="shared" si="1627"/>
        <v>0</v>
      </c>
      <c r="BG353" s="54"/>
      <c r="BH353" s="54"/>
      <c r="BI353" s="54">
        <f t="shared" si="1629"/>
        <v>0</v>
      </c>
      <c r="BJ353" s="54"/>
      <c r="BK353" s="54"/>
      <c r="BL353" s="54">
        <f t="shared" si="1631"/>
        <v>9249</v>
      </c>
      <c r="BM353" s="54">
        <f>BM354</f>
        <v>9249</v>
      </c>
      <c r="BN353" s="54"/>
      <c r="BO353" s="54">
        <f t="shared" si="1633"/>
        <v>0</v>
      </c>
      <c r="BP353" s="54"/>
      <c r="BQ353" s="57">
        <f t="shared" si="1640"/>
        <v>0</v>
      </c>
      <c r="BR353" s="57">
        <f t="shared" si="1635"/>
        <v>9249</v>
      </c>
      <c r="BS353" s="57">
        <f t="shared" si="1640"/>
        <v>9249</v>
      </c>
      <c r="BT353" s="149"/>
      <c r="BU353" s="54"/>
      <c r="BV353" s="54"/>
      <c r="BW353" s="54"/>
      <c r="BX353" s="54"/>
      <c r="BY353" s="54">
        <f t="shared" si="1637"/>
        <v>0</v>
      </c>
      <c r="BZ353" s="54">
        <f t="shared" si="1638"/>
        <v>9249</v>
      </c>
      <c r="CA353" s="54">
        <f t="shared" si="1639"/>
        <v>9249</v>
      </c>
    </row>
    <row r="354" spans="1:79" ht="22.5" x14ac:dyDescent="0.2">
      <c r="A354" s="44" t="s">
        <v>96</v>
      </c>
      <c r="B354" s="45" t="s">
        <v>97</v>
      </c>
      <c r="C354" s="54"/>
      <c r="D354" s="54">
        <f t="shared" si="1593"/>
        <v>0</v>
      </c>
      <c r="E354" s="54"/>
      <c r="F354" s="54"/>
      <c r="G354" s="54">
        <f t="shared" si="1595"/>
        <v>0</v>
      </c>
      <c r="H354" s="54"/>
      <c r="I354" s="54"/>
      <c r="J354" s="55">
        <f t="shared" si="1597"/>
        <v>0</v>
      </c>
      <c r="K354" s="54"/>
      <c r="L354" s="54"/>
      <c r="M354" s="54">
        <f t="shared" si="1599"/>
        <v>0</v>
      </c>
      <c r="N354" s="54"/>
      <c r="O354" s="54"/>
      <c r="P354" s="54">
        <f t="shared" si="1601"/>
        <v>0</v>
      </c>
      <c r="Q354" s="54"/>
      <c r="R354" s="48"/>
      <c r="S354" s="48">
        <f t="shared" si="1568"/>
        <v>0</v>
      </c>
      <c r="T354" s="48">
        <f t="shared" si="1569"/>
        <v>0</v>
      </c>
      <c r="U354" s="54"/>
      <c r="V354" s="54">
        <f t="shared" si="1603"/>
        <v>0</v>
      </c>
      <c r="W354" s="54"/>
      <c r="X354" s="54"/>
      <c r="Y354" s="54">
        <f t="shared" si="1605"/>
        <v>0</v>
      </c>
      <c r="Z354" s="54"/>
      <c r="AA354" s="54"/>
      <c r="AB354" s="54">
        <f t="shared" si="1607"/>
        <v>0</v>
      </c>
      <c r="AC354" s="54"/>
      <c r="AD354" s="54"/>
      <c r="AE354" s="54">
        <f t="shared" si="1609"/>
        <v>0</v>
      </c>
      <c r="AF354" s="54"/>
      <c r="AG354" s="54"/>
      <c r="AH354" s="54">
        <f t="shared" si="1611"/>
        <v>0</v>
      </c>
      <c r="AI354" s="54"/>
      <c r="AJ354" s="54"/>
      <c r="AK354" s="54">
        <f t="shared" si="1613"/>
        <v>0</v>
      </c>
      <c r="AL354" s="54"/>
      <c r="AM354" s="54"/>
      <c r="AN354" s="54">
        <f t="shared" si="1615"/>
        <v>0</v>
      </c>
      <c r="AO354" s="54"/>
      <c r="AP354" s="54"/>
      <c r="AQ354" s="54">
        <f t="shared" si="1617"/>
        <v>0</v>
      </c>
      <c r="AR354" s="54"/>
      <c r="AS354" s="54"/>
      <c r="AT354" s="54">
        <f t="shared" si="1619"/>
        <v>0</v>
      </c>
      <c r="AU354" s="54"/>
      <c r="AV354" s="54"/>
      <c r="AW354" s="54">
        <f t="shared" si="1621"/>
        <v>0</v>
      </c>
      <c r="AX354" s="54"/>
      <c r="AY354" s="54"/>
      <c r="AZ354" s="54">
        <f t="shared" si="1623"/>
        <v>0</v>
      </c>
      <c r="BA354" s="54"/>
      <c r="BB354" s="54"/>
      <c r="BC354" s="54">
        <f t="shared" si="1625"/>
        <v>0</v>
      </c>
      <c r="BD354" s="54"/>
      <c r="BE354" s="54"/>
      <c r="BF354" s="54">
        <f t="shared" si="1627"/>
        <v>0</v>
      </c>
      <c r="BG354" s="54"/>
      <c r="BH354" s="54"/>
      <c r="BI354" s="54">
        <f t="shared" si="1629"/>
        <v>0</v>
      </c>
      <c r="BJ354" s="54"/>
      <c r="BK354" s="54"/>
      <c r="BL354" s="54">
        <f t="shared" si="1631"/>
        <v>9249</v>
      </c>
      <c r="BM354" s="66">
        <v>9249</v>
      </c>
      <c r="BN354" s="54"/>
      <c r="BO354" s="54">
        <f t="shared" si="1633"/>
        <v>0</v>
      </c>
      <c r="BP354" s="54"/>
      <c r="BQ354" s="57">
        <f t="shared" si="1640"/>
        <v>0</v>
      </c>
      <c r="BR354" s="57">
        <f t="shared" si="1635"/>
        <v>9249</v>
      </c>
      <c r="BS354" s="57">
        <f t="shared" si="1640"/>
        <v>9249</v>
      </c>
      <c r="BT354" s="150"/>
      <c r="BU354" s="54"/>
      <c r="BV354" s="54"/>
      <c r="BW354" s="54"/>
      <c r="BX354" s="54"/>
      <c r="BY354" s="54">
        <f t="shared" si="1637"/>
        <v>0</v>
      </c>
      <c r="BZ354" s="54">
        <f t="shared" si="1638"/>
        <v>9249</v>
      </c>
      <c r="CA354" s="54">
        <f t="shared" si="1639"/>
        <v>9249</v>
      </c>
    </row>
    <row r="355" spans="1:79" ht="15.75" customHeight="1" x14ac:dyDescent="0.2">
      <c r="A355" s="38" t="s">
        <v>160</v>
      </c>
      <c r="B355" s="39" t="s">
        <v>161</v>
      </c>
      <c r="C355" s="40">
        <f>C357</f>
        <v>0</v>
      </c>
      <c r="D355" s="40">
        <f t="shared" si="1593"/>
        <v>92000</v>
      </c>
      <c r="E355" s="40">
        <f t="shared" ref="E355" si="1667">E357</f>
        <v>92000</v>
      </c>
      <c r="F355" s="40">
        <f>F357</f>
        <v>0</v>
      </c>
      <c r="G355" s="40">
        <f t="shared" si="1595"/>
        <v>0</v>
      </c>
      <c r="H355" s="40">
        <f t="shared" ref="H355" si="1668">H357</f>
        <v>0</v>
      </c>
      <c r="I355" s="40">
        <f>I357</f>
        <v>0</v>
      </c>
      <c r="J355" s="41">
        <f t="shared" si="1597"/>
        <v>0</v>
      </c>
      <c r="K355" s="40">
        <f t="shared" ref="K355" si="1669">K357</f>
        <v>0</v>
      </c>
      <c r="L355" s="40">
        <f>L357</f>
        <v>0</v>
      </c>
      <c r="M355" s="40">
        <f t="shared" si="1599"/>
        <v>0</v>
      </c>
      <c r="N355" s="40">
        <f t="shared" ref="N355" si="1670">N357</f>
        <v>0</v>
      </c>
      <c r="O355" s="40">
        <f>O357</f>
        <v>0</v>
      </c>
      <c r="P355" s="40">
        <f t="shared" si="1601"/>
        <v>0</v>
      </c>
      <c r="Q355" s="40">
        <f t="shared" ref="Q355" si="1671">Q357</f>
        <v>0</v>
      </c>
      <c r="R355" s="42">
        <f t="shared" si="1332"/>
        <v>0</v>
      </c>
      <c r="S355" s="42">
        <f t="shared" si="1568"/>
        <v>92000</v>
      </c>
      <c r="T355" s="42">
        <f t="shared" si="1569"/>
        <v>92000</v>
      </c>
      <c r="U355" s="40">
        <f>U357</f>
        <v>0</v>
      </c>
      <c r="V355" s="40">
        <f t="shared" si="1603"/>
        <v>0</v>
      </c>
      <c r="W355" s="40">
        <f t="shared" ref="W355" si="1672">W357</f>
        <v>0</v>
      </c>
      <c r="X355" s="40">
        <f>X357</f>
        <v>0</v>
      </c>
      <c r="Y355" s="40">
        <f t="shared" si="1605"/>
        <v>0</v>
      </c>
      <c r="Z355" s="40">
        <f t="shared" ref="Z355" si="1673">Z357</f>
        <v>0</v>
      </c>
      <c r="AA355" s="40">
        <f>AA357</f>
        <v>0</v>
      </c>
      <c r="AB355" s="40">
        <f t="shared" si="1607"/>
        <v>0</v>
      </c>
      <c r="AC355" s="40">
        <f t="shared" ref="AC355" si="1674">AC357</f>
        <v>0</v>
      </c>
      <c r="AD355" s="40">
        <f>AD357</f>
        <v>0</v>
      </c>
      <c r="AE355" s="40">
        <f t="shared" si="1609"/>
        <v>0</v>
      </c>
      <c r="AF355" s="40">
        <f t="shared" ref="AF355" si="1675">AF357</f>
        <v>0</v>
      </c>
      <c r="AG355" s="40">
        <f>AG357</f>
        <v>0</v>
      </c>
      <c r="AH355" s="40">
        <f t="shared" si="1611"/>
        <v>0</v>
      </c>
      <c r="AI355" s="40">
        <f t="shared" ref="AI355" si="1676">AI357</f>
        <v>0</v>
      </c>
      <c r="AJ355" s="40">
        <f>AJ357</f>
        <v>0</v>
      </c>
      <c r="AK355" s="40">
        <f t="shared" si="1613"/>
        <v>0</v>
      </c>
      <c r="AL355" s="40">
        <f t="shared" ref="AL355" si="1677">AL357</f>
        <v>0</v>
      </c>
      <c r="AM355" s="40">
        <f>AM357</f>
        <v>0</v>
      </c>
      <c r="AN355" s="40">
        <f t="shared" si="1615"/>
        <v>0</v>
      </c>
      <c r="AO355" s="40">
        <f t="shared" ref="AO355" si="1678">AO357</f>
        <v>0</v>
      </c>
      <c r="AP355" s="40">
        <f>AP357</f>
        <v>0</v>
      </c>
      <c r="AQ355" s="40">
        <f t="shared" si="1617"/>
        <v>0</v>
      </c>
      <c r="AR355" s="40">
        <f t="shared" ref="AR355" si="1679">AR357</f>
        <v>0</v>
      </c>
      <c r="AS355" s="40">
        <f>AS357</f>
        <v>0</v>
      </c>
      <c r="AT355" s="40">
        <f t="shared" si="1619"/>
        <v>0</v>
      </c>
      <c r="AU355" s="40">
        <f t="shared" ref="AU355" si="1680">AU357</f>
        <v>0</v>
      </c>
      <c r="AV355" s="40">
        <f>AV357</f>
        <v>0</v>
      </c>
      <c r="AW355" s="40">
        <f t="shared" si="1621"/>
        <v>0</v>
      </c>
      <c r="AX355" s="40">
        <f t="shared" ref="AX355" si="1681">AX357</f>
        <v>0</v>
      </c>
      <c r="AY355" s="40">
        <f>AY357</f>
        <v>0</v>
      </c>
      <c r="AZ355" s="40">
        <f t="shared" si="1623"/>
        <v>0</v>
      </c>
      <c r="BA355" s="40">
        <f t="shared" ref="BA355" si="1682">BA357</f>
        <v>0</v>
      </c>
      <c r="BB355" s="40">
        <f>BB357</f>
        <v>0</v>
      </c>
      <c r="BC355" s="40">
        <f t="shared" si="1625"/>
        <v>0</v>
      </c>
      <c r="BD355" s="40">
        <f t="shared" ref="BD355" si="1683">BD357</f>
        <v>0</v>
      </c>
      <c r="BE355" s="40">
        <f>BE357</f>
        <v>0</v>
      </c>
      <c r="BF355" s="40">
        <f t="shared" si="1627"/>
        <v>0</v>
      </c>
      <c r="BG355" s="40">
        <f t="shared" ref="BG355" si="1684">BG357</f>
        <v>0</v>
      </c>
      <c r="BH355" s="40">
        <f>BH357</f>
        <v>0</v>
      </c>
      <c r="BI355" s="40">
        <f t="shared" si="1629"/>
        <v>0</v>
      </c>
      <c r="BJ355" s="40">
        <f t="shared" ref="BJ355" si="1685">BJ357</f>
        <v>0</v>
      </c>
      <c r="BK355" s="40">
        <f>BK357</f>
        <v>0</v>
      </c>
      <c r="BL355" s="40">
        <f t="shared" si="1631"/>
        <v>0</v>
      </c>
      <c r="BM355" s="40">
        <f t="shared" ref="BM355" si="1686">BM357</f>
        <v>0</v>
      </c>
      <c r="BN355" s="40">
        <f>BN357</f>
        <v>0</v>
      </c>
      <c r="BO355" s="40">
        <f t="shared" si="1633"/>
        <v>0</v>
      </c>
      <c r="BP355" s="40">
        <f t="shared" ref="BP355" si="1687">BP357</f>
        <v>0</v>
      </c>
      <c r="BQ355" s="60">
        <f t="shared" si="1640"/>
        <v>0</v>
      </c>
      <c r="BR355" s="60">
        <f t="shared" si="1635"/>
        <v>92000</v>
      </c>
      <c r="BS355" s="60">
        <f t="shared" si="1640"/>
        <v>92000</v>
      </c>
      <c r="BT355" s="49"/>
      <c r="BU355" s="43"/>
      <c r="BV355" s="40">
        <f>BV357</f>
        <v>0</v>
      </c>
      <c r="BW355" s="40">
        <f t="shared" ref="BW355:BX355" si="1688">BW357</f>
        <v>0</v>
      </c>
      <c r="BX355" s="40">
        <f t="shared" si="1688"/>
        <v>0</v>
      </c>
      <c r="BY355" s="40">
        <f t="shared" si="1637"/>
        <v>0</v>
      </c>
      <c r="BZ355" s="40">
        <f t="shared" si="1638"/>
        <v>92000</v>
      </c>
      <c r="CA355" s="40">
        <f t="shared" si="1639"/>
        <v>92000</v>
      </c>
    </row>
    <row r="356" spans="1:79" ht="33.75" x14ac:dyDescent="0.2">
      <c r="A356" s="44" t="s">
        <v>43</v>
      </c>
      <c r="B356" s="45" t="s">
        <v>44</v>
      </c>
      <c r="C356" s="30"/>
      <c r="D356" s="30">
        <f t="shared" si="1593"/>
        <v>0</v>
      </c>
      <c r="E356" s="30"/>
      <c r="F356" s="30"/>
      <c r="G356" s="30">
        <f t="shared" si="1595"/>
        <v>0</v>
      </c>
      <c r="H356" s="30"/>
      <c r="I356" s="30"/>
      <c r="J356" s="32">
        <f t="shared" si="1597"/>
        <v>0</v>
      </c>
      <c r="K356" s="30"/>
      <c r="L356" s="30"/>
      <c r="M356" s="30">
        <f t="shared" si="1599"/>
        <v>0</v>
      </c>
      <c r="N356" s="30"/>
      <c r="O356" s="30"/>
      <c r="P356" s="30">
        <f t="shared" si="1601"/>
        <v>0</v>
      </c>
      <c r="Q356" s="30"/>
      <c r="R356" s="48">
        <f t="shared" si="1332"/>
        <v>0</v>
      </c>
      <c r="S356" s="48">
        <f t="shared" si="1568"/>
        <v>0</v>
      </c>
      <c r="T356" s="48">
        <f t="shared" si="1569"/>
        <v>0</v>
      </c>
      <c r="U356" s="30"/>
      <c r="V356" s="30">
        <f t="shared" si="1603"/>
        <v>0</v>
      </c>
      <c r="W356" s="30"/>
      <c r="X356" s="30"/>
      <c r="Y356" s="30">
        <f t="shared" si="1605"/>
        <v>0</v>
      </c>
      <c r="Z356" s="30"/>
      <c r="AA356" s="30"/>
      <c r="AB356" s="30">
        <f t="shared" si="1607"/>
        <v>0</v>
      </c>
      <c r="AC356" s="30"/>
      <c r="AD356" s="30"/>
      <c r="AE356" s="30">
        <f t="shared" si="1609"/>
        <v>0</v>
      </c>
      <c r="AF356" s="30"/>
      <c r="AG356" s="30"/>
      <c r="AH356" s="30">
        <f t="shared" si="1611"/>
        <v>0</v>
      </c>
      <c r="AI356" s="30"/>
      <c r="AJ356" s="30"/>
      <c r="AK356" s="30">
        <f t="shared" si="1613"/>
        <v>0</v>
      </c>
      <c r="AL356" s="30"/>
      <c r="AM356" s="30"/>
      <c r="AN356" s="30">
        <f t="shared" si="1615"/>
        <v>0</v>
      </c>
      <c r="AO356" s="30"/>
      <c r="AP356" s="30"/>
      <c r="AQ356" s="30">
        <f t="shared" si="1617"/>
        <v>0</v>
      </c>
      <c r="AR356" s="30"/>
      <c r="AS356" s="30"/>
      <c r="AT356" s="30">
        <f t="shared" si="1619"/>
        <v>0</v>
      </c>
      <c r="AU356" s="30"/>
      <c r="AV356" s="30"/>
      <c r="AW356" s="30">
        <f t="shared" si="1621"/>
        <v>0</v>
      </c>
      <c r="AX356" s="30"/>
      <c r="AY356" s="30"/>
      <c r="AZ356" s="30">
        <f t="shared" si="1623"/>
        <v>0</v>
      </c>
      <c r="BA356" s="30"/>
      <c r="BB356" s="30"/>
      <c r="BC356" s="30">
        <f t="shared" si="1625"/>
        <v>0</v>
      </c>
      <c r="BD356" s="30"/>
      <c r="BE356" s="30"/>
      <c r="BF356" s="30">
        <f t="shared" si="1627"/>
        <v>0</v>
      </c>
      <c r="BG356" s="30"/>
      <c r="BH356" s="30"/>
      <c r="BI356" s="30">
        <f t="shared" si="1629"/>
        <v>0</v>
      </c>
      <c r="BJ356" s="30"/>
      <c r="BK356" s="30"/>
      <c r="BL356" s="30">
        <f t="shared" si="1631"/>
        <v>0</v>
      </c>
      <c r="BM356" s="30"/>
      <c r="BN356" s="30"/>
      <c r="BO356" s="30">
        <f t="shared" si="1633"/>
        <v>0</v>
      </c>
      <c r="BP356" s="30"/>
      <c r="BQ356" s="49"/>
      <c r="BR356" s="49"/>
      <c r="BS356" s="49"/>
      <c r="BT356" s="49"/>
      <c r="BU356" s="30"/>
      <c r="BV356" s="30"/>
      <c r="BW356" s="30"/>
      <c r="BX356" s="30"/>
      <c r="BY356" s="30">
        <f t="shared" si="1637"/>
        <v>0</v>
      </c>
      <c r="BZ356" s="30">
        <f t="shared" si="1638"/>
        <v>0</v>
      </c>
      <c r="CA356" s="30">
        <f t="shared" si="1639"/>
        <v>0</v>
      </c>
    </row>
    <row r="357" spans="1:79" x14ac:dyDescent="0.2">
      <c r="A357" s="44">
        <v>52</v>
      </c>
      <c r="B357" s="45" t="s">
        <v>115</v>
      </c>
      <c r="C357" s="71">
        <f>C358</f>
        <v>0</v>
      </c>
      <c r="D357" s="71">
        <f t="shared" si="1593"/>
        <v>92000</v>
      </c>
      <c r="E357" s="71">
        <f t="shared" ref="E357:BM358" si="1689">E358</f>
        <v>92000</v>
      </c>
      <c r="F357" s="71">
        <f>F358</f>
        <v>0</v>
      </c>
      <c r="G357" s="71">
        <f t="shared" si="1595"/>
        <v>0</v>
      </c>
      <c r="H357" s="71">
        <f t="shared" si="1689"/>
        <v>0</v>
      </c>
      <c r="I357" s="71">
        <f>I358</f>
        <v>0</v>
      </c>
      <c r="J357" s="73">
        <f t="shared" si="1597"/>
        <v>0</v>
      </c>
      <c r="K357" s="71">
        <f t="shared" si="1689"/>
        <v>0</v>
      </c>
      <c r="L357" s="71">
        <f>L358</f>
        <v>0</v>
      </c>
      <c r="M357" s="71">
        <f t="shared" si="1599"/>
        <v>0</v>
      </c>
      <c r="N357" s="71">
        <f t="shared" si="1689"/>
        <v>0</v>
      </c>
      <c r="O357" s="71">
        <f>O358</f>
        <v>0</v>
      </c>
      <c r="P357" s="71">
        <f t="shared" si="1601"/>
        <v>0</v>
      </c>
      <c r="Q357" s="71">
        <f t="shared" si="1689"/>
        <v>0</v>
      </c>
      <c r="R357" s="48">
        <f t="shared" si="1332"/>
        <v>0</v>
      </c>
      <c r="S357" s="48">
        <f t="shared" si="1568"/>
        <v>92000</v>
      </c>
      <c r="T357" s="48">
        <f t="shared" si="1569"/>
        <v>92000</v>
      </c>
      <c r="U357" s="71">
        <f>U358</f>
        <v>0</v>
      </c>
      <c r="V357" s="71">
        <f t="shared" si="1603"/>
        <v>0</v>
      </c>
      <c r="W357" s="71">
        <f t="shared" si="1689"/>
        <v>0</v>
      </c>
      <c r="X357" s="71">
        <f>X358</f>
        <v>0</v>
      </c>
      <c r="Y357" s="71">
        <f t="shared" si="1605"/>
        <v>0</v>
      </c>
      <c r="Z357" s="71">
        <f t="shared" si="1689"/>
        <v>0</v>
      </c>
      <c r="AA357" s="71">
        <f>AA358</f>
        <v>0</v>
      </c>
      <c r="AB357" s="71">
        <f t="shared" si="1607"/>
        <v>0</v>
      </c>
      <c r="AC357" s="71">
        <f t="shared" si="1689"/>
        <v>0</v>
      </c>
      <c r="AD357" s="71">
        <f>AD358</f>
        <v>0</v>
      </c>
      <c r="AE357" s="71">
        <f t="shared" si="1609"/>
        <v>0</v>
      </c>
      <c r="AF357" s="71">
        <f t="shared" si="1689"/>
        <v>0</v>
      </c>
      <c r="AG357" s="71">
        <f>AG358</f>
        <v>0</v>
      </c>
      <c r="AH357" s="71">
        <f t="shared" si="1611"/>
        <v>0</v>
      </c>
      <c r="AI357" s="71">
        <f t="shared" si="1689"/>
        <v>0</v>
      </c>
      <c r="AJ357" s="71">
        <f>AJ358</f>
        <v>0</v>
      </c>
      <c r="AK357" s="71">
        <f t="shared" si="1613"/>
        <v>0</v>
      </c>
      <c r="AL357" s="71">
        <f t="shared" si="1689"/>
        <v>0</v>
      </c>
      <c r="AM357" s="71">
        <f>AM358</f>
        <v>0</v>
      </c>
      <c r="AN357" s="71">
        <f t="shared" si="1615"/>
        <v>0</v>
      </c>
      <c r="AO357" s="71">
        <f t="shared" si="1689"/>
        <v>0</v>
      </c>
      <c r="AP357" s="71">
        <f>AP358</f>
        <v>0</v>
      </c>
      <c r="AQ357" s="71">
        <f t="shared" si="1617"/>
        <v>0</v>
      </c>
      <c r="AR357" s="71">
        <f t="shared" si="1689"/>
        <v>0</v>
      </c>
      <c r="AS357" s="71">
        <f>AS358</f>
        <v>0</v>
      </c>
      <c r="AT357" s="71">
        <f t="shared" si="1619"/>
        <v>0</v>
      </c>
      <c r="AU357" s="71">
        <f t="shared" si="1689"/>
        <v>0</v>
      </c>
      <c r="AV357" s="71">
        <f>AV358</f>
        <v>0</v>
      </c>
      <c r="AW357" s="71">
        <f t="shared" si="1621"/>
        <v>0</v>
      </c>
      <c r="AX357" s="71">
        <f t="shared" si="1689"/>
        <v>0</v>
      </c>
      <c r="AY357" s="71">
        <f>AY358</f>
        <v>0</v>
      </c>
      <c r="AZ357" s="71">
        <f t="shared" si="1623"/>
        <v>0</v>
      </c>
      <c r="BA357" s="71">
        <f t="shared" si="1689"/>
        <v>0</v>
      </c>
      <c r="BB357" s="71">
        <f>BB358</f>
        <v>0</v>
      </c>
      <c r="BC357" s="71">
        <f t="shared" si="1625"/>
        <v>0</v>
      </c>
      <c r="BD357" s="71">
        <f t="shared" si="1689"/>
        <v>0</v>
      </c>
      <c r="BE357" s="71">
        <f>BE358</f>
        <v>0</v>
      </c>
      <c r="BF357" s="71">
        <f t="shared" si="1627"/>
        <v>0</v>
      </c>
      <c r="BG357" s="71">
        <f t="shared" si="1689"/>
        <v>0</v>
      </c>
      <c r="BH357" s="71">
        <f>BH358</f>
        <v>0</v>
      </c>
      <c r="BI357" s="71">
        <f t="shared" si="1629"/>
        <v>0</v>
      </c>
      <c r="BJ357" s="71">
        <f t="shared" si="1689"/>
        <v>0</v>
      </c>
      <c r="BK357" s="71">
        <f>BK358</f>
        <v>0</v>
      </c>
      <c r="BL357" s="71">
        <f t="shared" si="1631"/>
        <v>0</v>
      </c>
      <c r="BM357" s="71">
        <f t="shared" si="1689"/>
        <v>0</v>
      </c>
      <c r="BN357" s="71">
        <f>BN358</f>
        <v>0</v>
      </c>
      <c r="BO357" s="71">
        <f t="shared" si="1633"/>
        <v>0</v>
      </c>
      <c r="BP357" s="71">
        <f t="shared" ref="BP357:BP358" si="1690">BP358</f>
        <v>0</v>
      </c>
      <c r="BQ357" s="57">
        <f t="shared" si="1640"/>
        <v>0</v>
      </c>
      <c r="BR357" s="57">
        <f t="shared" si="1635"/>
        <v>92000</v>
      </c>
      <c r="BS357" s="57">
        <f t="shared" si="1640"/>
        <v>92000</v>
      </c>
      <c r="BT357" s="49"/>
      <c r="BU357" s="71"/>
      <c r="BV357" s="71">
        <f t="shared" ref="BV357:BX358" si="1691">BV358</f>
        <v>0</v>
      </c>
      <c r="BW357" s="71">
        <f t="shared" si="1691"/>
        <v>0</v>
      </c>
      <c r="BX357" s="71">
        <f t="shared" si="1691"/>
        <v>0</v>
      </c>
      <c r="BY357" s="71">
        <f t="shared" si="1637"/>
        <v>0</v>
      </c>
      <c r="BZ357" s="71">
        <f t="shared" si="1638"/>
        <v>92000</v>
      </c>
      <c r="CA357" s="71">
        <f t="shared" si="1639"/>
        <v>92000</v>
      </c>
    </row>
    <row r="358" spans="1:79" ht="56.25" x14ac:dyDescent="0.2">
      <c r="A358" s="44">
        <v>42</v>
      </c>
      <c r="B358" s="45" t="s">
        <v>93</v>
      </c>
      <c r="C358" s="61">
        <f>C359</f>
        <v>0</v>
      </c>
      <c r="D358" s="61">
        <f t="shared" si="1593"/>
        <v>92000</v>
      </c>
      <c r="E358" s="61">
        <f t="shared" si="1689"/>
        <v>92000</v>
      </c>
      <c r="F358" s="61">
        <f>F359</f>
        <v>0</v>
      </c>
      <c r="G358" s="61">
        <f t="shared" si="1595"/>
        <v>0</v>
      </c>
      <c r="H358" s="61">
        <f t="shared" si="1689"/>
        <v>0</v>
      </c>
      <c r="I358" s="61">
        <f>I359</f>
        <v>0</v>
      </c>
      <c r="J358" s="64">
        <f t="shared" si="1597"/>
        <v>0</v>
      </c>
      <c r="K358" s="61">
        <f t="shared" si="1689"/>
        <v>0</v>
      </c>
      <c r="L358" s="61">
        <f>L359</f>
        <v>0</v>
      </c>
      <c r="M358" s="61">
        <f t="shared" si="1599"/>
        <v>0</v>
      </c>
      <c r="N358" s="61">
        <f t="shared" si="1689"/>
        <v>0</v>
      </c>
      <c r="O358" s="61">
        <f>O359</f>
        <v>0</v>
      </c>
      <c r="P358" s="61">
        <f t="shared" si="1601"/>
        <v>0</v>
      </c>
      <c r="Q358" s="61">
        <f t="shared" si="1689"/>
        <v>0</v>
      </c>
      <c r="R358" s="48">
        <f t="shared" si="1332"/>
        <v>0</v>
      </c>
      <c r="S358" s="48">
        <f t="shared" si="1568"/>
        <v>92000</v>
      </c>
      <c r="T358" s="48">
        <f t="shared" si="1569"/>
        <v>92000</v>
      </c>
      <c r="U358" s="61">
        <f>U359</f>
        <v>0</v>
      </c>
      <c r="V358" s="61">
        <f t="shared" si="1603"/>
        <v>0</v>
      </c>
      <c r="W358" s="61">
        <f t="shared" si="1689"/>
        <v>0</v>
      </c>
      <c r="X358" s="61">
        <f>X359</f>
        <v>0</v>
      </c>
      <c r="Y358" s="61">
        <f t="shared" si="1605"/>
        <v>0</v>
      </c>
      <c r="Z358" s="61">
        <f t="shared" si="1689"/>
        <v>0</v>
      </c>
      <c r="AA358" s="61">
        <f>AA359</f>
        <v>0</v>
      </c>
      <c r="AB358" s="61">
        <f t="shared" si="1607"/>
        <v>0</v>
      </c>
      <c r="AC358" s="61">
        <f t="shared" si="1689"/>
        <v>0</v>
      </c>
      <c r="AD358" s="61">
        <f>AD359</f>
        <v>0</v>
      </c>
      <c r="AE358" s="61">
        <f t="shared" si="1609"/>
        <v>0</v>
      </c>
      <c r="AF358" s="61">
        <f t="shared" si="1689"/>
        <v>0</v>
      </c>
      <c r="AG358" s="61">
        <f>AG359</f>
        <v>0</v>
      </c>
      <c r="AH358" s="61">
        <f t="shared" si="1611"/>
        <v>0</v>
      </c>
      <c r="AI358" s="61">
        <f t="shared" si="1689"/>
        <v>0</v>
      </c>
      <c r="AJ358" s="61">
        <f>AJ359</f>
        <v>0</v>
      </c>
      <c r="AK358" s="61">
        <f t="shared" si="1613"/>
        <v>0</v>
      </c>
      <c r="AL358" s="61">
        <f t="shared" si="1689"/>
        <v>0</v>
      </c>
      <c r="AM358" s="61">
        <f>AM359</f>
        <v>0</v>
      </c>
      <c r="AN358" s="61">
        <f t="shared" si="1615"/>
        <v>0</v>
      </c>
      <c r="AO358" s="61">
        <f t="shared" si="1689"/>
        <v>0</v>
      </c>
      <c r="AP358" s="61">
        <f>AP359</f>
        <v>0</v>
      </c>
      <c r="AQ358" s="61">
        <f t="shared" si="1617"/>
        <v>0</v>
      </c>
      <c r="AR358" s="61">
        <f t="shared" si="1689"/>
        <v>0</v>
      </c>
      <c r="AS358" s="61">
        <f>AS359</f>
        <v>0</v>
      </c>
      <c r="AT358" s="61">
        <f t="shared" si="1619"/>
        <v>0</v>
      </c>
      <c r="AU358" s="61">
        <f t="shared" si="1689"/>
        <v>0</v>
      </c>
      <c r="AV358" s="61">
        <f>AV359</f>
        <v>0</v>
      </c>
      <c r="AW358" s="61">
        <f t="shared" si="1621"/>
        <v>0</v>
      </c>
      <c r="AX358" s="61">
        <f t="shared" si="1689"/>
        <v>0</v>
      </c>
      <c r="AY358" s="61">
        <f>AY359</f>
        <v>0</v>
      </c>
      <c r="AZ358" s="61">
        <f t="shared" si="1623"/>
        <v>0</v>
      </c>
      <c r="BA358" s="61">
        <f t="shared" si="1689"/>
        <v>0</v>
      </c>
      <c r="BB358" s="61">
        <f>BB359</f>
        <v>0</v>
      </c>
      <c r="BC358" s="61">
        <f t="shared" si="1625"/>
        <v>0</v>
      </c>
      <c r="BD358" s="61">
        <f t="shared" si="1689"/>
        <v>0</v>
      </c>
      <c r="BE358" s="61">
        <f>BE359</f>
        <v>0</v>
      </c>
      <c r="BF358" s="61">
        <f t="shared" si="1627"/>
        <v>0</v>
      </c>
      <c r="BG358" s="61">
        <f t="shared" si="1689"/>
        <v>0</v>
      </c>
      <c r="BH358" s="61">
        <f>BH359</f>
        <v>0</v>
      </c>
      <c r="BI358" s="61">
        <f t="shared" si="1629"/>
        <v>0</v>
      </c>
      <c r="BJ358" s="61">
        <f t="shared" si="1689"/>
        <v>0</v>
      </c>
      <c r="BK358" s="61">
        <f>BK359</f>
        <v>0</v>
      </c>
      <c r="BL358" s="61">
        <f t="shared" si="1631"/>
        <v>0</v>
      </c>
      <c r="BM358" s="61">
        <f t="shared" si="1689"/>
        <v>0</v>
      </c>
      <c r="BN358" s="61">
        <f>BN359</f>
        <v>0</v>
      </c>
      <c r="BO358" s="61">
        <f t="shared" si="1633"/>
        <v>0</v>
      </c>
      <c r="BP358" s="61">
        <f t="shared" si="1690"/>
        <v>0</v>
      </c>
      <c r="BQ358" s="57">
        <f t="shared" si="1640"/>
        <v>0</v>
      </c>
      <c r="BR358" s="57">
        <f t="shared" si="1635"/>
        <v>92000</v>
      </c>
      <c r="BS358" s="57">
        <f t="shared" si="1640"/>
        <v>92000</v>
      </c>
      <c r="BT358" s="49"/>
      <c r="BU358" s="61"/>
      <c r="BV358" s="61">
        <f t="shared" si="1691"/>
        <v>0</v>
      </c>
      <c r="BW358" s="61">
        <f t="shared" si="1691"/>
        <v>0</v>
      </c>
      <c r="BX358" s="61">
        <f t="shared" si="1691"/>
        <v>0</v>
      </c>
      <c r="BY358" s="61">
        <f t="shared" si="1637"/>
        <v>0</v>
      </c>
      <c r="BZ358" s="61">
        <f t="shared" si="1638"/>
        <v>92000</v>
      </c>
      <c r="CA358" s="61">
        <f t="shared" si="1639"/>
        <v>92000</v>
      </c>
    </row>
    <row r="359" spans="1:79" ht="22.5" x14ac:dyDescent="0.2">
      <c r="A359" s="44">
        <v>422</v>
      </c>
      <c r="B359" s="45" t="s">
        <v>97</v>
      </c>
      <c r="C359" s="54">
        <v>0</v>
      </c>
      <c r="D359" s="54">
        <f t="shared" si="1593"/>
        <v>92000</v>
      </c>
      <c r="E359" s="54">
        <v>92000</v>
      </c>
      <c r="F359" s="54">
        <v>0</v>
      </c>
      <c r="G359" s="54">
        <f t="shared" si="1595"/>
        <v>0</v>
      </c>
      <c r="H359" s="54"/>
      <c r="I359" s="54">
        <v>0</v>
      </c>
      <c r="J359" s="55">
        <f t="shared" si="1597"/>
        <v>0</v>
      </c>
      <c r="K359" s="54"/>
      <c r="L359" s="54">
        <v>0</v>
      </c>
      <c r="M359" s="54">
        <f t="shared" si="1599"/>
        <v>0</v>
      </c>
      <c r="N359" s="54"/>
      <c r="O359" s="54">
        <v>0</v>
      </c>
      <c r="P359" s="54">
        <f t="shared" si="1601"/>
        <v>0</v>
      </c>
      <c r="Q359" s="54"/>
      <c r="R359" s="48">
        <f t="shared" si="1332"/>
        <v>0</v>
      </c>
      <c r="S359" s="48">
        <f t="shared" si="1568"/>
        <v>92000</v>
      </c>
      <c r="T359" s="48">
        <f t="shared" si="1569"/>
        <v>92000</v>
      </c>
      <c r="U359" s="54">
        <v>0</v>
      </c>
      <c r="V359" s="54">
        <f t="shared" si="1603"/>
        <v>0</v>
      </c>
      <c r="W359" s="54"/>
      <c r="X359" s="54">
        <v>0</v>
      </c>
      <c r="Y359" s="54">
        <f t="shared" si="1605"/>
        <v>0</v>
      </c>
      <c r="Z359" s="54"/>
      <c r="AA359" s="54">
        <v>0</v>
      </c>
      <c r="AB359" s="54">
        <f t="shared" si="1607"/>
        <v>0</v>
      </c>
      <c r="AC359" s="54"/>
      <c r="AD359" s="54">
        <v>0</v>
      </c>
      <c r="AE359" s="54">
        <f t="shared" si="1609"/>
        <v>0</v>
      </c>
      <c r="AF359" s="54"/>
      <c r="AG359" s="54">
        <v>0</v>
      </c>
      <c r="AH359" s="54">
        <f t="shared" si="1611"/>
        <v>0</v>
      </c>
      <c r="AI359" s="54"/>
      <c r="AJ359" s="54">
        <v>0</v>
      </c>
      <c r="AK359" s="54">
        <f t="shared" si="1613"/>
        <v>0</v>
      </c>
      <c r="AL359" s="54"/>
      <c r="AM359" s="54">
        <v>0</v>
      </c>
      <c r="AN359" s="54">
        <f t="shared" si="1615"/>
        <v>0</v>
      </c>
      <c r="AO359" s="54"/>
      <c r="AP359" s="54">
        <v>0</v>
      </c>
      <c r="AQ359" s="54">
        <f t="shared" si="1617"/>
        <v>0</v>
      </c>
      <c r="AR359" s="54"/>
      <c r="AS359" s="54">
        <v>0</v>
      </c>
      <c r="AT359" s="54">
        <f t="shared" si="1619"/>
        <v>0</v>
      </c>
      <c r="AU359" s="54"/>
      <c r="AV359" s="54">
        <v>0</v>
      </c>
      <c r="AW359" s="54">
        <f t="shared" si="1621"/>
        <v>0</v>
      </c>
      <c r="AX359" s="54"/>
      <c r="AY359" s="54">
        <v>0</v>
      </c>
      <c r="AZ359" s="54">
        <f t="shared" si="1623"/>
        <v>0</v>
      </c>
      <c r="BA359" s="54"/>
      <c r="BB359" s="54">
        <v>0</v>
      </c>
      <c r="BC359" s="54">
        <f t="shared" si="1625"/>
        <v>0</v>
      </c>
      <c r="BD359" s="54"/>
      <c r="BE359" s="54">
        <v>0</v>
      </c>
      <c r="BF359" s="54">
        <f t="shared" si="1627"/>
        <v>0</v>
      </c>
      <c r="BG359" s="54"/>
      <c r="BH359" s="54">
        <v>0</v>
      </c>
      <c r="BI359" s="54">
        <f t="shared" si="1629"/>
        <v>0</v>
      </c>
      <c r="BJ359" s="54"/>
      <c r="BK359" s="54">
        <v>0</v>
      </c>
      <c r="BL359" s="54">
        <f t="shared" si="1631"/>
        <v>0</v>
      </c>
      <c r="BM359" s="54"/>
      <c r="BN359" s="54">
        <v>0</v>
      </c>
      <c r="BO359" s="54">
        <f t="shared" si="1633"/>
        <v>0</v>
      </c>
      <c r="BP359" s="54"/>
      <c r="BQ359" s="57">
        <f t="shared" si="1640"/>
        <v>0</v>
      </c>
      <c r="BR359" s="57">
        <f t="shared" si="1635"/>
        <v>92000</v>
      </c>
      <c r="BS359" s="57">
        <f t="shared" si="1640"/>
        <v>92000</v>
      </c>
      <c r="BT359" s="49"/>
      <c r="BU359" s="54"/>
      <c r="BV359" s="54">
        <v>0</v>
      </c>
      <c r="BW359" s="54"/>
      <c r="BX359" s="54"/>
      <c r="BY359" s="54">
        <f t="shared" si="1637"/>
        <v>0</v>
      </c>
      <c r="BZ359" s="54">
        <f t="shared" si="1638"/>
        <v>92000</v>
      </c>
      <c r="CA359" s="54">
        <f t="shared" si="1639"/>
        <v>92000</v>
      </c>
    </row>
    <row r="360" spans="1:79" ht="45" x14ac:dyDescent="0.2">
      <c r="A360" s="38" t="s">
        <v>162</v>
      </c>
      <c r="B360" s="39" t="s">
        <v>163</v>
      </c>
      <c r="C360" s="40">
        <f t="shared" ref="C360:W360" si="1692">C362</f>
        <v>0</v>
      </c>
      <c r="D360" s="40">
        <f t="shared" si="1593"/>
        <v>0</v>
      </c>
      <c r="E360" s="40">
        <f t="shared" si="1692"/>
        <v>0</v>
      </c>
      <c r="F360" s="40">
        <f t="shared" si="1692"/>
        <v>0</v>
      </c>
      <c r="G360" s="40">
        <f t="shared" si="1595"/>
        <v>0</v>
      </c>
      <c r="H360" s="40">
        <f t="shared" si="1692"/>
        <v>0</v>
      </c>
      <c r="I360" s="40">
        <f t="shared" si="1692"/>
        <v>0</v>
      </c>
      <c r="J360" s="41">
        <f t="shared" si="1597"/>
        <v>0</v>
      </c>
      <c r="K360" s="40">
        <f t="shared" si="1692"/>
        <v>0</v>
      </c>
      <c r="L360" s="40">
        <f t="shared" si="1692"/>
        <v>0</v>
      </c>
      <c r="M360" s="40">
        <f t="shared" si="1599"/>
        <v>0</v>
      </c>
      <c r="N360" s="40">
        <f t="shared" si="1692"/>
        <v>0</v>
      </c>
      <c r="O360" s="40">
        <f t="shared" si="1692"/>
        <v>0</v>
      </c>
      <c r="P360" s="40">
        <f t="shared" si="1601"/>
        <v>0</v>
      </c>
      <c r="Q360" s="40">
        <f t="shared" si="1692"/>
        <v>0</v>
      </c>
      <c r="R360" s="42">
        <f t="shared" ref="R360:R419" si="1693">C360+F360+I360+L360+O360</f>
        <v>0</v>
      </c>
      <c r="S360" s="42">
        <f t="shared" si="1568"/>
        <v>0</v>
      </c>
      <c r="T360" s="42">
        <f t="shared" si="1569"/>
        <v>0</v>
      </c>
      <c r="U360" s="40">
        <f t="shared" si="1692"/>
        <v>0</v>
      </c>
      <c r="V360" s="40">
        <f t="shared" si="1603"/>
        <v>0</v>
      </c>
      <c r="W360" s="40">
        <f t="shared" si="1692"/>
        <v>0</v>
      </c>
      <c r="X360" s="40">
        <f>X362</f>
        <v>0</v>
      </c>
      <c r="Y360" s="40">
        <f t="shared" si="1605"/>
        <v>1273</v>
      </c>
      <c r="Z360" s="40">
        <f t="shared" ref="Z360:BP360" si="1694">Z362</f>
        <v>1273</v>
      </c>
      <c r="AA360" s="40">
        <f t="shared" si="1694"/>
        <v>0</v>
      </c>
      <c r="AB360" s="40">
        <f t="shared" si="1607"/>
        <v>0</v>
      </c>
      <c r="AC360" s="40">
        <f t="shared" si="1694"/>
        <v>0</v>
      </c>
      <c r="AD360" s="40">
        <f t="shared" si="1694"/>
        <v>0</v>
      </c>
      <c r="AE360" s="40">
        <f t="shared" si="1609"/>
        <v>0</v>
      </c>
      <c r="AF360" s="40">
        <f t="shared" si="1694"/>
        <v>0</v>
      </c>
      <c r="AG360" s="40">
        <f t="shared" si="1694"/>
        <v>0</v>
      </c>
      <c r="AH360" s="40">
        <f t="shared" si="1611"/>
        <v>0</v>
      </c>
      <c r="AI360" s="40">
        <f t="shared" si="1694"/>
        <v>0</v>
      </c>
      <c r="AJ360" s="40">
        <f t="shared" si="1694"/>
        <v>0</v>
      </c>
      <c r="AK360" s="40">
        <f t="shared" si="1613"/>
        <v>0</v>
      </c>
      <c r="AL360" s="40">
        <f t="shared" si="1694"/>
        <v>0</v>
      </c>
      <c r="AM360" s="40">
        <f t="shared" si="1694"/>
        <v>0</v>
      </c>
      <c r="AN360" s="40">
        <f t="shared" si="1615"/>
        <v>0</v>
      </c>
      <c r="AO360" s="40">
        <f t="shared" si="1694"/>
        <v>0</v>
      </c>
      <c r="AP360" s="40">
        <f t="shared" si="1694"/>
        <v>0</v>
      </c>
      <c r="AQ360" s="40">
        <f t="shared" si="1617"/>
        <v>264</v>
      </c>
      <c r="AR360" s="40">
        <f t="shared" si="1694"/>
        <v>264</v>
      </c>
      <c r="AS360" s="40">
        <f t="shared" si="1694"/>
        <v>0</v>
      </c>
      <c r="AT360" s="40">
        <f t="shared" si="1619"/>
        <v>0</v>
      </c>
      <c r="AU360" s="40">
        <f t="shared" si="1694"/>
        <v>0</v>
      </c>
      <c r="AV360" s="40">
        <f t="shared" si="1694"/>
        <v>0</v>
      </c>
      <c r="AW360" s="40">
        <f t="shared" si="1621"/>
        <v>0</v>
      </c>
      <c r="AX360" s="40">
        <f t="shared" si="1694"/>
        <v>0</v>
      </c>
      <c r="AY360" s="40">
        <f t="shared" si="1694"/>
        <v>0</v>
      </c>
      <c r="AZ360" s="40">
        <f t="shared" si="1623"/>
        <v>925</v>
      </c>
      <c r="BA360" s="40">
        <f t="shared" si="1694"/>
        <v>925</v>
      </c>
      <c r="BB360" s="40">
        <f t="shared" si="1694"/>
        <v>0</v>
      </c>
      <c r="BC360" s="40">
        <f t="shared" si="1625"/>
        <v>0</v>
      </c>
      <c r="BD360" s="40">
        <f t="shared" si="1694"/>
        <v>0</v>
      </c>
      <c r="BE360" s="40">
        <f t="shared" si="1694"/>
        <v>0</v>
      </c>
      <c r="BF360" s="40">
        <f t="shared" si="1627"/>
        <v>0</v>
      </c>
      <c r="BG360" s="40">
        <f t="shared" si="1694"/>
        <v>0</v>
      </c>
      <c r="BH360" s="40">
        <f t="shared" si="1694"/>
        <v>0</v>
      </c>
      <c r="BI360" s="40">
        <f t="shared" si="1629"/>
        <v>0</v>
      </c>
      <c r="BJ360" s="40">
        <f t="shared" si="1694"/>
        <v>0</v>
      </c>
      <c r="BK360" s="40">
        <f t="shared" si="1694"/>
        <v>0</v>
      </c>
      <c r="BL360" s="40">
        <f t="shared" si="1631"/>
        <v>0</v>
      </c>
      <c r="BM360" s="40">
        <f t="shared" si="1694"/>
        <v>0</v>
      </c>
      <c r="BN360" s="40">
        <f t="shared" si="1694"/>
        <v>0</v>
      </c>
      <c r="BO360" s="40">
        <f t="shared" si="1633"/>
        <v>0</v>
      </c>
      <c r="BP360" s="40">
        <f t="shared" si="1694"/>
        <v>0</v>
      </c>
      <c r="BQ360" s="60">
        <f t="shared" si="1640"/>
        <v>0</v>
      </c>
      <c r="BR360" s="60">
        <f t="shared" si="1635"/>
        <v>2462</v>
      </c>
      <c r="BS360" s="60">
        <f t="shared" si="1640"/>
        <v>2462</v>
      </c>
      <c r="BT360" s="49"/>
      <c r="BU360" s="43"/>
      <c r="BV360" s="40">
        <f>BV362</f>
        <v>0</v>
      </c>
      <c r="BW360" s="40">
        <f>BW362</f>
        <v>0</v>
      </c>
      <c r="BX360" s="40">
        <f>BX362</f>
        <v>0</v>
      </c>
      <c r="BY360" s="40">
        <f t="shared" si="1637"/>
        <v>0</v>
      </c>
      <c r="BZ360" s="40">
        <f t="shared" si="1638"/>
        <v>2462</v>
      </c>
      <c r="CA360" s="40">
        <f t="shared" si="1639"/>
        <v>2462</v>
      </c>
    </row>
    <row r="361" spans="1:79" ht="33.75" x14ac:dyDescent="0.2">
      <c r="A361" s="44" t="s">
        <v>43</v>
      </c>
      <c r="B361" s="45" t="s">
        <v>44</v>
      </c>
      <c r="D361" s="22">
        <f t="shared" si="1593"/>
        <v>0</v>
      </c>
      <c r="G361" s="22">
        <f t="shared" si="1595"/>
        <v>0</v>
      </c>
      <c r="J361" s="74">
        <f t="shared" si="1597"/>
        <v>0</v>
      </c>
      <c r="M361" s="22">
        <f t="shared" si="1599"/>
        <v>0</v>
      </c>
      <c r="P361" s="22">
        <f t="shared" si="1601"/>
        <v>0</v>
      </c>
      <c r="R361" s="48">
        <f t="shared" si="1693"/>
        <v>0</v>
      </c>
      <c r="S361" s="48">
        <f t="shared" si="1568"/>
        <v>0</v>
      </c>
      <c r="T361" s="48">
        <f t="shared" si="1569"/>
        <v>0</v>
      </c>
      <c r="V361" s="22">
        <f t="shared" si="1603"/>
        <v>0</v>
      </c>
      <c r="Y361" s="22">
        <f t="shared" si="1605"/>
        <v>0</v>
      </c>
      <c r="AB361" s="22">
        <f t="shared" si="1607"/>
        <v>0</v>
      </c>
      <c r="AE361" s="22">
        <f t="shared" si="1609"/>
        <v>0</v>
      </c>
      <c r="AH361" s="22">
        <f t="shared" si="1611"/>
        <v>0</v>
      </c>
      <c r="AK361" s="22">
        <f t="shared" si="1613"/>
        <v>0</v>
      </c>
      <c r="AN361" s="22">
        <f t="shared" si="1615"/>
        <v>0</v>
      </c>
      <c r="AQ361" s="22">
        <f t="shared" si="1617"/>
        <v>0</v>
      </c>
      <c r="AT361" s="22">
        <f t="shared" si="1619"/>
        <v>0</v>
      </c>
      <c r="AW361" s="22">
        <f t="shared" si="1621"/>
        <v>0</v>
      </c>
      <c r="AZ361" s="22">
        <f t="shared" si="1623"/>
        <v>0</v>
      </c>
      <c r="BC361" s="22">
        <f t="shared" si="1625"/>
        <v>0</v>
      </c>
      <c r="BF361" s="22">
        <f t="shared" si="1627"/>
        <v>0</v>
      </c>
      <c r="BI361" s="22">
        <f t="shared" si="1629"/>
        <v>0</v>
      </c>
      <c r="BL361" s="22">
        <f t="shared" si="1631"/>
        <v>0</v>
      </c>
      <c r="BO361" s="22">
        <f t="shared" si="1633"/>
        <v>0</v>
      </c>
      <c r="BQ361" s="49"/>
      <c r="BR361" s="49"/>
      <c r="BS361" s="49"/>
      <c r="BT361" s="148" t="s">
        <v>209</v>
      </c>
      <c r="BY361" s="76">
        <f t="shared" si="1637"/>
        <v>0</v>
      </c>
      <c r="BZ361" s="76">
        <f t="shared" si="1638"/>
        <v>0</v>
      </c>
      <c r="CA361" s="76">
        <f t="shared" si="1639"/>
        <v>0</v>
      </c>
    </row>
    <row r="362" spans="1:79" ht="22.5" x14ac:dyDescent="0.2">
      <c r="A362" s="44" t="s">
        <v>45</v>
      </c>
      <c r="B362" s="45" t="s">
        <v>46</v>
      </c>
      <c r="C362" s="22">
        <f t="shared" ref="C362:Q363" si="1695">C363</f>
        <v>0</v>
      </c>
      <c r="D362" s="22">
        <f t="shared" si="1593"/>
        <v>0</v>
      </c>
      <c r="E362" s="22">
        <f t="shared" si="1695"/>
        <v>0</v>
      </c>
      <c r="F362" s="22">
        <f t="shared" si="1695"/>
        <v>0</v>
      </c>
      <c r="G362" s="22">
        <f t="shared" si="1595"/>
        <v>0</v>
      </c>
      <c r="H362" s="22">
        <f t="shared" si="1695"/>
        <v>0</v>
      </c>
      <c r="I362" s="22">
        <f t="shared" si="1695"/>
        <v>0</v>
      </c>
      <c r="J362" s="74">
        <f t="shared" si="1597"/>
        <v>0</v>
      </c>
      <c r="K362" s="22">
        <f t="shared" si="1695"/>
        <v>0</v>
      </c>
      <c r="L362" s="22">
        <f t="shared" si="1695"/>
        <v>0</v>
      </c>
      <c r="M362" s="22">
        <f t="shared" si="1599"/>
        <v>0</v>
      </c>
      <c r="N362" s="22">
        <f t="shared" si="1695"/>
        <v>0</v>
      </c>
      <c r="O362" s="22">
        <f t="shared" si="1695"/>
        <v>0</v>
      </c>
      <c r="P362" s="22">
        <f t="shared" si="1601"/>
        <v>0</v>
      </c>
      <c r="Q362" s="22">
        <f t="shared" si="1695"/>
        <v>0</v>
      </c>
      <c r="R362" s="48">
        <f t="shared" si="1693"/>
        <v>0</v>
      </c>
      <c r="S362" s="48">
        <f t="shared" si="1568"/>
        <v>0</v>
      </c>
      <c r="T362" s="48">
        <f t="shared" si="1569"/>
        <v>0</v>
      </c>
      <c r="U362" s="22">
        <f t="shared" ref="U362:W363" si="1696">U363</f>
        <v>0</v>
      </c>
      <c r="V362" s="22">
        <f t="shared" si="1603"/>
        <v>0</v>
      </c>
      <c r="W362" s="22">
        <f t="shared" si="1696"/>
        <v>0</v>
      </c>
      <c r="X362" s="22">
        <f>X363</f>
        <v>0</v>
      </c>
      <c r="Y362" s="22">
        <f t="shared" si="1605"/>
        <v>1273</v>
      </c>
      <c r="Z362" s="22">
        <f t="shared" ref="Z362:Z363" si="1697">Z363</f>
        <v>1273</v>
      </c>
      <c r="AB362" s="22">
        <f t="shared" si="1607"/>
        <v>0</v>
      </c>
      <c r="AE362" s="22">
        <f t="shared" si="1609"/>
        <v>0</v>
      </c>
      <c r="AH362" s="22">
        <f t="shared" si="1611"/>
        <v>0</v>
      </c>
      <c r="AK362" s="22">
        <f t="shared" si="1613"/>
        <v>0</v>
      </c>
      <c r="AN362" s="22">
        <f t="shared" si="1615"/>
        <v>0</v>
      </c>
      <c r="AP362" s="77">
        <f>AP363</f>
        <v>0</v>
      </c>
      <c r="AQ362" s="77">
        <f t="shared" si="1617"/>
        <v>264</v>
      </c>
      <c r="AR362" s="77">
        <f t="shared" ref="AR362:AR363" si="1698">AR363</f>
        <v>264</v>
      </c>
      <c r="AT362" s="22">
        <f t="shared" si="1619"/>
        <v>0</v>
      </c>
      <c r="AW362" s="22">
        <f t="shared" si="1621"/>
        <v>0</v>
      </c>
      <c r="AY362" s="77">
        <f>AY363</f>
        <v>0</v>
      </c>
      <c r="AZ362" s="77">
        <f t="shared" si="1623"/>
        <v>925</v>
      </c>
      <c r="BA362" s="77">
        <f t="shared" ref="BA362:BA363" si="1699">BA363</f>
        <v>925</v>
      </c>
      <c r="BC362" s="22">
        <f t="shared" si="1625"/>
        <v>0</v>
      </c>
      <c r="BF362" s="22">
        <f t="shared" si="1627"/>
        <v>0</v>
      </c>
      <c r="BI362" s="22">
        <f t="shared" si="1629"/>
        <v>0</v>
      </c>
      <c r="BL362" s="22">
        <f t="shared" si="1631"/>
        <v>0</v>
      </c>
      <c r="BO362" s="22">
        <f t="shared" si="1633"/>
        <v>0</v>
      </c>
      <c r="BQ362" s="57">
        <f t="shared" si="1640"/>
        <v>0</v>
      </c>
      <c r="BR362" s="57">
        <f t="shared" si="1635"/>
        <v>2462</v>
      </c>
      <c r="BS362" s="57">
        <f t="shared" si="1640"/>
        <v>2462</v>
      </c>
      <c r="BT362" s="149"/>
      <c r="BY362" s="76">
        <f t="shared" si="1637"/>
        <v>0</v>
      </c>
      <c r="BZ362" s="76">
        <f t="shared" si="1638"/>
        <v>2462</v>
      </c>
      <c r="CA362" s="76">
        <f t="shared" si="1639"/>
        <v>2462</v>
      </c>
    </row>
    <row r="363" spans="1:79" ht="67.5" x14ac:dyDescent="0.2">
      <c r="A363" s="44" t="s">
        <v>84</v>
      </c>
      <c r="B363" s="45" t="s">
        <v>85</v>
      </c>
      <c r="C363" s="78">
        <f t="shared" si="1695"/>
        <v>0</v>
      </c>
      <c r="D363" s="78">
        <f t="shared" si="1593"/>
        <v>0</v>
      </c>
      <c r="E363" s="78">
        <f t="shared" si="1695"/>
        <v>0</v>
      </c>
      <c r="F363" s="78">
        <f t="shared" si="1695"/>
        <v>0</v>
      </c>
      <c r="G363" s="78">
        <f t="shared" si="1595"/>
        <v>0</v>
      </c>
      <c r="H363" s="78">
        <f t="shared" si="1695"/>
        <v>0</v>
      </c>
      <c r="I363" s="78">
        <f t="shared" si="1695"/>
        <v>0</v>
      </c>
      <c r="J363" s="79">
        <f t="shared" si="1597"/>
        <v>0</v>
      </c>
      <c r="K363" s="78">
        <f t="shared" si="1695"/>
        <v>0</v>
      </c>
      <c r="L363" s="78">
        <f t="shared" si="1695"/>
        <v>0</v>
      </c>
      <c r="M363" s="78">
        <f t="shared" si="1599"/>
        <v>0</v>
      </c>
      <c r="N363" s="78">
        <f t="shared" si="1695"/>
        <v>0</v>
      </c>
      <c r="O363" s="78">
        <f t="shared" si="1695"/>
        <v>0</v>
      </c>
      <c r="P363" s="78">
        <f t="shared" si="1601"/>
        <v>0</v>
      </c>
      <c r="Q363" s="78">
        <f t="shared" si="1695"/>
        <v>0</v>
      </c>
      <c r="R363" s="48">
        <f t="shared" si="1693"/>
        <v>0</v>
      </c>
      <c r="S363" s="48">
        <f t="shared" si="1568"/>
        <v>0</v>
      </c>
      <c r="T363" s="48">
        <f t="shared" si="1569"/>
        <v>0</v>
      </c>
      <c r="U363" s="78">
        <f t="shared" si="1696"/>
        <v>0</v>
      </c>
      <c r="V363" s="78">
        <f t="shared" si="1603"/>
        <v>0</v>
      </c>
      <c r="W363" s="78">
        <f t="shared" si="1696"/>
        <v>0</v>
      </c>
      <c r="X363" s="78">
        <f>X364</f>
        <v>0</v>
      </c>
      <c r="Y363" s="78">
        <f t="shared" si="1605"/>
        <v>1273</v>
      </c>
      <c r="Z363" s="78">
        <f t="shared" si="1697"/>
        <v>1273</v>
      </c>
      <c r="AB363" s="22">
        <f t="shared" si="1607"/>
        <v>0</v>
      </c>
      <c r="AE363" s="22">
        <f t="shared" si="1609"/>
        <v>0</v>
      </c>
      <c r="AH363" s="22">
        <f t="shared" si="1611"/>
        <v>0</v>
      </c>
      <c r="AK363" s="22">
        <f t="shared" si="1613"/>
        <v>0</v>
      </c>
      <c r="AN363" s="22">
        <f t="shared" si="1615"/>
        <v>0</v>
      </c>
      <c r="AP363" s="78">
        <f>AP364</f>
        <v>0</v>
      </c>
      <c r="AQ363" s="78">
        <f t="shared" si="1617"/>
        <v>264</v>
      </c>
      <c r="AR363" s="78">
        <f t="shared" si="1698"/>
        <v>264</v>
      </c>
      <c r="AT363" s="22">
        <f t="shared" si="1619"/>
        <v>0</v>
      </c>
      <c r="AW363" s="22">
        <f t="shared" si="1621"/>
        <v>0</v>
      </c>
      <c r="AY363" s="78">
        <f>AY364</f>
        <v>0</v>
      </c>
      <c r="AZ363" s="78">
        <f t="shared" si="1623"/>
        <v>925</v>
      </c>
      <c r="BA363" s="78">
        <f t="shared" si="1699"/>
        <v>925</v>
      </c>
      <c r="BC363" s="22">
        <f t="shared" si="1625"/>
        <v>0</v>
      </c>
      <c r="BF363" s="22">
        <f t="shared" si="1627"/>
        <v>0</v>
      </c>
      <c r="BI363" s="22">
        <f t="shared" si="1629"/>
        <v>0</v>
      </c>
      <c r="BL363" s="22">
        <f t="shared" si="1631"/>
        <v>0</v>
      </c>
      <c r="BO363" s="22">
        <f t="shared" si="1633"/>
        <v>0</v>
      </c>
      <c r="BQ363" s="57">
        <f t="shared" si="1640"/>
        <v>0</v>
      </c>
      <c r="BR363" s="57">
        <f t="shared" si="1635"/>
        <v>2462</v>
      </c>
      <c r="BS363" s="57">
        <f t="shared" si="1640"/>
        <v>2462</v>
      </c>
      <c r="BT363" s="149"/>
      <c r="BY363" s="76">
        <f t="shared" si="1637"/>
        <v>0</v>
      </c>
      <c r="BZ363" s="76">
        <f t="shared" si="1638"/>
        <v>2462</v>
      </c>
      <c r="CA363" s="76">
        <f t="shared" si="1639"/>
        <v>2462</v>
      </c>
    </row>
    <row r="364" spans="1:79" ht="45" x14ac:dyDescent="0.2">
      <c r="A364" s="44" t="s">
        <v>86</v>
      </c>
      <c r="B364" s="45" t="s">
        <v>87</v>
      </c>
      <c r="D364" s="22">
        <f t="shared" si="1593"/>
        <v>0</v>
      </c>
      <c r="G364" s="22">
        <f t="shared" si="1595"/>
        <v>0</v>
      </c>
      <c r="J364" s="74">
        <f t="shared" si="1597"/>
        <v>0</v>
      </c>
      <c r="M364" s="22">
        <f t="shared" si="1599"/>
        <v>0</v>
      </c>
      <c r="P364" s="22">
        <f t="shared" si="1601"/>
        <v>0</v>
      </c>
      <c r="R364" s="48">
        <f t="shared" si="1693"/>
        <v>0</v>
      </c>
      <c r="S364" s="48">
        <f t="shared" si="1568"/>
        <v>0</v>
      </c>
      <c r="T364" s="48">
        <f t="shared" si="1569"/>
        <v>0</v>
      </c>
      <c r="V364" s="22">
        <f t="shared" si="1603"/>
        <v>0</v>
      </c>
      <c r="X364" s="22">
        <v>0</v>
      </c>
      <c r="Y364" s="22">
        <f t="shared" si="1605"/>
        <v>1273</v>
      </c>
      <c r="Z364" s="22">
        <v>1273</v>
      </c>
      <c r="AB364" s="22">
        <f t="shared" si="1607"/>
        <v>0</v>
      </c>
      <c r="AE364" s="22">
        <f t="shared" si="1609"/>
        <v>0</v>
      </c>
      <c r="AH364" s="22">
        <f t="shared" si="1611"/>
        <v>0</v>
      </c>
      <c r="AK364" s="22">
        <f t="shared" si="1613"/>
        <v>0</v>
      </c>
      <c r="AN364" s="22">
        <f t="shared" si="1615"/>
        <v>0</v>
      </c>
      <c r="AP364" s="22">
        <v>0</v>
      </c>
      <c r="AQ364" s="22">
        <f t="shared" si="1617"/>
        <v>264</v>
      </c>
      <c r="AR364" s="22">
        <v>264</v>
      </c>
      <c r="AT364" s="22">
        <f t="shared" si="1619"/>
        <v>0</v>
      </c>
      <c r="AW364" s="22">
        <f t="shared" si="1621"/>
        <v>0</v>
      </c>
      <c r="AY364" s="22">
        <v>0</v>
      </c>
      <c r="AZ364" s="22">
        <f t="shared" si="1623"/>
        <v>925</v>
      </c>
      <c r="BA364" s="22">
        <v>925</v>
      </c>
      <c r="BC364" s="22">
        <f t="shared" si="1625"/>
        <v>0</v>
      </c>
      <c r="BF364" s="22">
        <f t="shared" si="1627"/>
        <v>0</v>
      </c>
      <c r="BI364" s="22">
        <f t="shared" si="1629"/>
        <v>0</v>
      </c>
      <c r="BL364" s="22">
        <f t="shared" si="1631"/>
        <v>0</v>
      </c>
      <c r="BO364" s="22">
        <f t="shared" si="1633"/>
        <v>0</v>
      </c>
      <c r="BQ364" s="57">
        <f t="shared" si="1640"/>
        <v>0</v>
      </c>
      <c r="BR364" s="57">
        <f t="shared" si="1635"/>
        <v>2462</v>
      </c>
      <c r="BS364" s="57">
        <f t="shared" si="1640"/>
        <v>2462</v>
      </c>
      <c r="BT364" s="150"/>
      <c r="BY364" s="76">
        <f t="shared" si="1637"/>
        <v>0</v>
      </c>
      <c r="BZ364" s="76">
        <f t="shared" si="1638"/>
        <v>2462</v>
      </c>
      <c r="CA364" s="76">
        <f t="shared" si="1639"/>
        <v>2462</v>
      </c>
    </row>
    <row r="365" spans="1:79" ht="56.25" x14ac:dyDescent="0.2">
      <c r="A365" s="38" t="s">
        <v>164</v>
      </c>
      <c r="B365" s="39" t="s">
        <v>165</v>
      </c>
      <c r="C365" s="40">
        <f t="shared" ref="C365:W365" si="1700">C367</f>
        <v>0</v>
      </c>
      <c r="D365" s="40">
        <f t="shared" si="1593"/>
        <v>0</v>
      </c>
      <c r="E365" s="40">
        <f t="shared" si="1700"/>
        <v>0</v>
      </c>
      <c r="F365" s="40">
        <f t="shared" si="1700"/>
        <v>0</v>
      </c>
      <c r="G365" s="40">
        <f t="shared" si="1595"/>
        <v>0</v>
      </c>
      <c r="H365" s="40">
        <f t="shared" si="1700"/>
        <v>0</v>
      </c>
      <c r="I365" s="40">
        <f t="shared" si="1700"/>
        <v>0</v>
      </c>
      <c r="J365" s="41">
        <f t="shared" si="1597"/>
        <v>0</v>
      </c>
      <c r="K365" s="40">
        <f t="shared" si="1700"/>
        <v>0</v>
      </c>
      <c r="L365" s="40">
        <f t="shared" si="1700"/>
        <v>0</v>
      </c>
      <c r="M365" s="40">
        <f t="shared" si="1599"/>
        <v>0</v>
      </c>
      <c r="N365" s="40">
        <f t="shared" si="1700"/>
        <v>0</v>
      </c>
      <c r="O365" s="40">
        <f t="shared" si="1700"/>
        <v>0</v>
      </c>
      <c r="P365" s="40">
        <f t="shared" si="1601"/>
        <v>0</v>
      </c>
      <c r="Q365" s="40">
        <f t="shared" si="1700"/>
        <v>0</v>
      </c>
      <c r="R365" s="42">
        <f t="shared" si="1693"/>
        <v>0</v>
      </c>
      <c r="S365" s="42">
        <f t="shared" si="1568"/>
        <v>0</v>
      </c>
      <c r="T365" s="42">
        <f t="shared" si="1569"/>
        <v>0</v>
      </c>
      <c r="U365" s="40">
        <f t="shared" si="1700"/>
        <v>0</v>
      </c>
      <c r="V365" s="40">
        <f t="shared" si="1603"/>
        <v>0</v>
      </c>
      <c r="W365" s="40">
        <f t="shared" si="1700"/>
        <v>0</v>
      </c>
      <c r="X365" s="40">
        <f>X367</f>
        <v>62414</v>
      </c>
      <c r="Y365" s="40">
        <f t="shared" si="1605"/>
        <v>35075</v>
      </c>
      <c r="Z365" s="40">
        <f t="shared" ref="Z365:BP365" si="1701">Z367</f>
        <v>97489</v>
      </c>
      <c r="AA365" s="40">
        <f t="shared" si="1701"/>
        <v>0</v>
      </c>
      <c r="AB365" s="40">
        <f t="shared" si="1607"/>
        <v>0</v>
      </c>
      <c r="AC365" s="40">
        <f t="shared" si="1701"/>
        <v>0</v>
      </c>
      <c r="AD365" s="40">
        <f t="shared" si="1701"/>
        <v>0</v>
      </c>
      <c r="AE365" s="40">
        <f t="shared" si="1609"/>
        <v>0</v>
      </c>
      <c r="AF365" s="40">
        <f t="shared" si="1701"/>
        <v>0</v>
      </c>
      <c r="AG365" s="40">
        <f t="shared" si="1701"/>
        <v>7548</v>
      </c>
      <c r="AH365" s="40">
        <f t="shared" si="1611"/>
        <v>-7327</v>
      </c>
      <c r="AI365" s="40">
        <f t="shared" si="1701"/>
        <v>221</v>
      </c>
      <c r="AJ365" s="40">
        <f t="shared" si="1701"/>
        <v>0</v>
      </c>
      <c r="AK365" s="40">
        <f t="shared" si="1613"/>
        <v>0</v>
      </c>
      <c r="AL365" s="40">
        <f t="shared" si="1701"/>
        <v>0</v>
      </c>
      <c r="AM365" s="40">
        <f t="shared" si="1701"/>
        <v>0</v>
      </c>
      <c r="AN365" s="40">
        <f t="shared" si="1615"/>
        <v>0</v>
      </c>
      <c r="AO365" s="40">
        <f t="shared" si="1701"/>
        <v>0</v>
      </c>
      <c r="AP365" s="40">
        <f t="shared" si="1701"/>
        <v>0</v>
      </c>
      <c r="AQ365" s="40">
        <f t="shared" si="1617"/>
        <v>0</v>
      </c>
      <c r="AR365" s="40">
        <f t="shared" si="1701"/>
        <v>0</v>
      </c>
      <c r="AS365" s="40">
        <f t="shared" si="1701"/>
        <v>0</v>
      </c>
      <c r="AT365" s="40">
        <f t="shared" si="1619"/>
        <v>0</v>
      </c>
      <c r="AU365" s="40">
        <f t="shared" si="1701"/>
        <v>0</v>
      </c>
      <c r="AV365" s="40">
        <f t="shared" si="1701"/>
        <v>0</v>
      </c>
      <c r="AW365" s="40">
        <f t="shared" si="1621"/>
        <v>0</v>
      </c>
      <c r="AX365" s="40">
        <f t="shared" si="1701"/>
        <v>0</v>
      </c>
      <c r="AY365" s="40">
        <f t="shared" si="1701"/>
        <v>0</v>
      </c>
      <c r="AZ365" s="40">
        <f t="shared" si="1623"/>
        <v>0</v>
      </c>
      <c r="BA365" s="40">
        <f t="shared" si="1701"/>
        <v>0</v>
      </c>
      <c r="BB365" s="40">
        <f t="shared" si="1701"/>
        <v>0</v>
      </c>
      <c r="BC365" s="40">
        <f t="shared" si="1625"/>
        <v>0</v>
      </c>
      <c r="BD365" s="40">
        <f t="shared" si="1701"/>
        <v>0</v>
      </c>
      <c r="BE365" s="40">
        <f t="shared" si="1701"/>
        <v>0</v>
      </c>
      <c r="BF365" s="40">
        <f t="shared" si="1627"/>
        <v>0</v>
      </c>
      <c r="BG365" s="40">
        <f t="shared" si="1701"/>
        <v>0</v>
      </c>
      <c r="BH365" s="40">
        <f t="shared" si="1701"/>
        <v>25915</v>
      </c>
      <c r="BI365" s="40">
        <f t="shared" si="1629"/>
        <v>-3665</v>
      </c>
      <c r="BJ365" s="40">
        <f t="shared" si="1701"/>
        <v>22250</v>
      </c>
      <c r="BK365" s="40">
        <f t="shared" si="1701"/>
        <v>0</v>
      </c>
      <c r="BL365" s="40">
        <f t="shared" si="1631"/>
        <v>0</v>
      </c>
      <c r="BM365" s="40">
        <f t="shared" si="1701"/>
        <v>0</v>
      </c>
      <c r="BN365" s="40">
        <f t="shared" si="1701"/>
        <v>0</v>
      </c>
      <c r="BO365" s="40">
        <f t="shared" si="1633"/>
        <v>0</v>
      </c>
      <c r="BP365" s="40">
        <f t="shared" si="1701"/>
        <v>0</v>
      </c>
      <c r="BQ365" s="60">
        <f t="shared" si="1640"/>
        <v>95877</v>
      </c>
      <c r="BR365" s="60">
        <f t="shared" si="1635"/>
        <v>24083</v>
      </c>
      <c r="BS365" s="60">
        <f t="shared" si="1640"/>
        <v>119960</v>
      </c>
      <c r="BT365" s="148" t="s">
        <v>209</v>
      </c>
      <c r="BU365" s="43"/>
      <c r="BV365" s="40">
        <f>BV367</f>
        <v>0</v>
      </c>
      <c r="BW365" s="40">
        <f>BW367</f>
        <v>0</v>
      </c>
      <c r="BX365" s="40">
        <f>BX367</f>
        <v>0</v>
      </c>
      <c r="BY365" s="40">
        <f t="shared" si="1637"/>
        <v>95877</v>
      </c>
      <c r="BZ365" s="40">
        <f t="shared" si="1638"/>
        <v>24083</v>
      </c>
      <c r="CA365" s="40">
        <f t="shared" si="1639"/>
        <v>119960</v>
      </c>
    </row>
    <row r="366" spans="1:79" ht="33.75" x14ac:dyDescent="0.2">
      <c r="A366" s="44" t="s">
        <v>43</v>
      </c>
      <c r="B366" s="45" t="s">
        <v>44</v>
      </c>
      <c r="D366" s="22">
        <f t="shared" si="1593"/>
        <v>0</v>
      </c>
      <c r="G366" s="22">
        <f t="shared" si="1595"/>
        <v>0</v>
      </c>
      <c r="J366" s="74">
        <f t="shared" si="1597"/>
        <v>0</v>
      </c>
      <c r="M366" s="22">
        <f t="shared" si="1599"/>
        <v>0</v>
      </c>
      <c r="P366" s="22">
        <f t="shared" si="1601"/>
        <v>0</v>
      </c>
      <c r="R366" s="48">
        <f t="shared" si="1693"/>
        <v>0</v>
      </c>
      <c r="S366" s="48">
        <f t="shared" si="1568"/>
        <v>0</v>
      </c>
      <c r="T366" s="48">
        <f t="shared" si="1569"/>
        <v>0</v>
      </c>
      <c r="V366" s="22">
        <f t="shared" si="1603"/>
        <v>0</v>
      </c>
      <c r="X366" s="30"/>
      <c r="Y366" s="30"/>
      <c r="Z366" s="30"/>
      <c r="AB366" s="22">
        <f t="shared" si="1607"/>
        <v>0</v>
      </c>
      <c r="AE366" s="22">
        <f t="shared" si="1609"/>
        <v>0</v>
      </c>
      <c r="AH366" s="22">
        <f t="shared" si="1611"/>
        <v>0</v>
      </c>
      <c r="AK366" s="22">
        <f t="shared" si="1613"/>
        <v>0</v>
      </c>
      <c r="AN366" s="22">
        <f t="shared" si="1615"/>
        <v>0</v>
      </c>
      <c r="AQ366" s="22">
        <f t="shared" si="1617"/>
        <v>0</v>
      </c>
      <c r="AT366" s="22">
        <f t="shared" si="1619"/>
        <v>0</v>
      </c>
      <c r="AW366" s="22">
        <f t="shared" si="1621"/>
        <v>0</v>
      </c>
      <c r="AZ366" s="22">
        <f t="shared" si="1623"/>
        <v>0</v>
      </c>
      <c r="BC366" s="22">
        <f t="shared" si="1625"/>
        <v>0</v>
      </c>
      <c r="BF366" s="22">
        <f t="shared" si="1627"/>
        <v>0</v>
      </c>
      <c r="BI366" s="22">
        <f t="shared" si="1629"/>
        <v>0</v>
      </c>
      <c r="BL366" s="22">
        <f t="shared" si="1631"/>
        <v>0</v>
      </c>
      <c r="BO366" s="22">
        <f t="shared" si="1633"/>
        <v>0</v>
      </c>
      <c r="BQ366" s="49"/>
      <c r="BR366" s="49"/>
      <c r="BS366" s="49"/>
      <c r="BT366" s="149"/>
      <c r="BY366" s="76">
        <f t="shared" si="1637"/>
        <v>0</v>
      </c>
      <c r="BZ366" s="76">
        <f t="shared" si="1638"/>
        <v>0</v>
      </c>
      <c r="CA366" s="76">
        <f t="shared" si="1639"/>
        <v>0</v>
      </c>
    </row>
    <row r="367" spans="1:79" x14ac:dyDescent="0.2">
      <c r="A367" s="44">
        <v>52</v>
      </c>
      <c r="B367" s="45" t="s">
        <v>115</v>
      </c>
      <c r="C367" s="30">
        <f t="shared" ref="C367:W367" si="1702">C368+C372</f>
        <v>0</v>
      </c>
      <c r="D367" s="30">
        <f t="shared" si="1593"/>
        <v>0</v>
      </c>
      <c r="E367" s="30">
        <f t="shared" si="1702"/>
        <v>0</v>
      </c>
      <c r="F367" s="30">
        <f t="shared" si="1702"/>
        <v>0</v>
      </c>
      <c r="G367" s="30">
        <f t="shared" si="1595"/>
        <v>0</v>
      </c>
      <c r="H367" s="30">
        <f t="shared" si="1702"/>
        <v>0</v>
      </c>
      <c r="I367" s="30">
        <f t="shared" si="1702"/>
        <v>0</v>
      </c>
      <c r="J367" s="32">
        <f t="shared" si="1597"/>
        <v>0</v>
      </c>
      <c r="K367" s="30">
        <f t="shared" si="1702"/>
        <v>0</v>
      </c>
      <c r="L367" s="30">
        <f t="shared" si="1702"/>
        <v>0</v>
      </c>
      <c r="M367" s="30">
        <f t="shared" si="1599"/>
        <v>0</v>
      </c>
      <c r="N367" s="30">
        <f t="shared" si="1702"/>
        <v>0</v>
      </c>
      <c r="O367" s="30">
        <f t="shared" si="1702"/>
        <v>0</v>
      </c>
      <c r="P367" s="30">
        <f t="shared" si="1601"/>
        <v>0</v>
      </c>
      <c r="Q367" s="30">
        <f t="shared" si="1702"/>
        <v>0</v>
      </c>
      <c r="R367" s="48">
        <f t="shared" si="1693"/>
        <v>0</v>
      </c>
      <c r="S367" s="48">
        <f t="shared" si="1568"/>
        <v>0</v>
      </c>
      <c r="T367" s="48">
        <f t="shared" si="1569"/>
        <v>0</v>
      </c>
      <c r="U367" s="30">
        <f t="shared" si="1702"/>
        <v>0</v>
      </c>
      <c r="V367" s="30">
        <f t="shared" si="1603"/>
        <v>0</v>
      </c>
      <c r="W367" s="30">
        <f t="shared" si="1702"/>
        <v>0</v>
      </c>
      <c r="X367" s="30">
        <f>X368+X372</f>
        <v>62414</v>
      </c>
      <c r="Y367" s="30">
        <f t="shared" si="1605"/>
        <v>35075</v>
      </c>
      <c r="Z367" s="30">
        <f t="shared" ref="Z367:AI367" si="1703">Z368+Z372</f>
        <v>97489</v>
      </c>
      <c r="AA367" s="30">
        <f t="shared" si="1703"/>
        <v>0</v>
      </c>
      <c r="AB367" s="30">
        <f t="shared" si="1607"/>
        <v>0</v>
      </c>
      <c r="AC367" s="30">
        <f t="shared" si="1703"/>
        <v>0</v>
      </c>
      <c r="AD367" s="30">
        <f t="shared" si="1703"/>
        <v>0</v>
      </c>
      <c r="AE367" s="30">
        <f t="shared" si="1609"/>
        <v>0</v>
      </c>
      <c r="AF367" s="30">
        <f t="shared" si="1703"/>
        <v>0</v>
      </c>
      <c r="AG367" s="30">
        <f t="shared" si="1703"/>
        <v>7548</v>
      </c>
      <c r="AH367" s="30">
        <f t="shared" si="1611"/>
        <v>-7327</v>
      </c>
      <c r="AI367" s="30">
        <f t="shared" si="1703"/>
        <v>221</v>
      </c>
      <c r="AK367" s="22">
        <f t="shared" si="1613"/>
        <v>0</v>
      </c>
      <c r="AN367" s="22">
        <f t="shared" si="1615"/>
        <v>0</v>
      </c>
      <c r="AQ367" s="22">
        <f t="shared" si="1617"/>
        <v>0</v>
      </c>
      <c r="AT367" s="22">
        <f t="shared" si="1619"/>
        <v>0</v>
      </c>
      <c r="AW367" s="22">
        <f t="shared" si="1621"/>
        <v>0</v>
      </c>
      <c r="AZ367" s="22">
        <f t="shared" si="1623"/>
        <v>0</v>
      </c>
      <c r="BC367" s="22">
        <f t="shared" si="1625"/>
        <v>0</v>
      </c>
      <c r="BF367" s="22">
        <f t="shared" si="1627"/>
        <v>0</v>
      </c>
      <c r="BH367" s="80">
        <f>BH368+BH372</f>
        <v>25915</v>
      </c>
      <c r="BI367" s="80">
        <f t="shared" si="1629"/>
        <v>-3665</v>
      </c>
      <c r="BJ367" s="80">
        <f t="shared" ref="BJ367" si="1704">BJ368+BJ372</f>
        <v>22250</v>
      </c>
      <c r="BL367" s="22">
        <f t="shared" si="1631"/>
        <v>0</v>
      </c>
      <c r="BO367" s="22">
        <f t="shared" si="1633"/>
        <v>0</v>
      </c>
      <c r="BQ367" s="57">
        <f t="shared" si="1640"/>
        <v>95877</v>
      </c>
      <c r="BR367" s="57">
        <f t="shared" si="1635"/>
        <v>24083</v>
      </c>
      <c r="BS367" s="57">
        <f t="shared" si="1640"/>
        <v>119960</v>
      </c>
      <c r="BT367" s="149"/>
      <c r="BY367" s="76">
        <f t="shared" si="1637"/>
        <v>95877</v>
      </c>
      <c r="BZ367" s="76">
        <f t="shared" si="1638"/>
        <v>24083</v>
      </c>
      <c r="CA367" s="76">
        <f t="shared" si="1639"/>
        <v>119960</v>
      </c>
    </row>
    <row r="368" spans="1:79" ht="22.5" x14ac:dyDescent="0.2">
      <c r="A368" s="44" t="s">
        <v>47</v>
      </c>
      <c r="B368" s="45" t="s">
        <v>48</v>
      </c>
      <c r="C368" s="30">
        <f t="shared" ref="C368:W368" si="1705">C369+C370+C371</f>
        <v>0</v>
      </c>
      <c r="D368" s="30">
        <f t="shared" si="1593"/>
        <v>0</v>
      </c>
      <c r="E368" s="30">
        <f t="shared" si="1705"/>
        <v>0</v>
      </c>
      <c r="F368" s="30">
        <f t="shared" si="1705"/>
        <v>0</v>
      </c>
      <c r="G368" s="30">
        <f t="shared" si="1595"/>
        <v>0</v>
      </c>
      <c r="H368" s="30">
        <f t="shared" si="1705"/>
        <v>0</v>
      </c>
      <c r="I368" s="30">
        <f t="shared" si="1705"/>
        <v>0</v>
      </c>
      <c r="J368" s="32">
        <f t="shared" si="1597"/>
        <v>0</v>
      </c>
      <c r="K368" s="30">
        <f t="shared" si="1705"/>
        <v>0</v>
      </c>
      <c r="L368" s="30">
        <f t="shared" si="1705"/>
        <v>0</v>
      </c>
      <c r="M368" s="30">
        <f t="shared" si="1599"/>
        <v>0</v>
      </c>
      <c r="N368" s="30">
        <f t="shared" si="1705"/>
        <v>0</v>
      </c>
      <c r="O368" s="30">
        <f t="shared" si="1705"/>
        <v>0</v>
      </c>
      <c r="P368" s="30">
        <f t="shared" si="1601"/>
        <v>0</v>
      </c>
      <c r="Q368" s="30">
        <f t="shared" si="1705"/>
        <v>0</v>
      </c>
      <c r="R368" s="48">
        <f t="shared" si="1693"/>
        <v>0</v>
      </c>
      <c r="S368" s="48">
        <f t="shared" si="1568"/>
        <v>0</v>
      </c>
      <c r="T368" s="48">
        <f t="shared" si="1569"/>
        <v>0</v>
      </c>
      <c r="U368" s="30">
        <f t="shared" si="1705"/>
        <v>0</v>
      </c>
      <c r="V368" s="30">
        <f t="shared" si="1603"/>
        <v>0</v>
      </c>
      <c r="W368" s="30">
        <f t="shared" si="1705"/>
        <v>0</v>
      </c>
      <c r="X368" s="30">
        <f>X369+X370+X371</f>
        <v>60025</v>
      </c>
      <c r="Y368" s="30">
        <f t="shared" si="1605"/>
        <v>33580</v>
      </c>
      <c r="Z368" s="30">
        <f t="shared" ref="Z368:AI368" si="1706">Z369+Z370+Z371</f>
        <v>93605</v>
      </c>
      <c r="AA368" s="30">
        <f t="shared" si="1706"/>
        <v>0</v>
      </c>
      <c r="AB368" s="30">
        <f t="shared" si="1607"/>
        <v>0</v>
      </c>
      <c r="AC368" s="30">
        <f t="shared" si="1706"/>
        <v>0</v>
      </c>
      <c r="AD368" s="30">
        <f t="shared" si="1706"/>
        <v>0</v>
      </c>
      <c r="AE368" s="30">
        <f t="shared" si="1609"/>
        <v>0</v>
      </c>
      <c r="AF368" s="30">
        <f t="shared" si="1706"/>
        <v>0</v>
      </c>
      <c r="AG368" s="30">
        <f t="shared" si="1706"/>
        <v>7548</v>
      </c>
      <c r="AH368" s="30">
        <f t="shared" si="1611"/>
        <v>-7327</v>
      </c>
      <c r="AI368" s="30">
        <f t="shared" si="1706"/>
        <v>221</v>
      </c>
      <c r="AK368" s="22">
        <f t="shared" si="1613"/>
        <v>0</v>
      </c>
      <c r="AN368" s="22">
        <f t="shared" si="1615"/>
        <v>0</v>
      </c>
      <c r="AQ368" s="22">
        <f t="shared" si="1617"/>
        <v>0</v>
      </c>
      <c r="AT368" s="22">
        <f t="shared" si="1619"/>
        <v>0</v>
      </c>
      <c r="AW368" s="22">
        <f t="shared" si="1621"/>
        <v>0</v>
      </c>
      <c r="AZ368" s="22">
        <f t="shared" si="1623"/>
        <v>0</v>
      </c>
      <c r="BC368" s="22">
        <f t="shared" si="1625"/>
        <v>0</v>
      </c>
      <c r="BF368" s="22">
        <f t="shared" si="1627"/>
        <v>0</v>
      </c>
      <c r="BH368" s="81">
        <f>BH369+BH370+BH371</f>
        <v>19908</v>
      </c>
      <c r="BI368" s="81">
        <f t="shared" si="1629"/>
        <v>2042</v>
      </c>
      <c r="BJ368" s="81">
        <f t="shared" ref="BJ368" si="1707">BJ369+BJ370+BJ371</f>
        <v>21950</v>
      </c>
      <c r="BL368" s="22">
        <f t="shared" si="1631"/>
        <v>0</v>
      </c>
      <c r="BO368" s="22">
        <f t="shared" si="1633"/>
        <v>0</v>
      </c>
      <c r="BQ368" s="57">
        <f t="shared" si="1640"/>
        <v>87481</v>
      </c>
      <c r="BR368" s="57">
        <f t="shared" si="1635"/>
        <v>28295</v>
      </c>
      <c r="BS368" s="57">
        <f t="shared" si="1640"/>
        <v>115776</v>
      </c>
      <c r="BT368" s="149"/>
      <c r="BY368" s="76">
        <f t="shared" si="1637"/>
        <v>87481</v>
      </c>
      <c r="BZ368" s="76">
        <f t="shared" si="1638"/>
        <v>28295</v>
      </c>
      <c r="CA368" s="76">
        <f t="shared" si="1639"/>
        <v>115776</v>
      </c>
    </row>
    <row r="369" spans="1:79" x14ac:dyDescent="0.2">
      <c r="A369" s="44" t="s">
        <v>49</v>
      </c>
      <c r="B369" s="45" t="s">
        <v>50</v>
      </c>
      <c r="D369" s="22">
        <f t="shared" si="1593"/>
        <v>0</v>
      </c>
      <c r="G369" s="22">
        <f t="shared" si="1595"/>
        <v>0</v>
      </c>
      <c r="J369" s="74">
        <f t="shared" si="1597"/>
        <v>0</v>
      </c>
      <c r="M369" s="22">
        <f t="shared" si="1599"/>
        <v>0</v>
      </c>
      <c r="P369" s="22">
        <f t="shared" si="1601"/>
        <v>0</v>
      </c>
      <c r="R369" s="48">
        <f t="shared" si="1693"/>
        <v>0</v>
      </c>
      <c r="S369" s="48">
        <f t="shared" si="1568"/>
        <v>0</v>
      </c>
      <c r="T369" s="48">
        <f t="shared" si="1569"/>
        <v>0</v>
      </c>
      <c r="V369" s="22">
        <f t="shared" si="1603"/>
        <v>0</v>
      </c>
      <c r="X369" s="82">
        <v>49815</v>
      </c>
      <c r="Y369" s="82">
        <f t="shared" si="1605"/>
        <v>28730</v>
      </c>
      <c r="Z369" s="82">
        <v>78545</v>
      </c>
      <c r="AB369" s="22">
        <f t="shared" si="1607"/>
        <v>0</v>
      </c>
      <c r="AE369" s="22">
        <f t="shared" si="1609"/>
        <v>0</v>
      </c>
      <c r="AG369" s="22">
        <v>6479</v>
      </c>
      <c r="AH369" s="22">
        <f t="shared" si="1611"/>
        <v>-6479</v>
      </c>
      <c r="AI369" s="22">
        <v>0</v>
      </c>
      <c r="AK369" s="22">
        <f t="shared" si="1613"/>
        <v>0</v>
      </c>
      <c r="AN369" s="22">
        <f t="shared" si="1615"/>
        <v>0</v>
      </c>
      <c r="AQ369" s="22">
        <f t="shared" si="1617"/>
        <v>0</v>
      </c>
      <c r="AT369" s="22">
        <f t="shared" si="1619"/>
        <v>0</v>
      </c>
      <c r="AW369" s="22">
        <f t="shared" si="1621"/>
        <v>0</v>
      </c>
      <c r="AZ369" s="22">
        <f t="shared" si="1623"/>
        <v>0</v>
      </c>
      <c r="BC369" s="22">
        <f t="shared" si="1625"/>
        <v>0</v>
      </c>
      <c r="BF369" s="22">
        <f t="shared" si="1627"/>
        <v>0</v>
      </c>
      <c r="BH369" s="76">
        <v>16856</v>
      </c>
      <c r="BI369" s="76">
        <f t="shared" si="1629"/>
        <v>1444</v>
      </c>
      <c r="BJ369" s="76">
        <v>18300</v>
      </c>
      <c r="BL369" s="22">
        <f t="shared" si="1631"/>
        <v>0</v>
      </c>
      <c r="BO369" s="22">
        <f t="shared" si="1633"/>
        <v>0</v>
      </c>
      <c r="BQ369" s="57">
        <f t="shared" si="1640"/>
        <v>73150</v>
      </c>
      <c r="BR369" s="57">
        <f t="shared" si="1635"/>
        <v>23695</v>
      </c>
      <c r="BS369" s="57">
        <f t="shared" si="1640"/>
        <v>96845</v>
      </c>
      <c r="BT369" s="149"/>
      <c r="BY369" s="76">
        <f t="shared" si="1637"/>
        <v>73150</v>
      </c>
      <c r="BZ369" s="76">
        <f t="shared" si="1638"/>
        <v>23695</v>
      </c>
      <c r="CA369" s="76">
        <f t="shared" si="1639"/>
        <v>96845</v>
      </c>
    </row>
    <row r="370" spans="1:79" ht="22.5" x14ac:dyDescent="0.2">
      <c r="A370" s="44" t="s">
        <v>51</v>
      </c>
      <c r="B370" s="45" t="s">
        <v>52</v>
      </c>
      <c r="D370" s="22">
        <f t="shared" si="1593"/>
        <v>0</v>
      </c>
      <c r="G370" s="22">
        <f t="shared" si="1595"/>
        <v>0</v>
      </c>
      <c r="J370" s="74">
        <f t="shared" si="1597"/>
        <v>0</v>
      </c>
      <c r="M370" s="22">
        <f t="shared" si="1599"/>
        <v>0</v>
      </c>
      <c r="P370" s="22">
        <f t="shared" si="1601"/>
        <v>0</v>
      </c>
      <c r="R370" s="48">
        <f t="shared" si="1693"/>
        <v>0</v>
      </c>
      <c r="S370" s="48">
        <f t="shared" si="1568"/>
        <v>0</v>
      </c>
      <c r="T370" s="48">
        <f t="shared" si="1569"/>
        <v>0</v>
      </c>
      <c r="V370" s="22">
        <f t="shared" si="1603"/>
        <v>0</v>
      </c>
      <c r="X370" s="82">
        <v>1991</v>
      </c>
      <c r="Y370" s="82">
        <f t="shared" si="1605"/>
        <v>109</v>
      </c>
      <c r="Z370" s="82">
        <v>2100</v>
      </c>
      <c r="AB370" s="22">
        <f t="shared" si="1607"/>
        <v>0</v>
      </c>
      <c r="AE370" s="22">
        <f t="shared" si="1609"/>
        <v>0</v>
      </c>
      <c r="AG370" s="22">
        <v>0</v>
      </c>
      <c r="AH370" s="22">
        <f t="shared" si="1611"/>
        <v>221</v>
      </c>
      <c r="AI370" s="22">
        <v>221</v>
      </c>
      <c r="AK370" s="22">
        <f t="shared" si="1613"/>
        <v>0</v>
      </c>
      <c r="AN370" s="22">
        <f t="shared" si="1615"/>
        <v>0</v>
      </c>
      <c r="AQ370" s="22">
        <f t="shared" si="1617"/>
        <v>0</v>
      </c>
      <c r="AT370" s="22">
        <f t="shared" si="1619"/>
        <v>0</v>
      </c>
      <c r="AW370" s="22">
        <f t="shared" si="1621"/>
        <v>0</v>
      </c>
      <c r="AZ370" s="22">
        <f t="shared" si="1623"/>
        <v>0</v>
      </c>
      <c r="BC370" s="22">
        <f t="shared" si="1625"/>
        <v>0</v>
      </c>
      <c r="BF370" s="22">
        <f t="shared" si="1627"/>
        <v>0</v>
      </c>
      <c r="BH370" s="76">
        <v>398</v>
      </c>
      <c r="BI370" s="76">
        <f t="shared" si="1629"/>
        <v>202</v>
      </c>
      <c r="BJ370" s="76">
        <v>600</v>
      </c>
      <c r="BL370" s="22">
        <f t="shared" si="1631"/>
        <v>0</v>
      </c>
      <c r="BO370" s="22">
        <f t="shared" si="1633"/>
        <v>0</v>
      </c>
      <c r="BQ370" s="57">
        <f t="shared" si="1640"/>
        <v>2389</v>
      </c>
      <c r="BR370" s="57">
        <f t="shared" si="1635"/>
        <v>532</v>
      </c>
      <c r="BS370" s="57">
        <f t="shared" si="1640"/>
        <v>2921</v>
      </c>
      <c r="BT370" s="149"/>
      <c r="BY370" s="76">
        <f t="shared" si="1637"/>
        <v>2389</v>
      </c>
      <c r="BZ370" s="76">
        <f t="shared" si="1638"/>
        <v>532</v>
      </c>
      <c r="CA370" s="76">
        <f t="shared" si="1639"/>
        <v>2921</v>
      </c>
    </row>
    <row r="371" spans="1:79" ht="22.5" x14ac:dyDescent="0.2">
      <c r="A371" s="44" t="s">
        <v>53</v>
      </c>
      <c r="B371" s="45" t="s">
        <v>54</v>
      </c>
      <c r="D371" s="22">
        <f t="shared" si="1593"/>
        <v>0</v>
      </c>
      <c r="G371" s="22">
        <f t="shared" si="1595"/>
        <v>0</v>
      </c>
      <c r="J371" s="74">
        <f t="shared" si="1597"/>
        <v>0</v>
      </c>
      <c r="M371" s="22">
        <f t="shared" si="1599"/>
        <v>0</v>
      </c>
      <c r="P371" s="22">
        <f t="shared" si="1601"/>
        <v>0</v>
      </c>
      <c r="R371" s="48">
        <f t="shared" si="1693"/>
        <v>0</v>
      </c>
      <c r="S371" s="48">
        <f t="shared" si="1568"/>
        <v>0</v>
      </c>
      <c r="T371" s="48">
        <f t="shared" si="1569"/>
        <v>0</v>
      </c>
      <c r="V371" s="22">
        <f t="shared" si="1603"/>
        <v>0</v>
      </c>
      <c r="X371" s="82">
        <v>8219</v>
      </c>
      <c r="Y371" s="82">
        <f t="shared" si="1605"/>
        <v>4741</v>
      </c>
      <c r="Z371" s="82">
        <v>12960</v>
      </c>
      <c r="AB371" s="22">
        <f t="shared" si="1607"/>
        <v>0</v>
      </c>
      <c r="AE371" s="22">
        <f t="shared" si="1609"/>
        <v>0</v>
      </c>
      <c r="AG371" s="22">
        <v>1069</v>
      </c>
      <c r="AH371" s="22">
        <f t="shared" si="1611"/>
        <v>-1069</v>
      </c>
      <c r="AI371" s="22">
        <v>0</v>
      </c>
      <c r="AK371" s="22">
        <f t="shared" si="1613"/>
        <v>0</v>
      </c>
      <c r="AN371" s="22">
        <f t="shared" si="1615"/>
        <v>0</v>
      </c>
      <c r="AQ371" s="22">
        <f t="shared" si="1617"/>
        <v>0</v>
      </c>
      <c r="AT371" s="22">
        <f t="shared" si="1619"/>
        <v>0</v>
      </c>
      <c r="AW371" s="22">
        <f t="shared" si="1621"/>
        <v>0</v>
      </c>
      <c r="AZ371" s="22">
        <f t="shared" si="1623"/>
        <v>0</v>
      </c>
      <c r="BC371" s="22">
        <f t="shared" si="1625"/>
        <v>0</v>
      </c>
      <c r="BF371" s="22">
        <f t="shared" si="1627"/>
        <v>0</v>
      </c>
      <c r="BH371" s="76">
        <v>2654</v>
      </c>
      <c r="BI371" s="76">
        <f t="shared" si="1629"/>
        <v>396</v>
      </c>
      <c r="BJ371" s="76">
        <v>3050</v>
      </c>
      <c r="BL371" s="22">
        <f t="shared" si="1631"/>
        <v>0</v>
      </c>
      <c r="BO371" s="22">
        <f t="shared" si="1633"/>
        <v>0</v>
      </c>
      <c r="BQ371" s="57">
        <f t="shared" si="1640"/>
        <v>11942</v>
      </c>
      <c r="BR371" s="57">
        <f t="shared" si="1635"/>
        <v>4068</v>
      </c>
      <c r="BS371" s="57">
        <f t="shared" si="1640"/>
        <v>16010</v>
      </c>
      <c r="BT371" s="149"/>
      <c r="BY371" s="76">
        <f t="shared" si="1637"/>
        <v>11942</v>
      </c>
      <c r="BZ371" s="76">
        <f t="shared" si="1638"/>
        <v>4068</v>
      </c>
      <c r="CA371" s="76">
        <f t="shared" si="1639"/>
        <v>16010</v>
      </c>
    </row>
    <row r="372" spans="1:79" ht="22.5" x14ac:dyDescent="0.2">
      <c r="A372" s="44" t="s">
        <v>55</v>
      </c>
      <c r="B372" s="45" t="s">
        <v>56</v>
      </c>
      <c r="C372" s="30">
        <f t="shared" ref="C372:W372" si="1708">C373</f>
        <v>0</v>
      </c>
      <c r="D372" s="30">
        <f t="shared" si="1593"/>
        <v>0</v>
      </c>
      <c r="E372" s="30">
        <f t="shared" si="1708"/>
        <v>0</v>
      </c>
      <c r="F372" s="30">
        <f t="shared" si="1708"/>
        <v>0</v>
      </c>
      <c r="G372" s="30">
        <f t="shared" si="1595"/>
        <v>0</v>
      </c>
      <c r="H372" s="30">
        <f t="shared" si="1708"/>
        <v>0</v>
      </c>
      <c r="I372" s="30">
        <f t="shared" si="1708"/>
        <v>0</v>
      </c>
      <c r="J372" s="32">
        <f t="shared" si="1597"/>
        <v>0</v>
      </c>
      <c r="K372" s="30">
        <f t="shared" si="1708"/>
        <v>0</v>
      </c>
      <c r="L372" s="30">
        <f t="shared" si="1708"/>
        <v>0</v>
      </c>
      <c r="M372" s="30">
        <f t="shared" si="1599"/>
        <v>0</v>
      </c>
      <c r="N372" s="30">
        <f t="shared" si="1708"/>
        <v>0</v>
      </c>
      <c r="O372" s="30">
        <f t="shared" si="1708"/>
        <v>0</v>
      </c>
      <c r="P372" s="30">
        <f t="shared" si="1601"/>
        <v>0</v>
      </c>
      <c r="Q372" s="30">
        <f t="shared" si="1708"/>
        <v>0</v>
      </c>
      <c r="R372" s="48">
        <f t="shared" si="1693"/>
        <v>0</v>
      </c>
      <c r="S372" s="48">
        <f t="shared" si="1568"/>
        <v>0</v>
      </c>
      <c r="T372" s="48">
        <f t="shared" si="1569"/>
        <v>0</v>
      </c>
      <c r="U372" s="30">
        <f t="shared" si="1708"/>
        <v>0</v>
      </c>
      <c r="V372" s="30">
        <f t="shared" si="1603"/>
        <v>0</v>
      </c>
      <c r="W372" s="30">
        <f t="shared" si="1708"/>
        <v>0</v>
      </c>
      <c r="X372" s="30">
        <f>X373</f>
        <v>2389</v>
      </c>
      <c r="Y372" s="30">
        <f t="shared" si="1605"/>
        <v>1495</v>
      </c>
      <c r="Z372" s="30">
        <f t="shared" ref="Z372:AI372" si="1709">Z373</f>
        <v>3884</v>
      </c>
      <c r="AA372" s="30">
        <f t="shared" si="1709"/>
        <v>0</v>
      </c>
      <c r="AB372" s="30">
        <f t="shared" si="1607"/>
        <v>0</v>
      </c>
      <c r="AC372" s="30">
        <f t="shared" si="1709"/>
        <v>0</v>
      </c>
      <c r="AD372" s="30">
        <f t="shared" si="1709"/>
        <v>0</v>
      </c>
      <c r="AE372" s="30">
        <f t="shared" si="1609"/>
        <v>0</v>
      </c>
      <c r="AF372" s="30">
        <f t="shared" si="1709"/>
        <v>0</v>
      </c>
      <c r="AG372" s="30">
        <f t="shared" si="1709"/>
        <v>0</v>
      </c>
      <c r="AH372" s="30">
        <f t="shared" si="1611"/>
        <v>0</v>
      </c>
      <c r="AI372" s="30">
        <f t="shared" si="1709"/>
        <v>0</v>
      </c>
      <c r="AK372" s="22">
        <f t="shared" si="1613"/>
        <v>0</v>
      </c>
      <c r="AN372" s="22">
        <f t="shared" si="1615"/>
        <v>0</v>
      </c>
      <c r="AQ372" s="22">
        <f t="shared" si="1617"/>
        <v>0</v>
      </c>
      <c r="AT372" s="22">
        <f t="shared" si="1619"/>
        <v>0</v>
      </c>
      <c r="AW372" s="22">
        <f t="shared" si="1621"/>
        <v>0</v>
      </c>
      <c r="AZ372" s="22">
        <f t="shared" si="1623"/>
        <v>0</v>
      </c>
      <c r="BC372" s="22">
        <f t="shared" si="1625"/>
        <v>0</v>
      </c>
      <c r="BF372" s="22">
        <f t="shared" si="1627"/>
        <v>0</v>
      </c>
      <c r="BH372" s="81">
        <f>BH373+BH374</f>
        <v>6007</v>
      </c>
      <c r="BI372" s="81">
        <f t="shared" si="1629"/>
        <v>-5707</v>
      </c>
      <c r="BJ372" s="81">
        <f t="shared" ref="BJ372" si="1710">BJ373+BJ374</f>
        <v>300</v>
      </c>
      <c r="BL372" s="22">
        <f t="shared" si="1631"/>
        <v>0</v>
      </c>
      <c r="BO372" s="22">
        <f t="shared" si="1633"/>
        <v>0</v>
      </c>
      <c r="BQ372" s="57">
        <f t="shared" si="1640"/>
        <v>8396</v>
      </c>
      <c r="BR372" s="57">
        <f t="shared" si="1635"/>
        <v>-4212</v>
      </c>
      <c r="BS372" s="57">
        <f t="shared" si="1640"/>
        <v>4184</v>
      </c>
      <c r="BT372" s="149"/>
      <c r="BY372" s="76">
        <f t="shared" si="1637"/>
        <v>8396</v>
      </c>
      <c r="BZ372" s="76">
        <f t="shared" si="1638"/>
        <v>-4212</v>
      </c>
      <c r="CA372" s="76">
        <f t="shared" si="1639"/>
        <v>4184</v>
      </c>
    </row>
    <row r="373" spans="1:79" ht="33.75" x14ac:dyDescent="0.2">
      <c r="A373" s="44" t="s">
        <v>57</v>
      </c>
      <c r="B373" s="45" t="s">
        <v>58</v>
      </c>
      <c r="D373" s="22">
        <f t="shared" si="1593"/>
        <v>0</v>
      </c>
      <c r="G373" s="22">
        <f t="shared" si="1595"/>
        <v>0</v>
      </c>
      <c r="J373" s="74">
        <f t="shared" si="1597"/>
        <v>0</v>
      </c>
      <c r="M373" s="22">
        <f t="shared" si="1599"/>
        <v>0</v>
      </c>
      <c r="P373" s="22">
        <f t="shared" si="1601"/>
        <v>0</v>
      </c>
      <c r="R373" s="48">
        <f t="shared" si="1693"/>
        <v>0</v>
      </c>
      <c r="S373" s="48">
        <f t="shared" si="1568"/>
        <v>0</v>
      </c>
      <c r="T373" s="48">
        <f t="shared" si="1569"/>
        <v>0</v>
      </c>
      <c r="V373" s="22">
        <f t="shared" si="1603"/>
        <v>0</v>
      </c>
      <c r="X373" s="82">
        <v>2389</v>
      </c>
      <c r="Y373" s="82">
        <f t="shared" si="1605"/>
        <v>1495</v>
      </c>
      <c r="Z373" s="82">
        <v>3884</v>
      </c>
      <c r="AB373" s="22">
        <f t="shared" si="1607"/>
        <v>0</v>
      </c>
      <c r="AE373" s="22">
        <f t="shared" si="1609"/>
        <v>0</v>
      </c>
      <c r="AH373" s="22">
        <f t="shared" si="1611"/>
        <v>0</v>
      </c>
      <c r="AK373" s="22">
        <f t="shared" si="1613"/>
        <v>0</v>
      </c>
      <c r="AN373" s="22">
        <f t="shared" si="1615"/>
        <v>0</v>
      </c>
      <c r="AQ373" s="22">
        <f t="shared" si="1617"/>
        <v>0</v>
      </c>
      <c r="AT373" s="22">
        <f t="shared" si="1619"/>
        <v>0</v>
      </c>
      <c r="AW373" s="22">
        <f t="shared" si="1621"/>
        <v>0</v>
      </c>
      <c r="AZ373" s="22">
        <f t="shared" si="1623"/>
        <v>0</v>
      </c>
      <c r="BC373" s="22">
        <f t="shared" si="1625"/>
        <v>0</v>
      </c>
      <c r="BF373" s="22">
        <f t="shared" si="1627"/>
        <v>0</v>
      </c>
      <c r="BH373" s="76">
        <v>1726</v>
      </c>
      <c r="BI373" s="76">
        <f t="shared" si="1629"/>
        <v>-1426</v>
      </c>
      <c r="BJ373" s="76">
        <v>300</v>
      </c>
      <c r="BL373" s="22">
        <f t="shared" si="1631"/>
        <v>0</v>
      </c>
      <c r="BO373" s="22">
        <f t="shared" si="1633"/>
        <v>0</v>
      </c>
      <c r="BQ373" s="57">
        <f t="shared" si="1640"/>
        <v>4115</v>
      </c>
      <c r="BR373" s="57">
        <f t="shared" si="1635"/>
        <v>69</v>
      </c>
      <c r="BS373" s="57">
        <f t="shared" si="1640"/>
        <v>4184</v>
      </c>
      <c r="BT373" s="149"/>
      <c r="BY373" s="76">
        <f t="shared" si="1637"/>
        <v>4115</v>
      </c>
      <c r="BZ373" s="76">
        <f t="shared" si="1638"/>
        <v>69</v>
      </c>
      <c r="CA373" s="76">
        <f t="shared" si="1639"/>
        <v>4184</v>
      </c>
    </row>
    <row r="374" spans="1:79" ht="22.5" x14ac:dyDescent="0.2">
      <c r="A374" s="44">
        <v>323</v>
      </c>
      <c r="B374" s="63" t="s">
        <v>60</v>
      </c>
      <c r="D374" s="22">
        <f t="shared" si="1593"/>
        <v>0</v>
      </c>
      <c r="G374" s="22">
        <f t="shared" si="1595"/>
        <v>0</v>
      </c>
      <c r="J374" s="74">
        <f t="shared" si="1597"/>
        <v>0</v>
      </c>
      <c r="M374" s="22">
        <f t="shared" si="1599"/>
        <v>0</v>
      </c>
      <c r="P374" s="22">
        <f t="shared" si="1601"/>
        <v>0</v>
      </c>
      <c r="R374" s="48"/>
      <c r="S374" s="48">
        <f t="shared" si="1568"/>
        <v>0</v>
      </c>
      <c r="T374" s="48">
        <f t="shared" si="1569"/>
        <v>0</v>
      </c>
      <c r="V374" s="22">
        <f t="shared" si="1603"/>
        <v>0</v>
      </c>
      <c r="X374" s="82"/>
      <c r="Y374" s="82">
        <f t="shared" si="1605"/>
        <v>0</v>
      </c>
      <c r="Z374" s="82"/>
      <c r="AB374" s="22">
        <f t="shared" si="1607"/>
        <v>0</v>
      </c>
      <c r="AE374" s="22">
        <f t="shared" si="1609"/>
        <v>0</v>
      </c>
      <c r="AH374" s="22">
        <f t="shared" si="1611"/>
        <v>0</v>
      </c>
      <c r="AK374" s="22">
        <f t="shared" si="1613"/>
        <v>0</v>
      </c>
      <c r="AN374" s="22">
        <f t="shared" si="1615"/>
        <v>0</v>
      </c>
      <c r="AQ374" s="22">
        <f t="shared" si="1617"/>
        <v>0</v>
      </c>
      <c r="AT374" s="22">
        <f t="shared" si="1619"/>
        <v>0</v>
      </c>
      <c r="AW374" s="22">
        <f t="shared" si="1621"/>
        <v>0</v>
      </c>
      <c r="AZ374" s="22">
        <f t="shared" si="1623"/>
        <v>0</v>
      </c>
      <c r="BC374" s="22">
        <f t="shared" si="1625"/>
        <v>0</v>
      </c>
      <c r="BF374" s="22">
        <f t="shared" si="1627"/>
        <v>0</v>
      </c>
      <c r="BH374" s="76">
        <v>4281</v>
      </c>
      <c r="BI374" s="76">
        <f t="shared" si="1629"/>
        <v>-4281</v>
      </c>
      <c r="BJ374" s="76"/>
      <c r="BL374" s="22">
        <f t="shared" si="1631"/>
        <v>0</v>
      </c>
      <c r="BO374" s="22">
        <f t="shared" si="1633"/>
        <v>0</v>
      </c>
      <c r="BQ374" s="57">
        <f t="shared" si="1640"/>
        <v>4281</v>
      </c>
      <c r="BR374" s="57">
        <f t="shared" si="1635"/>
        <v>-4281</v>
      </c>
      <c r="BS374" s="57">
        <f t="shared" si="1640"/>
        <v>0</v>
      </c>
      <c r="BT374" s="150"/>
      <c r="BY374" s="76">
        <f t="shared" si="1637"/>
        <v>4281</v>
      </c>
      <c r="BZ374" s="76">
        <f t="shared" si="1638"/>
        <v>-4281</v>
      </c>
      <c r="CA374" s="76">
        <f t="shared" si="1639"/>
        <v>0</v>
      </c>
    </row>
    <row r="375" spans="1:79" ht="45" x14ac:dyDescent="0.2">
      <c r="A375" s="38" t="s">
        <v>166</v>
      </c>
      <c r="B375" s="39" t="s">
        <v>167</v>
      </c>
      <c r="C375" s="40">
        <f t="shared" ref="C375:W375" si="1711">C377</f>
        <v>0</v>
      </c>
      <c r="D375" s="40">
        <f t="shared" si="1593"/>
        <v>0</v>
      </c>
      <c r="E375" s="40">
        <f t="shared" si="1711"/>
        <v>0</v>
      </c>
      <c r="F375" s="40">
        <f t="shared" si="1711"/>
        <v>0</v>
      </c>
      <c r="G375" s="40">
        <f t="shared" si="1595"/>
        <v>0</v>
      </c>
      <c r="H375" s="40">
        <f t="shared" si="1711"/>
        <v>0</v>
      </c>
      <c r="I375" s="40">
        <f t="shared" si="1711"/>
        <v>0</v>
      </c>
      <c r="J375" s="41">
        <f t="shared" si="1597"/>
        <v>0</v>
      </c>
      <c r="K375" s="40">
        <f t="shared" si="1711"/>
        <v>0</v>
      </c>
      <c r="L375" s="40">
        <f t="shared" si="1711"/>
        <v>0</v>
      </c>
      <c r="M375" s="40">
        <f t="shared" si="1599"/>
        <v>0</v>
      </c>
      <c r="N375" s="40">
        <f t="shared" si="1711"/>
        <v>0</v>
      </c>
      <c r="O375" s="40">
        <f t="shared" si="1711"/>
        <v>0</v>
      </c>
      <c r="P375" s="40">
        <f t="shared" si="1601"/>
        <v>0</v>
      </c>
      <c r="Q375" s="40">
        <f t="shared" si="1711"/>
        <v>0</v>
      </c>
      <c r="R375" s="42">
        <f t="shared" si="1693"/>
        <v>0</v>
      </c>
      <c r="S375" s="42">
        <f t="shared" si="1568"/>
        <v>0</v>
      </c>
      <c r="T375" s="42">
        <f t="shared" si="1569"/>
        <v>0</v>
      </c>
      <c r="U375" s="40">
        <f t="shared" si="1711"/>
        <v>0</v>
      </c>
      <c r="V375" s="40">
        <f t="shared" si="1603"/>
        <v>0</v>
      </c>
      <c r="W375" s="40">
        <f t="shared" si="1711"/>
        <v>0</v>
      </c>
      <c r="X375" s="40">
        <f>X377</f>
        <v>37318</v>
      </c>
      <c r="Y375" s="40">
        <f t="shared" si="1605"/>
        <v>-7642</v>
      </c>
      <c r="Z375" s="40">
        <f t="shared" ref="Z375:BP375" si="1712">Z377</f>
        <v>29676</v>
      </c>
      <c r="AA375" s="40">
        <f t="shared" si="1712"/>
        <v>0</v>
      </c>
      <c r="AB375" s="40">
        <f t="shared" si="1607"/>
        <v>0</v>
      </c>
      <c r="AC375" s="40">
        <f t="shared" si="1712"/>
        <v>0</v>
      </c>
      <c r="AD375" s="40">
        <f t="shared" si="1712"/>
        <v>0</v>
      </c>
      <c r="AE375" s="40">
        <f t="shared" si="1609"/>
        <v>0</v>
      </c>
      <c r="AF375" s="40">
        <f t="shared" si="1712"/>
        <v>0</v>
      </c>
      <c r="AG375" s="40">
        <f t="shared" si="1712"/>
        <v>7067</v>
      </c>
      <c r="AH375" s="40">
        <f t="shared" si="1611"/>
        <v>1700</v>
      </c>
      <c r="AI375" s="40">
        <f t="shared" si="1712"/>
        <v>8767</v>
      </c>
      <c r="AJ375" s="40">
        <f t="shared" si="1712"/>
        <v>0</v>
      </c>
      <c r="AK375" s="40">
        <f t="shared" si="1613"/>
        <v>0</v>
      </c>
      <c r="AL375" s="40">
        <f t="shared" si="1712"/>
        <v>0</v>
      </c>
      <c r="AM375" s="40">
        <f t="shared" si="1712"/>
        <v>0</v>
      </c>
      <c r="AN375" s="40">
        <f t="shared" si="1615"/>
        <v>0</v>
      </c>
      <c r="AO375" s="40">
        <f t="shared" si="1712"/>
        <v>0</v>
      </c>
      <c r="AP375" s="40">
        <f t="shared" si="1712"/>
        <v>0</v>
      </c>
      <c r="AQ375" s="40">
        <f t="shared" si="1617"/>
        <v>0</v>
      </c>
      <c r="AR375" s="40">
        <f t="shared" si="1712"/>
        <v>0</v>
      </c>
      <c r="AS375" s="40">
        <f t="shared" si="1712"/>
        <v>0</v>
      </c>
      <c r="AT375" s="40">
        <f t="shared" si="1619"/>
        <v>0</v>
      </c>
      <c r="AU375" s="40">
        <f t="shared" si="1712"/>
        <v>0</v>
      </c>
      <c r="AV375" s="40">
        <f t="shared" si="1712"/>
        <v>0</v>
      </c>
      <c r="AW375" s="40">
        <f t="shared" si="1621"/>
        <v>0</v>
      </c>
      <c r="AX375" s="40">
        <f t="shared" si="1712"/>
        <v>0</v>
      </c>
      <c r="AY375" s="40">
        <f t="shared" si="1712"/>
        <v>0</v>
      </c>
      <c r="AZ375" s="40">
        <f t="shared" si="1623"/>
        <v>0</v>
      </c>
      <c r="BA375" s="40">
        <f t="shared" si="1712"/>
        <v>0</v>
      </c>
      <c r="BB375" s="40">
        <f t="shared" si="1712"/>
        <v>0</v>
      </c>
      <c r="BC375" s="40">
        <f t="shared" si="1625"/>
        <v>0</v>
      </c>
      <c r="BD375" s="40">
        <f t="shared" si="1712"/>
        <v>0</v>
      </c>
      <c r="BE375" s="40">
        <f t="shared" si="1712"/>
        <v>0</v>
      </c>
      <c r="BF375" s="40">
        <f t="shared" si="1627"/>
        <v>0</v>
      </c>
      <c r="BG375" s="40">
        <f t="shared" si="1712"/>
        <v>0</v>
      </c>
      <c r="BH375" s="40">
        <f t="shared" si="1712"/>
        <v>0</v>
      </c>
      <c r="BI375" s="40">
        <f t="shared" si="1629"/>
        <v>0</v>
      </c>
      <c r="BJ375" s="40">
        <f t="shared" si="1712"/>
        <v>0</v>
      </c>
      <c r="BK375" s="40">
        <f t="shared" si="1712"/>
        <v>0</v>
      </c>
      <c r="BL375" s="40">
        <f t="shared" si="1631"/>
        <v>0</v>
      </c>
      <c r="BM375" s="40">
        <f t="shared" si="1712"/>
        <v>0</v>
      </c>
      <c r="BN375" s="40">
        <f t="shared" si="1712"/>
        <v>0</v>
      </c>
      <c r="BO375" s="40">
        <f t="shared" si="1633"/>
        <v>0</v>
      </c>
      <c r="BP375" s="40">
        <f t="shared" si="1712"/>
        <v>0</v>
      </c>
      <c r="BQ375" s="60">
        <f t="shared" si="1640"/>
        <v>44385</v>
      </c>
      <c r="BR375" s="60">
        <f t="shared" si="1635"/>
        <v>-5942</v>
      </c>
      <c r="BS375" s="60">
        <f t="shared" si="1640"/>
        <v>38443</v>
      </c>
      <c r="BT375" s="148" t="s">
        <v>209</v>
      </c>
      <c r="BU375" s="43"/>
      <c r="BV375" s="40">
        <f>BV377</f>
        <v>0</v>
      </c>
      <c r="BW375" s="40">
        <f>BW377</f>
        <v>0</v>
      </c>
      <c r="BX375" s="40">
        <f>BX377</f>
        <v>0</v>
      </c>
      <c r="BY375" s="40">
        <f t="shared" si="1637"/>
        <v>44385</v>
      </c>
      <c r="BZ375" s="40">
        <f t="shared" si="1638"/>
        <v>-5942</v>
      </c>
      <c r="CA375" s="40">
        <f t="shared" si="1639"/>
        <v>38443</v>
      </c>
    </row>
    <row r="376" spans="1:79" ht="33.75" x14ac:dyDescent="0.2">
      <c r="A376" s="44" t="s">
        <v>43</v>
      </c>
      <c r="B376" s="45" t="s">
        <v>44</v>
      </c>
      <c r="D376" s="22">
        <f t="shared" si="1593"/>
        <v>0</v>
      </c>
      <c r="G376" s="22">
        <f t="shared" si="1595"/>
        <v>0</v>
      </c>
      <c r="J376" s="74">
        <f t="shared" si="1597"/>
        <v>0</v>
      </c>
      <c r="M376" s="22">
        <f t="shared" si="1599"/>
        <v>0</v>
      </c>
      <c r="P376" s="22">
        <f t="shared" si="1601"/>
        <v>0</v>
      </c>
      <c r="R376" s="48">
        <f t="shared" si="1693"/>
        <v>0</v>
      </c>
      <c r="S376" s="48">
        <f t="shared" si="1568"/>
        <v>0</v>
      </c>
      <c r="T376" s="48">
        <f t="shared" si="1569"/>
        <v>0</v>
      </c>
      <c r="V376" s="22">
        <f t="shared" si="1603"/>
        <v>0</v>
      </c>
      <c r="X376" s="30">
        <f>X377</f>
        <v>37318</v>
      </c>
      <c r="Y376" s="30">
        <f t="shared" si="1605"/>
        <v>-7642</v>
      </c>
      <c r="Z376" s="30">
        <f t="shared" ref="Z376:AI376" si="1713">Z377</f>
        <v>29676</v>
      </c>
      <c r="AA376" s="30">
        <f t="shared" si="1713"/>
        <v>0</v>
      </c>
      <c r="AB376" s="30">
        <f t="shared" si="1607"/>
        <v>0</v>
      </c>
      <c r="AC376" s="30">
        <f t="shared" si="1713"/>
        <v>0</v>
      </c>
      <c r="AD376" s="30">
        <f t="shared" si="1713"/>
        <v>0</v>
      </c>
      <c r="AE376" s="30">
        <f t="shared" si="1609"/>
        <v>0</v>
      </c>
      <c r="AF376" s="30">
        <f t="shared" si="1713"/>
        <v>0</v>
      </c>
      <c r="AG376" s="30">
        <f t="shared" si="1713"/>
        <v>7067</v>
      </c>
      <c r="AH376" s="30">
        <f t="shared" si="1611"/>
        <v>1700</v>
      </c>
      <c r="AI376" s="30">
        <f t="shared" si="1713"/>
        <v>8767</v>
      </c>
      <c r="AK376" s="22">
        <f t="shared" si="1613"/>
        <v>0</v>
      </c>
      <c r="AN376" s="22">
        <f t="shared" si="1615"/>
        <v>0</v>
      </c>
      <c r="AQ376" s="22">
        <f t="shared" si="1617"/>
        <v>0</v>
      </c>
      <c r="AT376" s="22">
        <f t="shared" si="1619"/>
        <v>0</v>
      </c>
      <c r="AW376" s="22">
        <f t="shared" si="1621"/>
        <v>0</v>
      </c>
      <c r="AZ376" s="22">
        <f t="shared" si="1623"/>
        <v>0</v>
      </c>
      <c r="BC376" s="22">
        <f t="shared" si="1625"/>
        <v>0</v>
      </c>
      <c r="BF376" s="22">
        <f t="shared" si="1627"/>
        <v>0</v>
      </c>
      <c r="BI376" s="22">
        <f t="shared" si="1629"/>
        <v>0</v>
      </c>
      <c r="BL376" s="22">
        <f t="shared" si="1631"/>
        <v>0</v>
      </c>
      <c r="BO376" s="22">
        <f t="shared" si="1633"/>
        <v>0</v>
      </c>
      <c r="BQ376" s="49"/>
      <c r="BR376" s="49"/>
      <c r="BS376" s="49"/>
      <c r="BT376" s="149"/>
      <c r="BY376" s="76">
        <f t="shared" si="1637"/>
        <v>0</v>
      </c>
      <c r="BZ376" s="76">
        <f t="shared" si="1638"/>
        <v>0</v>
      </c>
      <c r="CA376" s="76">
        <f t="shared" si="1639"/>
        <v>0</v>
      </c>
    </row>
    <row r="377" spans="1:79" x14ac:dyDescent="0.2">
      <c r="A377" s="44">
        <v>52</v>
      </c>
      <c r="B377" s="45" t="s">
        <v>115</v>
      </c>
      <c r="C377" s="30">
        <f t="shared" ref="C377:W377" si="1714">C378+C382+C390+C388</f>
        <v>0</v>
      </c>
      <c r="D377" s="30">
        <f t="shared" si="1593"/>
        <v>0</v>
      </c>
      <c r="E377" s="30">
        <f t="shared" si="1714"/>
        <v>0</v>
      </c>
      <c r="F377" s="30">
        <f t="shared" si="1714"/>
        <v>0</v>
      </c>
      <c r="G377" s="30">
        <f t="shared" si="1595"/>
        <v>0</v>
      </c>
      <c r="H377" s="30">
        <f t="shared" si="1714"/>
        <v>0</v>
      </c>
      <c r="I377" s="30">
        <f t="shared" si="1714"/>
        <v>0</v>
      </c>
      <c r="J377" s="32">
        <f t="shared" si="1597"/>
        <v>0</v>
      </c>
      <c r="K377" s="30">
        <f t="shared" si="1714"/>
        <v>0</v>
      </c>
      <c r="L377" s="30">
        <f t="shared" si="1714"/>
        <v>0</v>
      </c>
      <c r="M377" s="30">
        <f t="shared" si="1599"/>
        <v>0</v>
      </c>
      <c r="N377" s="30">
        <f t="shared" si="1714"/>
        <v>0</v>
      </c>
      <c r="O377" s="30">
        <f t="shared" si="1714"/>
        <v>0</v>
      </c>
      <c r="P377" s="30">
        <f t="shared" si="1601"/>
        <v>0</v>
      </c>
      <c r="Q377" s="30">
        <f t="shared" si="1714"/>
        <v>0</v>
      </c>
      <c r="R377" s="48">
        <f t="shared" si="1693"/>
        <v>0</v>
      </c>
      <c r="S377" s="48">
        <f t="shared" si="1568"/>
        <v>0</v>
      </c>
      <c r="T377" s="48">
        <f t="shared" si="1569"/>
        <v>0</v>
      </c>
      <c r="U377" s="30">
        <f t="shared" si="1714"/>
        <v>0</v>
      </c>
      <c r="V377" s="30">
        <f t="shared" si="1603"/>
        <v>0</v>
      </c>
      <c r="W377" s="30">
        <f t="shared" si="1714"/>
        <v>0</v>
      </c>
      <c r="X377" s="30">
        <f>X378+X382+X390+X388</f>
        <v>37318</v>
      </c>
      <c r="Y377" s="30">
        <f t="shared" si="1605"/>
        <v>-7642</v>
      </c>
      <c r="Z377" s="30">
        <f>Z378+Z382+Z390+Z388</f>
        <v>29676</v>
      </c>
      <c r="AA377" s="30">
        <f t="shared" ref="AA377:BP377" si="1715">AA378+AA382+AA390+AA388</f>
        <v>0</v>
      </c>
      <c r="AB377" s="30">
        <f t="shared" si="1607"/>
        <v>0</v>
      </c>
      <c r="AC377" s="30">
        <f t="shared" si="1715"/>
        <v>0</v>
      </c>
      <c r="AD377" s="30">
        <f t="shared" si="1715"/>
        <v>0</v>
      </c>
      <c r="AE377" s="30">
        <f t="shared" si="1609"/>
        <v>0</v>
      </c>
      <c r="AF377" s="30">
        <f t="shared" si="1715"/>
        <v>0</v>
      </c>
      <c r="AG377" s="30">
        <f t="shared" si="1715"/>
        <v>7067</v>
      </c>
      <c r="AH377" s="30">
        <f t="shared" si="1611"/>
        <v>1700</v>
      </c>
      <c r="AI377" s="30">
        <f t="shared" si="1715"/>
        <v>8767</v>
      </c>
      <c r="AJ377" s="30">
        <f t="shared" si="1715"/>
        <v>0</v>
      </c>
      <c r="AK377" s="30">
        <f t="shared" si="1613"/>
        <v>0</v>
      </c>
      <c r="AL377" s="30">
        <f t="shared" si="1715"/>
        <v>0</v>
      </c>
      <c r="AM377" s="30">
        <f t="shared" si="1715"/>
        <v>0</v>
      </c>
      <c r="AN377" s="30">
        <f t="shared" si="1615"/>
        <v>0</v>
      </c>
      <c r="AO377" s="30">
        <f t="shared" si="1715"/>
        <v>0</v>
      </c>
      <c r="AP377" s="30">
        <f t="shared" si="1715"/>
        <v>0</v>
      </c>
      <c r="AQ377" s="30">
        <f t="shared" si="1617"/>
        <v>0</v>
      </c>
      <c r="AR377" s="30">
        <f t="shared" si="1715"/>
        <v>0</v>
      </c>
      <c r="AS377" s="30">
        <f t="shared" si="1715"/>
        <v>0</v>
      </c>
      <c r="AT377" s="30">
        <f t="shared" si="1619"/>
        <v>0</v>
      </c>
      <c r="AU377" s="30">
        <f t="shared" si="1715"/>
        <v>0</v>
      </c>
      <c r="AV377" s="30">
        <f t="shared" si="1715"/>
        <v>0</v>
      </c>
      <c r="AW377" s="30">
        <f t="shared" si="1621"/>
        <v>0</v>
      </c>
      <c r="AX377" s="30">
        <f t="shared" si="1715"/>
        <v>0</v>
      </c>
      <c r="AY377" s="30">
        <f t="shared" si="1715"/>
        <v>0</v>
      </c>
      <c r="AZ377" s="30">
        <f t="shared" si="1623"/>
        <v>0</v>
      </c>
      <c r="BA377" s="30">
        <f t="shared" si="1715"/>
        <v>0</v>
      </c>
      <c r="BB377" s="30">
        <f t="shared" si="1715"/>
        <v>0</v>
      </c>
      <c r="BC377" s="30">
        <f t="shared" si="1625"/>
        <v>0</v>
      </c>
      <c r="BD377" s="30">
        <f t="shared" si="1715"/>
        <v>0</v>
      </c>
      <c r="BE377" s="30">
        <f t="shared" si="1715"/>
        <v>0</v>
      </c>
      <c r="BF377" s="30">
        <f t="shared" si="1627"/>
        <v>0</v>
      </c>
      <c r="BG377" s="30">
        <f t="shared" si="1715"/>
        <v>0</v>
      </c>
      <c r="BH377" s="30">
        <f t="shared" si="1715"/>
        <v>0</v>
      </c>
      <c r="BI377" s="30">
        <f t="shared" si="1629"/>
        <v>0</v>
      </c>
      <c r="BJ377" s="30">
        <f t="shared" si="1715"/>
        <v>0</v>
      </c>
      <c r="BK377" s="30">
        <f t="shared" si="1715"/>
        <v>0</v>
      </c>
      <c r="BL377" s="30">
        <f t="shared" si="1631"/>
        <v>0</v>
      </c>
      <c r="BM377" s="30">
        <f t="shared" si="1715"/>
        <v>0</v>
      </c>
      <c r="BN377" s="30">
        <f t="shared" si="1715"/>
        <v>0</v>
      </c>
      <c r="BO377" s="30">
        <f t="shared" si="1633"/>
        <v>0</v>
      </c>
      <c r="BP377" s="30">
        <f t="shared" si="1715"/>
        <v>0</v>
      </c>
      <c r="BQ377" s="57">
        <f t="shared" si="1640"/>
        <v>44385</v>
      </c>
      <c r="BR377" s="57">
        <f t="shared" si="1635"/>
        <v>-5942</v>
      </c>
      <c r="BS377" s="57">
        <f t="shared" si="1640"/>
        <v>38443</v>
      </c>
      <c r="BT377" s="149"/>
      <c r="BU377" s="30"/>
      <c r="BV377" s="30">
        <f>BV378+BV382+BV390+BV388</f>
        <v>0</v>
      </c>
      <c r="BW377" s="30">
        <f>BW378+BW382+BW390+BW388</f>
        <v>0</v>
      </c>
      <c r="BX377" s="30">
        <f>BX378+BX382+BX390+BX388</f>
        <v>0</v>
      </c>
      <c r="BY377" s="30">
        <f t="shared" si="1637"/>
        <v>44385</v>
      </c>
      <c r="BZ377" s="30">
        <f t="shared" si="1638"/>
        <v>-5942</v>
      </c>
      <c r="CA377" s="30">
        <f t="shared" si="1639"/>
        <v>38443</v>
      </c>
    </row>
    <row r="378" spans="1:79" ht="22.5" x14ac:dyDescent="0.2">
      <c r="A378" s="44" t="s">
        <v>47</v>
      </c>
      <c r="B378" s="45" t="s">
        <v>48</v>
      </c>
      <c r="C378" s="30">
        <f t="shared" ref="C378:W378" si="1716">C379+C380+C381</f>
        <v>0</v>
      </c>
      <c r="D378" s="30">
        <f t="shared" si="1593"/>
        <v>0</v>
      </c>
      <c r="E378" s="30">
        <f t="shared" si="1716"/>
        <v>0</v>
      </c>
      <c r="F378" s="30">
        <f t="shared" si="1716"/>
        <v>0</v>
      </c>
      <c r="G378" s="30">
        <f t="shared" si="1595"/>
        <v>0</v>
      </c>
      <c r="H378" s="30">
        <f t="shared" si="1716"/>
        <v>0</v>
      </c>
      <c r="I378" s="30">
        <f t="shared" si="1716"/>
        <v>0</v>
      </c>
      <c r="J378" s="32">
        <f t="shared" si="1597"/>
        <v>0</v>
      </c>
      <c r="K378" s="30">
        <f t="shared" si="1716"/>
        <v>0</v>
      </c>
      <c r="L378" s="30">
        <f t="shared" si="1716"/>
        <v>0</v>
      </c>
      <c r="M378" s="30">
        <f t="shared" si="1599"/>
        <v>0</v>
      </c>
      <c r="N378" s="30">
        <f t="shared" si="1716"/>
        <v>0</v>
      </c>
      <c r="O378" s="30">
        <f t="shared" si="1716"/>
        <v>0</v>
      </c>
      <c r="P378" s="30">
        <f t="shared" si="1601"/>
        <v>0</v>
      </c>
      <c r="Q378" s="30">
        <f t="shared" si="1716"/>
        <v>0</v>
      </c>
      <c r="R378" s="48">
        <f t="shared" si="1693"/>
        <v>0</v>
      </c>
      <c r="S378" s="48">
        <f t="shared" si="1568"/>
        <v>0</v>
      </c>
      <c r="T378" s="48">
        <f t="shared" si="1569"/>
        <v>0</v>
      </c>
      <c r="U378" s="30">
        <f t="shared" si="1716"/>
        <v>0</v>
      </c>
      <c r="V378" s="30">
        <f t="shared" si="1603"/>
        <v>0</v>
      </c>
      <c r="W378" s="30">
        <f t="shared" si="1716"/>
        <v>0</v>
      </c>
      <c r="X378" s="30">
        <f>X379+X380+X381</f>
        <v>0</v>
      </c>
      <c r="Y378" s="30">
        <f t="shared" si="1605"/>
        <v>438</v>
      </c>
      <c r="Z378" s="30">
        <f t="shared" ref="Z378:BP378" si="1717">Z379+Z380+Z381</f>
        <v>438</v>
      </c>
      <c r="AA378" s="30">
        <f t="shared" si="1717"/>
        <v>0</v>
      </c>
      <c r="AB378" s="30">
        <f t="shared" si="1607"/>
        <v>0</v>
      </c>
      <c r="AC378" s="30">
        <f t="shared" si="1717"/>
        <v>0</v>
      </c>
      <c r="AD378" s="30">
        <f t="shared" si="1717"/>
        <v>0</v>
      </c>
      <c r="AE378" s="30">
        <f t="shared" si="1609"/>
        <v>0</v>
      </c>
      <c r="AF378" s="30">
        <f t="shared" si="1717"/>
        <v>0</v>
      </c>
      <c r="AG378" s="30">
        <f t="shared" si="1717"/>
        <v>0</v>
      </c>
      <c r="AH378" s="30">
        <f t="shared" si="1611"/>
        <v>0</v>
      </c>
      <c r="AI378" s="30">
        <f t="shared" si="1717"/>
        <v>0</v>
      </c>
      <c r="AJ378" s="30">
        <f t="shared" si="1717"/>
        <v>0</v>
      </c>
      <c r="AK378" s="30">
        <f t="shared" si="1613"/>
        <v>0</v>
      </c>
      <c r="AL378" s="30">
        <f t="shared" si="1717"/>
        <v>0</v>
      </c>
      <c r="AM378" s="30">
        <f t="shared" si="1717"/>
        <v>0</v>
      </c>
      <c r="AN378" s="30">
        <f t="shared" si="1615"/>
        <v>0</v>
      </c>
      <c r="AO378" s="30">
        <f t="shared" si="1717"/>
        <v>0</v>
      </c>
      <c r="AP378" s="30">
        <f t="shared" si="1717"/>
        <v>0</v>
      </c>
      <c r="AQ378" s="30">
        <f t="shared" si="1617"/>
        <v>0</v>
      </c>
      <c r="AR378" s="30">
        <f t="shared" si="1717"/>
        <v>0</v>
      </c>
      <c r="AS378" s="30">
        <f t="shared" si="1717"/>
        <v>0</v>
      </c>
      <c r="AT378" s="30">
        <f t="shared" si="1619"/>
        <v>0</v>
      </c>
      <c r="AU378" s="30">
        <f t="shared" si="1717"/>
        <v>0</v>
      </c>
      <c r="AV378" s="30">
        <f t="shared" si="1717"/>
        <v>0</v>
      </c>
      <c r="AW378" s="30">
        <f t="shared" si="1621"/>
        <v>0</v>
      </c>
      <c r="AX378" s="30">
        <f t="shared" si="1717"/>
        <v>0</v>
      </c>
      <c r="AY378" s="30">
        <f t="shared" si="1717"/>
        <v>0</v>
      </c>
      <c r="AZ378" s="30">
        <f t="shared" si="1623"/>
        <v>0</v>
      </c>
      <c r="BA378" s="30">
        <f t="shared" si="1717"/>
        <v>0</v>
      </c>
      <c r="BB378" s="30">
        <f t="shared" si="1717"/>
        <v>0</v>
      </c>
      <c r="BC378" s="30">
        <f t="shared" si="1625"/>
        <v>0</v>
      </c>
      <c r="BD378" s="30">
        <f t="shared" si="1717"/>
        <v>0</v>
      </c>
      <c r="BE378" s="30">
        <f t="shared" si="1717"/>
        <v>0</v>
      </c>
      <c r="BF378" s="30">
        <f t="shared" si="1627"/>
        <v>0</v>
      </c>
      <c r="BG378" s="30">
        <f t="shared" si="1717"/>
        <v>0</v>
      </c>
      <c r="BH378" s="30">
        <f t="shared" si="1717"/>
        <v>0</v>
      </c>
      <c r="BI378" s="30">
        <f t="shared" si="1629"/>
        <v>0</v>
      </c>
      <c r="BJ378" s="30">
        <f t="shared" si="1717"/>
        <v>0</v>
      </c>
      <c r="BK378" s="30">
        <f t="shared" si="1717"/>
        <v>0</v>
      </c>
      <c r="BL378" s="30">
        <f t="shared" si="1631"/>
        <v>0</v>
      </c>
      <c r="BM378" s="30">
        <f t="shared" si="1717"/>
        <v>0</v>
      </c>
      <c r="BN378" s="30">
        <f t="shared" si="1717"/>
        <v>0</v>
      </c>
      <c r="BO378" s="30">
        <f t="shared" si="1633"/>
        <v>0</v>
      </c>
      <c r="BP378" s="30">
        <f t="shared" si="1717"/>
        <v>0</v>
      </c>
      <c r="BQ378" s="57">
        <f t="shared" si="1640"/>
        <v>0</v>
      </c>
      <c r="BR378" s="57">
        <f t="shared" si="1635"/>
        <v>438</v>
      </c>
      <c r="BS378" s="57">
        <f t="shared" si="1640"/>
        <v>438</v>
      </c>
      <c r="BT378" s="149"/>
      <c r="BU378" s="30"/>
      <c r="BV378" s="30">
        <f>BV379+BV380+BV381</f>
        <v>0</v>
      </c>
      <c r="BW378" s="30">
        <f>BW379+BW380+BW381</f>
        <v>0</v>
      </c>
      <c r="BX378" s="30">
        <f>BX379+BX380+BX381</f>
        <v>0</v>
      </c>
      <c r="BY378" s="30">
        <f t="shared" si="1637"/>
        <v>0</v>
      </c>
      <c r="BZ378" s="30">
        <f t="shared" si="1638"/>
        <v>438</v>
      </c>
      <c r="CA378" s="30">
        <f t="shared" si="1639"/>
        <v>438</v>
      </c>
    </row>
    <row r="379" spans="1:79" x14ac:dyDescent="0.2">
      <c r="A379" s="44" t="s">
        <v>49</v>
      </c>
      <c r="B379" s="45" t="s">
        <v>50</v>
      </c>
      <c r="D379" s="22">
        <f t="shared" si="1593"/>
        <v>0</v>
      </c>
      <c r="G379" s="22">
        <f t="shared" si="1595"/>
        <v>0</v>
      </c>
      <c r="J379" s="74">
        <f t="shared" si="1597"/>
        <v>0</v>
      </c>
      <c r="M379" s="22">
        <f t="shared" si="1599"/>
        <v>0</v>
      </c>
      <c r="P379" s="22">
        <f t="shared" si="1601"/>
        <v>0</v>
      </c>
      <c r="R379" s="48">
        <f t="shared" si="1693"/>
        <v>0</v>
      </c>
      <c r="S379" s="48">
        <f t="shared" si="1568"/>
        <v>0</v>
      </c>
      <c r="T379" s="48">
        <f t="shared" si="1569"/>
        <v>0</v>
      </c>
      <c r="V379" s="22">
        <f t="shared" si="1603"/>
        <v>0</v>
      </c>
      <c r="X379" s="82">
        <v>0</v>
      </c>
      <c r="Y379" s="82">
        <f t="shared" si="1605"/>
        <v>350</v>
      </c>
      <c r="Z379" s="82">
        <v>350</v>
      </c>
      <c r="AB379" s="22">
        <f t="shared" si="1607"/>
        <v>0</v>
      </c>
      <c r="AE379" s="22">
        <f t="shared" si="1609"/>
        <v>0</v>
      </c>
      <c r="AH379" s="22">
        <f t="shared" si="1611"/>
        <v>0</v>
      </c>
      <c r="AK379" s="22">
        <f t="shared" si="1613"/>
        <v>0</v>
      </c>
      <c r="AN379" s="22">
        <f t="shared" si="1615"/>
        <v>0</v>
      </c>
      <c r="AQ379" s="22">
        <f t="shared" si="1617"/>
        <v>0</v>
      </c>
      <c r="AT379" s="22">
        <f t="shared" si="1619"/>
        <v>0</v>
      </c>
      <c r="AW379" s="22">
        <f t="shared" si="1621"/>
        <v>0</v>
      </c>
      <c r="AZ379" s="22">
        <f t="shared" si="1623"/>
        <v>0</v>
      </c>
      <c r="BC379" s="22">
        <f t="shared" si="1625"/>
        <v>0</v>
      </c>
      <c r="BF379" s="22">
        <f t="shared" si="1627"/>
        <v>0</v>
      </c>
      <c r="BI379" s="22">
        <f t="shared" si="1629"/>
        <v>0</v>
      </c>
      <c r="BL379" s="22">
        <f t="shared" si="1631"/>
        <v>0</v>
      </c>
      <c r="BO379" s="22">
        <f t="shared" si="1633"/>
        <v>0</v>
      </c>
      <c r="BQ379" s="57">
        <f t="shared" si="1640"/>
        <v>0</v>
      </c>
      <c r="BR379" s="57">
        <f t="shared" si="1635"/>
        <v>350</v>
      </c>
      <c r="BS379" s="57">
        <f t="shared" si="1640"/>
        <v>350</v>
      </c>
      <c r="BT379" s="149"/>
      <c r="BY379" s="76">
        <f t="shared" si="1637"/>
        <v>0</v>
      </c>
      <c r="BZ379" s="76">
        <f t="shared" si="1638"/>
        <v>350</v>
      </c>
      <c r="CA379" s="76">
        <f t="shared" si="1639"/>
        <v>350</v>
      </c>
    </row>
    <row r="380" spans="1:79" ht="22.5" x14ac:dyDescent="0.2">
      <c r="A380" s="44" t="s">
        <v>51</v>
      </c>
      <c r="B380" s="45" t="s">
        <v>52</v>
      </c>
      <c r="D380" s="22">
        <f t="shared" si="1593"/>
        <v>0</v>
      </c>
      <c r="G380" s="22">
        <f t="shared" si="1595"/>
        <v>0</v>
      </c>
      <c r="J380" s="74">
        <f t="shared" si="1597"/>
        <v>0</v>
      </c>
      <c r="M380" s="22">
        <f t="shared" si="1599"/>
        <v>0</v>
      </c>
      <c r="P380" s="22">
        <f t="shared" si="1601"/>
        <v>0</v>
      </c>
      <c r="R380" s="48">
        <f t="shared" si="1693"/>
        <v>0</v>
      </c>
      <c r="S380" s="48">
        <f t="shared" si="1568"/>
        <v>0</v>
      </c>
      <c r="T380" s="48">
        <f t="shared" si="1569"/>
        <v>0</v>
      </c>
      <c r="V380" s="22">
        <f t="shared" si="1603"/>
        <v>0</v>
      </c>
      <c r="X380" s="82">
        <v>0</v>
      </c>
      <c r="Y380" s="82">
        <f t="shared" si="1605"/>
        <v>30</v>
      </c>
      <c r="Z380" s="82">
        <v>30</v>
      </c>
      <c r="AB380" s="22">
        <f t="shared" si="1607"/>
        <v>0</v>
      </c>
      <c r="AE380" s="22">
        <f t="shared" si="1609"/>
        <v>0</v>
      </c>
      <c r="AH380" s="22">
        <f t="shared" si="1611"/>
        <v>0</v>
      </c>
      <c r="AK380" s="22">
        <f t="shared" si="1613"/>
        <v>0</v>
      </c>
      <c r="AN380" s="22">
        <f t="shared" si="1615"/>
        <v>0</v>
      </c>
      <c r="AQ380" s="22">
        <f t="shared" si="1617"/>
        <v>0</v>
      </c>
      <c r="AT380" s="22">
        <f t="shared" si="1619"/>
        <v>0</v>
      </c>
      <c r="AW380" s="22">
        <f t="shared" si="1621"/>
        <v>0</v>
      </c>
      <c r="AZ380" s="22">
        <f t="shared" si="1623"/>
        <v>0</v>
      </c>
      <c r="BC380" s="22">
        <f t="shared" si="1625"/>
        <v>0</v>
      </c>
      <c r="BF380" s="22">
        <f t="shared" si="1627"/>
        <v>0</v>
      </c>
      <c r="BI380" s="22">
        <f t="shared" si="1629"/>
        <v>0</v>
      </c>
      <c r="BL380" s="22">
        <f t="shared" si="1631"/>
        <v>0</v>
      </c>
      <c r="BO380" s="22">
        <f t="shared" si="1633"/>
        <v>0</v>
      </c>
      <c r="BQ380" s="57">
        <f t="shared" si="1640"/>
        <v>0</v>
      </c>
      <c r="BR380" s="57">
        <f t="shared" si="1635"/>
        <v>30</v>
      </c>
      <c r="BS380" s="57">
        <f t="shared" si="1640"/>
        <v>30</v>
      </c>
      <c r="BT380" s="149"/>
      <c r="BY380" s="76">
        <f t="shared" si="1637"/>
        <v>0</v>
      </c>
      <c r="BZ380" s="76">
        <f t="shared" si="1638"/>
        <v>30</v>
      </c>
      <c r="CA380" s="76">
        <f t="shared" si="1639"/>
        <v>30</v>
      </c>
    </row>
    <row r="381" spans="1:79" ht="22.5" x14ac:dyDescent="0.2">
      <c r="A381" s="44" t="s">
        <v>53</v>
      </c>
      <c r="B381" s="45" t="s">
        <v>54</v>
      </c>
      <c r="D381" s="22">
        <f t="shared" si="1593"/>
        <v>0</v>
      </c>
      <c r="G381" s="22">
        <f t="shared" si="1595"/>
        <v>0</v>
      </c>
      <c r="J381" s="74">
        <f t="shared" si="1597"/>
        <v>0</v>
      </c>
      <c r="M381" s="22">
        <f t="shared" si="1599"/>
        <v>0</v>
      </c>
      <c r="P381" s="22">
        <f t="shared" si="1601"/>
        <v>0</v>
      </c>
      <c r="R381" s="48">
        <f t="shared" si="1693"/>
        <v>0</v>
      </c>
      <c r="S381" s="48">
        <f t="shared" si="1568"/>
        <v>0</v>
      </c>
      <c r="T381" s="48">
        <f t="shared" si="1569"/>
        <v>0</v>
      </c>
      <c r="V381" s="22">
        <f t="shared" si="1603"/>
        <v>0</v>
      </c>
      <c r="X381" s="82">
        <v>0</v>
      </c>
      <c r="Y381" s="82">
        <f t="shared" si="1605"/>
        <v>58</v>
      </c>
      <c r="Z381" s="82">
        <v>58</v>
      </c>
      <c r="AB381" s="22">
        <f t="shared" si="1607"/>
        <v>0</v>
      </c>
      <c r="AE381" s="22">
        <f t="shared" si="1609"/>
        <v>0</v>
      </c>
      <c r="AH381" s="22">
        <f t="shared" si="1611"/>
        <v>0</v>
      </c>
      <c r="AK381" s="22">
        <f t="shared" si="1613"/>
        <v>0</v>
      </c>
      <c r="AN381" s="22">
        <f t="shared" si="1615"/>
        <v>0</v>
      </c>
      <c r="AQ381" s="22">
        <f t="shared" si="1617"/>
        <v>0</v>
      </c>
      <c r="AT381" s="22">
        <f t="shared" si="1619"/>
        <v>0</v>
      </c>
      <c r="AW381" s="22">
        <f t="shared" si="1621"/>
        <v>0</v>
      </c>
      <c r="AZ381" s="22">
        <f t="shared" si="1623"/>
        <v>0</v>
      </c>
      <c r="BC381" s="22">
        <f t="shared" si="1625"/>
        <v>0</v>
      </c>
      <c r="BF381" s="22">
        <f t="shared" si="1627"/>
        <v>0</v>
      </c>
      <c r="BI381" s="22">
        <f t="shared" si="1629"/>
        <v>0</v>
      </c>
      <c r="BL381" s="22">
        <f t="shared" si="1631"/>
        <v>0</v>
      </c>
      <c r="BO381" s="22">
        <f t="shared" si="1633"/>
        <v>0</v>
      </c>
      <c r="BQ381" s="57">
        <f t="shared" si="1640"/>
        <v>0</v>
      </c>
      <c r="BR381" s="57">
        <f t="shared" si="1635"/>
        <v>58</v>
      </c>
      <c r="BS381" s="57">
        <f t="shared" si="1640"/>
        <v>58</v>
      </c>
      <c r="BT381" s="149"/>
      <c r="BY381" s="76">
        <f t="shared" si="1637"/>
        <v>0</v>
      </c>
      <c r="BZ381" s="76">
        <f t="shared" si="1638"/>
        <v>58</v>
      </c>
      <c r="CA381" s="76">
        <f t="shared" si="1639"/>
        <v>58</v>
      </c>
    </row>
    <row r="382" spans="1:79" ht="22.5" x14ac:dyDescent="0.2">
      <c r="A382" s="44" t="s">
        <v>55</v>
      </c>
      <c r="B382" s="45" t="s">
        <v>56</v>
      </c>
      <c r="C382" s="30">
        <f t="shared" ref="C382:W382" si="1718">C383+C384+C385+C386+C387</f>
        <v>0</v>
      </c>
      <c r="D382" s="30">
        <f t="shared" si="1593"/>
        <v>0</v>
      </c>
      <c r="E382" s="30">
        <f t="shared" si="1718"/>
        <v>0</v>
      </c>
      <c r="F382" s="30">
        <f t="shared" si="1718"/>
        <v>0</v>
      </c>
      <c r="G382" s="30">
        <f t="shared" si="1595"/>
        <v>0</v>
      </c>
      <c r="H382" s="30">
        <f t="shared" si="1718"/>
        <v>0</v>
      </c>
      <c r="I382" s="30">
        <f t="shared" si="1718"/>
        <v>0</v>
      </c>
      <c r="J382" s="32">
        <f t="shared" si="1597"/>
        <v>0</v>
      </c>
      <c r="K382" s="30">
        <f t="shared" si="1718"/>
        <v>0</v>
      </c>
      <c r="L382" s="30">
        <f t="shared" si="1718"/>
        <v>0</v>
      </c>
      <c r="M382" s="30">
        <f t="shared" si="1599"/>
        <v>0</v>
      </c>
      <c r="N382" s="30">
        <f t="shared" si="1718"/>
        <v>0</v>
      </c>
      <c r="O382" s="30">
        <f t="shared" si="1718"/>
        <v>0</v>
      </c>
      <c r="P382" s="30">
        <f t="shared" si="1601"/>
        <v>0</v>
      </c>
      <c r="Q382" s="30">
        <f t="shared" si="1718"/>
        <v>0</v>
      </c>
      <c r="R382" s="48">
        <f t="shared" si="1693"/>
        <v>0</v>
      </c>
      <c r="S382" s="48">
        <f t="shared" si="1568"/>
        <v>0</v>
      </c>
      <c r="T382" s="48">
        <f t="shared" si="1569"/>
        <v>0</v>
      </c>
      <c r="U382" s="30">
        <f t="shared" si="1718"/>
        <v>0</v>
      </c>
      <c r="V382" s="30">
        <f t="shared" si="1603"/>
        <v>0</v>
      </c>
      <c r="W382" s="30">
        <f t="shared" si="1718"/>
        <v>0</v>
      </c>
      <c r="X382" s="30">
        <f>X383+X384+X385+X386+X387</f>
        <v>31850</v>
      </c>
      <c r="Y382" s="30">
        <f t="shared" si="1605"/>
        <v>-2632</v>
      </c>
      <c r="Z382" s="30">
        <f t="shared" ref="Z382:AI382" si="1719">Z383+Z384+Z385+Z386+Z387</f>
        <v>29218</v>
      </c>
      <c r="AA382" s="30">
        <f t="shared" si="1719"/>
        <v>0</v>
      </c>
      <c r="AB382" s="30">
        <f t="shared" si="1607"/>
        <v>0</v>
      </c>
      <c r="AC382" s="30">
        <f t="shared" si="1719"/>
        <v>0</v>
      </c>
      <c r="AD382" s="30">
        <f t="shared" si="1719"/>
        <v>0</v>
      </c>
      <c r="AE382" s="30">
        <f t="shared" si="1609"/>
        <v>0</v>
      </c>
      <c r="AF382" s="30">
        <f t="shared" si="1719"/>
        <v>0</v>
      </c>
      <c r="AG382" s="30">
        <f>AG383+AG384+AG385+AG386+AG387</f>
        <v>7067</v>
      </c>
      <c r="AH382" s="30">
        <f t="shared" si="1611"/>
        <v>1700</v>
      </c>
      <c r="AI382" s="30">
        <f t="shared" si="1719"/>
        <v>8767</v>
      </c>
      <c r="AK382" s="22">
        <f t="shared" si="1613"/>
        <v>0</v>
      </c>
      <c r="AN382" s="22">
        <f t="shared" si="1615"/>
        <v>0</v>
      </c>
      <c r="AQ382" s="22">
        <f t="shared" si="1617"/>
        <v>0</v>
      </c>
      <c r="AT382" s="22">
        <f t="shared" si="1619"/>
        <v>0</v>
      </c>
      <c r="AW382" s="22">
        <f t="shared" si="1621"/>
        <v>0</v>
      </c>
      <c r="AZ382" s="22">
        <f t="shared" si="1623"/>
        <v>0</v>
      </c>
      <c r="BC382" s="22">
        <f t="shared" si="1625"/>
        <v>0</v>
      </c>
      <c r="BF382" s="22">
        <f t="shared" si="1627"/>
        <v>0</v>
      </c>
      <c r="BI382" s="22">
        <f t="shared" si="1629"/>
        <v>0</v>
      </c>
      <c r="BL382" s="22">
        <f t="shared" si="1631"/>
        <v>0</v>
      </c>
      <c r="BO382" s="22">
        <f t="shared" si="1633"/>
        <v>0</v>
      </c>
      <c r="BQ382" s="57">
        <f t="shared" si="1640"/>
        <v>38917</v>
      </c>
      <c r="BR382" s="57">
        <f t="shared" si="1635"/>
        <v>-932</v>
      </c>
      <c r="BS382" s="57">
        <f t="shared" si="1640"/>
        <v>37985</v>
      </c>
      <c r="BT382" s="149"/>
      <c r="BY382" s="76">
        <f t="shared" si="1637"/>
        <v>38917</v>
      </c>
      <c r="BZ382" s="76">
        <f t="shared" si="1638"/>
        <v>-932</v>
      </c>
      <c r="CA382" s="76">
        <f t="shared" si="1639"/>
        <v>37985</v>
      </c>
    </row>
    <row r="383" spans="1:79" ht="33.75" x14ac:dyDescent="0.2">
      <c r="A383" s="44" t="s">
        <v>57</v>
      </c>
      <c r="B383" s="45" t="s">
        <v>58</v>
      </c>
      <c r="D383" s="22">
        <f t="shared" si="1593"/>
        <v>0</v>
      </c>
      <c r="G383" s="22">
        <f t="shared" si="1595"/>
        <v>0</v>
      </c>
      <c r="J383" s="74">
        <f t="shared" si="1597"/>
        <v>0</v>
      </c>
      <c r="M383" s="22">
        <f t="shared" si="1599"/>
        <v>0</v>
      </c>
      <c r="P383" s="22">
        <f t="shared" si="1601"/>
        <v>0</v>
      </c>
      <c r="R383" s="48">
        <f t="shared" si="1693"/>
        <v>0</v>
      </c>
      <c r="S383" s="48">
        <f t="shared" si="1568"/>
        <v>0</v>
      </c>
      <c r="T383" s="48">
        <f t="shared" si="1569"/>
        <v>0</v>
      </c>
      <c r="V383" s="22">
        <f t="shared" si="1603"/>
        <v>0</v>
      </c>
      <c r="X383" s="54">
        <v>22311</v>
      </c>
      <c r="Y383" s="54">
        <f t="shared" si="1605"/>
        <v>-10439</v>
      </c>
      <c r="Z383" s="54">
        <v>11872</v>
      </c>
      <c r="AB383" s="22">
        <f t="shared" si="1607"/>
        <v>0</v>
      </c>
      <c r="AE383" s="22">
        <f t="shared" si="1609"/>
        <v>0</v>
      </c>
      <c r="AG383" s="22">
        <v>5300</v>
      </c>
      <c r="AH383" s="22">
        <f t="shared" si="1611"/>
        <v>1700</v>
      </c>
      <c r="AI383" s="22">
        <v>7000</v>
      </c>
      <c r="AK383" s="22">
        <f t="shared" si="1613"/>
        <v>0</v>
      </c>
      <c r="AN383" s="22">
        <f t="shared" si="1615"/>
        <v>0</v>
      </c>
      <c r="AQ383" s="22">
        <f t="shared" si="1617"/>
        <v>0</v>
      </c>
      <c r="AT383" s="22">
        <f t="shared" si="1619"/>
        <v>0</v>
      </c>
      <c r="AW383" s="22">
        <f t="shared" si="1621"/>
        <v>0</v>
      </c>
      <c r="AZ383" s="22">
        <f t="shared" si="1623"/>
        <v>0</v>
      </c>
      <c r="BC383" s="22">
        <f t="shared" si="1625"/>
        <v>0</v>
      </c>
      <c r="BF383" s="22">
        <f t="shared" si="1627"/>
        <v>0</v>
      </c>
      <c r="BI383" s="22">
        <f t="shared" si="1629"/>
        <v>0</v>
      </c>
      <c r="BL383" s="22">
        <f t="shared" si="1631"/>
        <v>0</v>
      </c>
      <c r="BO383" s="22">
        <f t="shared" si="1633"/>
        <v>0</v>
      </c>
      <c r="BQ383" s="57">
        <f t="shared" si="1640"/>
        <v>27611</v>
      </c>
      <c r="BR383" s="57">
        <f t="shared" si="1635"/>
        <v>-8739</v>
      </c>
      <c r="BS383" s="57">
        <f t="shared" si="1640"/>
        <v>18872</v>
      </c>
      <c r="BT383" s="149"/>
      <c r="BY383" s="76">
        <f t="shared" si="1637"/>
        <v>27611</v>
      </c>
      <c r="BZ383" s="76">
        <f t="shared" si="1638"/>
        <v>-8739</v>
      </c>
      <c r="CA383" s="76">
        <f t="shared" si="1639"/>
        <v>18872</v>
      </c>
    </row>
    <row r="384" spans="1:79" ht="22.5" x14ac:dyDescent="0.2">
      <c r="A384" s="44" t="s">
        <v>75</v>
      </c>
      <c r="B384" s="45" t="s">
        <v>76</v>
      </c>
      <c r="D384" s="22">
        <f t="shared" si="1593"/>
        <v>0</v>
      </c>
      <c r="G384" s="22">
        <f t="shared" si="1595"/>
        <v>0</v>
      </c>
      <c r="J384" s="74">
        <f t="shared" si="1597"/>
        <v>0</v>
      </c>
      <c r="M384" s="22">
        <f t="shared" si="1599"/>
        <v>0</v>
      </c>
      <c r="P384" s="22">
        <f t="shared" si="1601"/>
        <v>0</v>
      </c>
      <c r="R384" s="48">
        <f t="shared" si="1693"/>
        <v>0</v>
      </c>
      <c r="S384" s="48">
        <f t="shared" si="1568"/>
        <v>0</v>
      </c>
      <c r="T384" s="48">
        <f t="shared" si="1569"/>
        <v>0</v>
      </c>
      <c r="V384" s="22">
        <f t="shared" si="1603"/>
        <v>0</v>
      </c>
      <c r="X384" s="82">
        <v>53</v>
      </c>
      <c r="Y384" s="82">
        <f t="shared" si="1605"/>
        <v>3064</v>
      </c>
      <c r="Z384" s="82">
        <v>3117</v>
      </c>
      <c r="AB384" s="22">
        <f t="shared" si="1607"/>
        <v>0</v>
      </c>
      <c r="AE384" s="22">
        <f t="shared" si="1609"/>
        <v>0</v>
      </c>
      <c r="AG384" s="22">
        <v>167</v>
      </c>
      <c r="AH384" s="22">
        <f t="shared" si="1611"/>
        <v>0</v>
      </c>
      <c r="AI384" s="22">
        <v>167</v>
      </c>
      <c r="AK384" s="22">
        <f t="shared" si="1613"/>
        <v>0</v>
      </c>
      <c r="AN384" s="22">
        <f t="shared" si="1615"/>
        <v>0</v>
      </c>
      <c r="AQ384" s="22">
        <f t="shared" si="1617"/>
        <v>0</v>
      </c>
      <c r="AT384" s="22">
        <f t="shared" si="1619"/>
        <v>0</v>
      </c>
      <c r="AW384" s="22">
        <f t="shared" si="1621"/>
        <v>0</v>
      </c>
      <c r="AZ384" s="22">
        <f t="shared" si="1623"/>
        <v>0</v>
      </c>
      <c r="BC384" s="22">
        <f t="shared" si="1625"/>
        <v>0</v>
      </c>
      <c r="BF384" s="22">
        <f t="shared" si="1627"/>
        <v>0</v>
      </c>
      <c r="BI384" s="22">
        <f t="shared" si="1629"/>
        <v>0</v>
      </c>
      <c r="BL384" s="22">
        <f t="shared" si="1631"/>
        <v>0</v>
      </c>
      <c r="BO384" s="22">
        <f t="shared" si="1633"/>
        <v>0</v>
      </c>
      <c r="BQ384" s="57">
        <f t="shared" si="1640"/>
        <v>220</v>
      </c>
      <c r="BR384" s="57">
        <f t="shared" si="1635"/>
        <v>3064</v>
      </c>
      <c r="BS384" s="57">
        <f t="shared" si="1640"/>
        <v>3284</v>
      </c>
      <c r="BT384" s="149"/>
      <c r="BY384" s="76">
        <f t="shared" si="1637"/>
        <v>220</v>
      </c>
      <c r="BZ384" s="76">
        <f t="shared" si="1638"/>
        <v>3064</v>
      </c>
      <c r="CA384" s="76">
        <f t="shared" si="1639"/>
        <v>3284</v>
      </c>
    </row>
    <row r="385" spans="1:79" ht="22.5" x14ac:dyDescent="0.2">
      <c r="A385" s="44" t="s">
        <v>59</v>
      </c>
      <c r="B385" s="45" t="s">
        <v>60</v>
      </c>
      <c r="D385" s="22">
        <f t="shared" si="1593"/>
        <v>0</v>
      </c>
      <c r="G385" s="22">
        <f t="shared" si="1595"/>
        <v>0</v>
      </c>
      <c r="J385" s="74">
        <f t="shared" si="1597"/>
        <v>0</v>
      </c>
      <c r="M385" s="22">
        <f t="shared" si="1599"/>
        <v>0</v>
      </c>
      <c r="P385" s="22">
        <f t="shared" si="1601"/>
        <v>0</v>
      </c>
      <c r="R385" s="48">
        <f t="shared" si="1693"/>
        <v>0</v>
      </c>
      <c r="S385" s="48">
        <f t="shared" si="1568"/>
        <v>0</v>
      </c>
      <c r="T385" s="48">
        <f t="shared" si="1569"/>
        <v>0</v>
      </c>
      <c r="V385" s="22">
        <f t="shared" si="1603"/>
        <v>0</v>
      </c>
      <c r="X385" s="54">
        <v>4129</v>
      </c>
      <c r="Y385" s="54">
        <f t="shared" si="1605"/>
        <v>-629</v>
      </c>
      <c r="Z385" s="54">
        <v>3500</v>
      </c>
      <c r="AB385" s="22">
        <f t="shared" si="1607"/>
        <v>0</v>
      </c>
      <c r="AE385" s="22">
        <f t="shared" si="1609"/>
        <v>0</v>
      </c>
      <c r="AG385" s="22">
        <v>1600</v>
      </c>
      <c r="AH385" s="22">
        <f t="shared" si="1611"/>
        <v>0</v>
      </c>
      <c r="AI385" s="22">
        <v>1600</v>
      </c>
      <c r="AK385" s="22">
        <f t="shared" si="1613"/>
        <v>0</v>
      </c>
      <c r="AN385" s="22">
        <f t="shared" si="1615"/>
        <v>0</v>
      </c>
      <c r="AQ385" s="22">
        <f t="shared" si="1617"/>
        <v>0</v>
      </c>
      <c r="AT385" s="22">
        <f t="shared" si="1619"/>
        <v>0</v>
      </c>
      <c r="AW385" s="22">
        <f t="shared" si="1621"/>
        <v>0</v>
      </c>
      <c r="AZ385" s="22">
        <f t="shared" si="1623"/>
        <v>0</v>
      </c>
      <c r="BC385" s="22">
        <f t="shared" si="1625"/>
        <v>0</v>
      </c>
      <c r="BF385" s="22">
        <f t="shared" si="1627"/>
        <v>0</v>
      </c>
      <c r="BI385" s="22">
        <f t="shared" si="1629"/>
        <v>0</v>
      </c>
      <c r="BL385" s="22">
        <f t="shared" si="1631"/>
        <v>0</v>
      </c>
      <c r="BO385" s="22">
        <f t="shared" si="1633"/>
        <v>0</v>
      </c>
      <c r="BQ385" s="57">
        <f t="shared" si="1640"/>
        <v>5729</v>
      </c>
      <c r="BR385" s="57">
        <f t="shared" si="1635"/>
        <v>-629</v>
      </c>
      <c r="BS385" s="57">
        <f t="shared" si="1640"/>
        <v>5100</v>
      </c>
      <c r="BT385" s="149"/>
      <c r="BY385" s="76">
        <f t="shared" si="1637"/>
        <v>5729</v>
      </c>
      <c r="BZ385" s="76">
        <f t="shared" si="1638"/>
        <v>-629</v>
      </c>
      <c r="CA385" s="76">
        <f t="shared" si="1639"/>
        <v>5100</v>
      </c>
    </row>
    <row r="386" spans="1:79" ht="45" x14ac:dyDescent="0.2">
      <c r="A386" s="44" t="s">
        <v>77</v>
      </c>
      <c r="B386" s="45" t="s">
        <v>78</v>
      </c>
      <c r="D386" s="22">
        <f t="shared" si="1593"/>
        <v>0</v>
      </c>
      <c r="G386" s="22">
        <f t="shared" si="1595"/>
        <v>0</v>
      </c>
      <c r="J386" s="74">
        <f t="shared" si="1597"/>
        <v>0</v>
      </c>
      <c r="M386" s="22">
        <f t="shared" si="1599"/>
        <v>0</v>
      </c>
      <c r="P386" s="22">
        <f t="shared" si="1601"/>
        <v>0</v>
      </c>
      <c r="R386" s="48">
        <f t="shared" si="1693"/>
        <v>0</v>
      </c>
      <c r="S386" s="48">
        <f t="shared" si="1568"/>
        <v>0</v>
      </c>
      <c r="T386" s="48">
        <f t="shared" si="1569"/>
        <v>0</v>
      </c>
      <c r="V386" s="22">
        <f t="shared" si="1603"/>
        <v>0</v>
      </c>
      <c r="X386" s="82">
        <v>4136</v>
      </c>
      <c r="Y386" s="82">
        <f t="shared" si="1605"/>
        <v>3864</v>
      </c>
      <c r="Z386" s="82">
        <v>8000</v>
      </c>
      <c r="AB386" s="22">
        <f t="shared" si="1607"/>
        <v>0</v>
      </c>
      <c r="AE386" s="22">
        <f t="shared" si="1609"/>
        <v>0</v>
      </c>
      <c r="AH386" s="22">
        <f t="shared" si="1611"/>
        <v>0</v>
      </c>
      <c r="AK386" s="22">
        <f t="shared" si="1613"/>
        <v>0</v>
      </c>
      <c r="AN386" s="22">
        <f t="shared" si="1615"/>
        <v>0</v>
      </c>
      <c r="AQ386" s="22">
        <f t="shared" si="1617"/>
        <v>0</v>
      </c>
      <c r="AT386" s="22">
        <f t="shared" si="1619"/>
        <v>0</v>
      </c>
      <c r="AW386" s="22">
        <f t="shared" si="1621"/>
        <v>0</v>
      </c>
      <c r="AZ386" s="22">
        <f t="shared" si="1623"/>
        <v>0</v>
      </c>
      <c r="BC386" s="22">
        <f t="shared" si="1625"/>
        <v>0</v>
      </c>
      <c r="BF386" s="22">
        <f t="shared" si="1627"/>
        <v>0</v>
      </c>
      <c r="BI386" s="22">
        <f t="shared" si="1629"/>
        <v>0</v>
      </c>
      <c r="BL386" s="22">
        <f t="shared" si="1631"/>
        <v>0</v>
      </c>
      <c r="BO386" s="22">
        <f t="shared" si="1633"/>
        <v>0</v>
      </c>
      <c r="BQ386" s="57">
        <f t="shared" si="1640"/>
        <v>4136</v>
      </c>
      <c r="BR386" s="57">
        <f t="shared" si="1635"/>
        <v>3864</v>
      </c>
      <c r="BS386" s="57">
        <f t="shared" si="1640"/>
        <v>8000</v>
      </c>
      <c r="BT386" s="149"/>
      <c r="BY386" s="76">
        <f t="shared" si="1637"/>
        <v>4136</v>
      </c>
      <c r="BZ386" s="76">
        <f t="shared" si="1638"/>
        <v>3864</v>
      </c>
      <c r="CA386" s="76">
        <f t="shared" si="1639"/>
        <v>8000</v>
      </c>
    </row>
    <row r="387" spans="1:79" ht="45" x14ac:dyDescent="0.2">
      <c r="A387" s="44" t="s">
        <v>61</v>
      </c>
      <c r="B387" s="45" t="s">
        <v>62</v>
      </c>
      <c r="D387" s="22">
        <f t="shared" si="1593"/>
        <v>0</v>
      </c>
      <c r="G387" s="22">
        <f t="shared" si="1595"/>
        <v>0</v>
      </c>
      <c r="J387" s="74">
        <f t="shared" si="1597"/>
        <v>0</v>
      </c>
      <c r="M387" s="22">
        <f t="shared" si="1599"/>
        <v>0</v>
      </c>
      <c r="P387" s="22">
        <f t="shared" si="1601"/>
        <v>0</v>
      </c>
      <c r="R387" s="48">
        <f t="shared" si="1693"/>
        <v>0</v>
      </c>
      <c r="S387" s="48">
        <f t="shared" si="1568"/>
        <v>0</v>
      </c>
      <c r="T387" s="48">
        <f t="shared" si="1569"/>
        <v>0</v>
      </c>
      <c r="V387" s="22">
        <f t="shared" si="1603"/>
        <v>0</v>
      </c>
      <c r="X387" s="54">
        <v>1221</v>
      </c>
      <c r="Y387" s="54">
        <f t="shared" si="1605"/>
        <v>1508</v>
      </c>
      <c r="Z387" s="54">
        <v>2729</v>
      </c>
      <c r="AB387" s="22">
        <f t="shared" si="1607"/>
        <v>0</v>
      </c>
      <c r="AE387" s="22">
        <f t="shared" si="1609"/>
        <v>0</v>
      </c>
      <c r="AH387" s="22">
        <f t="shared" si="1611"/>
        <v>0</v>
      </c>
      <c r="AK387" s="22">
        <f t="shared" si="1613"/>
        <v>0</v>
      </c>
      <c r="AN387" s="22">
        <f t="shared" si="1615"/>
        <v>0</v>
      </c>
      <c r="AQ387" s="22">
        <f t="shared" si="1617"/>
        <v>0</v>
      </c>
      <c r="AT387" s="22">
        <f t="shared" si="1619"/>
        <v>0</v>
      </c>
      <c r="AW387" s="22">
        <f t="shared" si="1621"/>
        <v>0</v>
      </c>
      <c r="AZ387" s="22">
        <f t="shared" si="1623"/>
        <v>0</v>
      </c>
      <c r="BC387" s="22">
        <f t="shared" si="1625"/>
        <v>0</v>
      </c>
      <c r="BF387" s="22">
        <f t="shared" si="1627"/>
        <v>0</v>
      </c>
      <c r="BI387" s="22">
        <f t="shared" si="1629"/>
        <v>0</v>
      </c>
      <c r="BL387" s="22">
        <f t="shared" si="1631"/>
        <v>0</v>
      </c>
      <c r="BO387" s="22">
        <f t="shared" si="1633"/>
        <v>0</v>
      </c>
      <c r="BQ387" s="57">
        <f t="shared" si="1640"/>
        <v>1221</v>
      </c>
      <c r="BR387" s="57">
        <f t="shared" si="1635"/>
        <v>1508</v>
      </c>
      <c r="BS387" s="57">
        <f t="shared" si="1640"/>
        <v>2729</v>
      </c>
      <c r="BT387" s="149"/>
      <c r="BY387" s="76">
        <f t="shared" si="1637"/>
        <v>1221</v>
      </c>
      <c r="BZ387" s="76">
        <f t="shared" si="1638"/>
        <v>1508</v>
      </c>
      <c r="CA387" s="76">
        <f t="shared" si="1639"/>
        <v>2729</v>
      </c>
    </row>
    <row r="388" spans="1:79" ht="22.5" x14ac:dyDescent="0.2">
      <c r="A388" s="44" t="s">
        <v>79</v>
      </c>
      <c r="B388" s="45" t="s">
        <v>80</v>
      </c>
      <c r="D388" s="22">
        <f t="shared" si="1593"/>
        <v>0</v>
      </c>
      <c r="G388" s="22">
        <f t="shared" si="1595"/>
        <v>0</v>
      </c>
      <c r="J388" s="74">
        <f t="shared" si="1597"/>
        <v>0</v>
      </c>
      <c r="M388" s="22">
        <f t="shared" si="1599"/>
        <v>0</v>
      </c>
      <c r="P388" s="22">
        <f t="shared" si="1601"/>
        <v>0</v>
      </c>
      <c r="R388" s="48">
        <f t="shared" si="1693"/>
        <v>0</v>
      </c>
      <c r="S388" s="48">
        <f t="shared" si="1568"/>
        <v>0</v>
      </c>
      <c r="T388" s="48">
        <f t="shared" si="1569"/>
        <v>0</v>
      </c>
      <c r="V388" s="22">
        <f t="shared" si="1603"/>
        <v>0</v>
      </c>
      <c r="X388" s="54">
        <f>X389</f>
        <v>0</v>
      </c>
      <c r="Y388" s="54">
        <f t="shared" si="1605"/>
        <v>20</v>
      </c>
      <c r="Z388" s="54">
        <f t="shared" ref="Z388:AI388" si="1720">Z389</f>
        <v>20</v>
      </c>
      <c r="AA388" s="54">
        <f t="shared" si="1720"/>
        <v>0</v>
      </c>
      <c r="AB388" s="54">
        <f t="shared" si="1607"/>
        <v>0</v>
      </c>
      <c r="AC388" s="54">
        <f t="shared" si="1720"/>
        <v>0</v>
      </c>
      <c r="AD388" s="54">
        <f t="shared" si="1720"/>
        <v>0</v>
      </c>
      <c r="AE388" s="54">
        <f t="shared" si="1609"/>
        <v>0</v>
      </c>
      <c r="AF388" s="54">
        <f t="shared" si="1720"/>
        <v>0</v>
      </c>
      <c r="AG388" s="54">
        <f t="shared" si="1720"/>
        <v>0</v>
      </c>
      <c r="AH388" s="54">
        <f t="shared" si="1611"/>
        <v>0</v>
      </c>
      <c r="AI388" s="54">
        <f t="shared" si="1720"/>
        <v>0</v>
      </c>
      <c r="AK388" s="22">
        <f t="shared" si="1613"/>
        <v>0</v>
      </c>
      <c r="AN388" s="22">
        <f t="shared" si="1615"/>
        <v>0</v>
      </c>
      <c r="AQ388" s="22">
        <f t="shared" si="1617"/>
        <v>0</v>
      </c>
      <c r="AT388" s="22">
        <f t="shared" si="1619"/>
        <v>0</v>
      </c>
      <c r="AW388" s="22">
        <f t="shared" si="1621"/>
        <v>0</v>
      </c>
      <c r="AZ388" s="22">
        <f t="shared" si="1623"/>
        <v>0</v>
      </c>
      <c r="BC388" s="22">
        <f t="shared" si="1625"/>
        <v>0</v>
      </c>
      <c r="BF388" s="22">
        <f t="shared" si="1627"/>
        <v>0</v>
      </c>
      <c r="BI388" s="22">
        <f t="shared" si="1629"/>
        <v>0</v>
      </c>
      <c r="BL388" s="22">
        <f t="shared" si="1631"/>
        <v>0</v>
      </c>
      <c r="BO388" s="22">
        <f t="shared" si="1633"/>
        <v>0</v>
      </c>
      <c r="BQ388" s="57">
        <f t="shared" si="1640"/>
        <v>0</v>
      </c>
      <c r="BR388" s="57">
        <f t="shared" si="1635"/>
        <v>20</v>
      </c>
      <c r="BS388" s="57">
        <f t="shared" si="1640"/>
        <v>20</v>
      </c>
      <c r="BT388" s="149"/>
      <c r="BY388" s="76">
        <f t="shared" si="1637"/>
        <v>0</v>
      </c>
      <c r="BZ388" s="76">
        <f t="shared" si="1638"/>
        <v>20</v>
      </c>
      <c r="CA388" s="76">
        <f t="shared" si="1639"/>
        <v>20</v>
      </c>
    </row>
    <row r="389" spans="1:79" ht="22.5" x14ac:dyDescent="0.2">
      <c r="A389" s="44" t="s">
        <v>82</v>
      </c>
      <c r="B389" s="45" t="s">
        <v>83</v>
      </c>
      <c r="D389" s="22">
        <f t="shared" si="1593"/>
        <v>0</v>
      </c>
      <c r="G389" s="22">
        <f t="shared" si="1595"/>
        <v>0</v>
      </c>
      <c r="J389" s="74">
        <f t="shared" si="1597"/>
        <v>0</v>
      </c>
      <c r="M389" s="22">
        <f t="shared" si="1599"/>
        <v>0</v>
      </c>
      <c r="P389" s="22">
        <f t="shared" si="1601"/>
        <v>0</v>
      </c>
      <c r="R389" s="48">
        <f t="shared" si="1693"/>
        <v>0</v>
      </c>
      <c r="S389" s="48">
        <f t="shared" si="1568"/>
        <v>0</v>
      </c>
      <c r="T389" s="48">
        <f t="shared" si="1569"/>
        <v>0</v>
      </c>
      <c r="V389" s="22">
        <f t="shared" si="1603"/>
        <v>0</v>
      </c>
      <c r="X389" s="54">
        <v>0</v>
      </c>
      <c r="Y389" s="54">
        <f t="shared" si="1605"/>
        <v>20</v>
      </c>
      <c r="Z389" s="54">
        <v>20</v>
      </c>
      <c r="AB389" s="22">
        <f t="shared" si="1607"/>
        <v>0</v>
      </c>
      <c r="AE389" s="22">
        <f t="shared" si="1609"/>
        <v>0</v>
      </c>
      <c r="AH389" s="22">
        <f t="shared" si="1611"/>
        <v>0</v>
      </c>
      <c r="AK389" s="22">
        <f t="shared" si="1613"/>
        <v>0</v>
      </c>
      <c r="AN389" s="22">
        <f t="shared" si="1615"/>
        <v>0</v>
      </c>
      <c r="AQ389" s="22">
        <f t="shared" si="1617"/>
        <v>0</v>
      </c>
      <c r="AT389" s="22">
        <f t="shared" si="1619"/>
        <v>0</v>
      </c>
      <c r="AW389" s="22">
        <f t="shared" si="1621"/>
        <v>0</v>
      </c>
      <c r="AZ389" s="22">
        <f t="shared" si="1623"/>
        <v>0</v>
      </c>
      <c r="BC389" s="22">
        <f t="shared" si="1625"/>
        <v>0</v>
      </c>
      <c r="BF389" s="22">
        <f t="shared" si="1627"/>
        <v>0</v>
      </c>
      <c r="BI389" s="22">
        <f t="shared" si="1629"/>
        <v>0</v>
      </c>
      <c r="BL389" s="22">
        <f t="shared" si="1631"/>
        <v>0</v>
      </c>
      <c r="BO389" s="22">
        <f t="shared" si="1633"/>
        <v>0</v>
      </c>
      <c r="BQ389" s="57">
        <f t="shared" si="1640"/>
        <v>0</v>
      </c>
      <c r="BR389" s="57">
        <f t="shared" si="1635"/>
        <v>20</v>
      </c>
      <c r="BS389" s="57">
        <f t="shared" si="1640"/>
        <v>20</v>
      </c>
      <c r="BT389" s="149"/>
      <c r="BY389" s="76">
        <f t="shared" si="1637"/>
        <v>0</v>
      </c>
      <c r="BZ389" s="76">
        <f t="shared" si="1638"/>
        <v>20</v>
      </c>
      <c r="CA389" s="76">
        <f t="shared" si="1639"/>
        <v>20</v>
      </c>
    </row>
    <row r="390" spans="1:79" ht="56.25" x14ac:dyDescent="0.2">
      <c r="A390" s="44" t="s">
        <v>92</v>
      </c>
      <c r="B390" s="45" t="s">
        <v>93</v>
      </c>
      <c r="C390" s="30">
        <f t="shared" ref="C390:W390" si="1721">C391+C392</f>
        <v>0</v>
      </c>
      <c r="D390" s="30">
        <f t="shared" si="1593"/>
        <v>0</v>
      </c>
      <c r="E390" s="30">
        <f t="shared" si="1721"/>
        <v>0</v>
      </c>
      <c r="F390" s="30">
        <f t="shared" si="1721"/>
        <v>0</v>
      </c>
      <c r="G390" s="30">
        <f t="shared" si="1595"/>
        <v>0</v>
      </c>
      <c r="H390" s="30">
        <f t="shared" si="1721"/>
        <v>0</v>
      </c>
      <c r="I390" s="30">
        <f t="shared" si="1721"/>
        <v>0</v>
      </c>
      <c r="J390" s="32">
        <f t="shared" si="1597"/>
        <v>0</v>
      </c>
      <c r="K390" s="30">
        <f t="shared" si="1721"/>
        <v>0</v>
      </c>
      <c r="L390" s="30">
        <f t="shared" si="1721"/>
        <v>0</v>
      </c>
      <c r="M390" s="30">
        <f t="shared" si="1599"/>
        <v>0</v>
      </c>
      <c r="N390" s="30">
        <f t="shared" si="1721"/>
        <v>0</v>
      </c>
      <c r="O390" s="30">
        <f t="shared" si="1721"/>
        <v>0</v>
      </c>
      <c r="P390" s="30">
        <f t="shared" si="1601"/>
        <v>0</v>
      </c>
      <c r="Q390" s="30">
        <f t="shared" si="1721"/>
        <v>0</v>
      </c>
      <c r="R390" s="48">
        <f t="shared" si="1693"/>
        <v>0</v>
      </c>
      <c r="S390" s="48">
        <f t="shared" si="1568"/>
        <v>0</v>
      </c>
      <c r="T390" s="48">
        <f t="shared" si="1569"/>
        <v>0</v>
      </c>
      <c r="U390" s="30">
        <f t="shared" si="1721"/>
        <v>0</v>
      </c>
      <c r="V390" s="30">
        <f t="shared" si="1603"/>
        <v>0</v>
      </c>
      <c r="W390" s="30">
        <f t="shared" si="1721"/>
        <v>0</v>
      </c>
      <c r="X390" s="30">
        <f>X391+X392</f>
        <v>5468</v>
      </c>
      <c r="Y390" s="30">
        <f t="shared" si="1605"/>
        <v>-5468</v>
      </c>
      <c r="Z390" s="30">
        <f t="shared" ref="Z390:AI390" si="1722">Z391+Z392</f>
        <v>0</v>
      </c>
      <c r="AA390" s="30">
        <f t="shared" si="1722"/>
        <v>0</v>
      </c>
      <c r="AB390" s="30">
        <f t="shared" si="1607"/>
        <v>0</v>
      </c>
      <c r="AC390" s="30">
        <f t="shared" si="1722"/>
        <v>0</v>
      </c>
      <c r="AD390" s="30">
        <f t="shared" si="1722"/>
        <v>0</v>
      </c>
      <c r="AE390" s="30">
        <f t="shared" si="1609"/>
        <v>0</v>
      </c>
      <c r="AF390" s="30">
        <f t="shared" si="1722"/>
        <v>0</v>
      </c>
      <c r="AG390" s="30">
        <f t="shared" si="1722"/>
        <v>0</v>
      </c>
      <c r="AH390" s="30">
        <f t="shared" si="1611"/>
        <v>0</v>
      </c>
      <c r="AI390" s="30">
        <f t="shared" si="1722"/>
        <v>0</v>
      </c>
      <c r="AK390" s="22">
        <f t="shared" si="1613"/>
        <v>0</v>
      </c>
      <c r="AN390" s="22">
        <f t="shared" si="1615"/>
        <v>0</v>
      </c>
      <c r="AQ390" s="22">
        <f t="shared" si="1617"/>
        <v>0</v>
      </c>
      <c r="AT390" s="22">
        <f t="shared" si="1619"/>
        <v>0</v>
      </c>
      <c r="AW390" s="22">
        <f t="shared" si="1621"/>
        <v>0</v>
      </c>
      <c r="AZ390" s="22">
        <f t="shared" si="1623"/>
        <v>0</v>
      </c>
      <c r="BC390" s="22">
        <f t="shared" si="1625"/>
        <v>0</v>
      </c>
      <c r="BF390" s="22">
        <f t="shared" si="1627"/>
        <v>0</v>
      </c>
      <c r="BI390" s="22">
        <f t="shared" si="1629"/>
        <v>0</v>
      </c>
      <c r="BL390" s="22">
        <f t="shared" si="1631"/>
        <v>0</v>
      </c>
      <c r="BO390" s="22">
        <f t="shared" si="1633"/>
        <v>0</v>
      </c>
      <c r="BQ390" s="57">
        <f t="shared" si="1640"/>
        <v>5468</v>
      </c>
      <c r="BR390" s="57">
        <f t="shared" si="1635"/>
        <v>-5468</v>
      </c>
      <c r="BS390" s="57">
        <f t="shared" si="1640"/>
        <v>0</v>
      </c>
      <c r="BT390" s="149"/>
      <c r="BY390" s="76">
        <f t="shared" si="1637"/>
        <v>5468</v>
      </c>
      <c r="BZ390" s="76">
        <f t="shared" si="1638"/>
        <v>-5468</v>
      </c>
      <c r="CA390" s="76">
        <f t="shared" si="1639"/>
        <v>0</v>
      </c>
    </row>
    <row r="391" spans="1:79" ht="22.5" x14ac:dyDescent="0.2">
      <c r="A391" s="44" t="s">
        <v>96</v>
      </c>
      <c r="B391" s="45" t="s">
        <v>97</v>
      </c>
      <c r="D391" s="22">
        <f t="shared" si="1593"/>
        <v>0</v>
      </c>
      <c r="G391" s="22">
        <f t="shared" si="1595"/>
        <v>0</v>
      </c>
      <c r="J391" s="74">
        <f t="shared" si="1597"/>
        <v>0</v>
      </c>
      <c r="M391" s="22">
        <f t="shared" si="1599"/>
        <v>0</v>
      </c>
      <c r="P391" s="22">
        <f t="shared" si="1601"/>
        <v>0</v>
      </c>
      <c r="R391" s="48">
        <f t="shared" si="1693"/>
        <v>0</v>
      </c>
      <c r="S391" s="48">
        <f t="shared" si="1568"/>
        <v>0</v>
      </c>
      <c r="T391" s="48">
        <f t="shared" si="1569"/>
        <v>0</v>
      </c>
      <c r="V391" s="22">
        <f t="shared" si="1603"/>
        <v>0</v>
      </c>
      <c r="X391" s="54">
        <v>690</v>
      </c>
      <c r="Y391" s="54">
        <f t="shared" si="1605"/>
        <v>-690</v>
      </c>
      <c r="Z391" s="54">
        <v>0</v>
      </c>
      <c r="AB391" s="22">
        <f t="shared" si="1607"/>
        <v>0</v>
      </c>
      <c r="AE391" s="22">
        <f t="shared" si="1609"/>
        <v>0</v>
      </c>
      <c r="AH391" s="22">
        <f t="shared" si="1611"/>
        <v>0</v>
      </c>
      <c r="AK391" s="22">
        <f t="shared" si="1613"/>
        <v>0</v>
      </c>
      <c r="AN391" s="22">
        <f t="shared" si="1615"/>
        <v>0</v>
      </c>
      <c r="AQ391" s="22">
        <f t="shared" si="1617"/>
        <v>0</v>
      </c>
      <c r="AT391" s="22">
        <f t="shared" si="1619"/>
        <v>0</v>
      </c>
      <c r="AW391" s="22">
        <f t="shared" si="1621"/>
        <v>0</v>
      </c>
      <c r="AZ391" s="22">
        <f t="shared" si="1623"/>
        <v>0</v>
      </c>
      <c r="BC391" s="22">
        <f t="shared" si="1625"/>
        <v>0</v>
      </c>
      <c r="BF391" s="22">
        <f t="shared" si="1627"/>
        <v>0</v>
      </c>
      <c r="BI391" s="22">
        <f t="shared" si="1629"/>
        <v>0</v>
      </c>
      <c r="BL391" s="22">
        <f t="shared" si="1631"/>
        <v>0</v>
      </c>
      <c r="BO391" s="22">
        <f t="shared" si="1633"/>
        <v>0</v>
      </c>
      <c r="BQ391" s="57">
        <f t="shared" si="1640"/>
        <v>690</v>
      </c>
      <c r="BR391" s="57">
        <f t="shared" si="1635"/>
        <v>-690</v>
      </c>
      <c r="BS391" s="57">
        <f t="shared" si="1640"/>
        <v>0</v>
      </c>
      <c r="BT391" s="149"/>
      <c r="BY391" s="76">
        <f t="shared" si="1637"/>
        <v>690</v>
      </c>
      <c r="BZ391" s="76">
        <f t="shared" si="1638"/>
        <v>-690</v>
      </c>
      <c r="CA391" s="76">
        <f t="shared" si="1639"/>
        <v>0</v>
      </c>
    </row>
    <row r="392" spans="1:79" ht="45" x14ac:dyDescent="0.2">
      <c r="A392" s="44">
        <v>424</v>
      </c>
      <c r="B392" s="45" t="s">
        <v>99</v>
      </c>
      <c r="D392" s="22">
        <f t="shared" si="1593"/>
        <v>0</v>
      </c>
      <c r="G392" s="22">
        <f t="shared" si="1595"/>
        <v>0</v>
      </c>
      <c r="J392" s="74">
        <f t="shared" si="1597"/>
        <v>0</v>
      </c>
      <c r="M392" s="22">
        <f t="shared" si="1599"/>
        <v>0</v>
      </c>
      <c r="P392" s="22">
        <f t="shared" si="1601"/>
        <v>0</v>
      </c>
      <c r="R392" s="48">
        <f t="shared" si="1693"/>
        <v>0</v>
      </c>
      <c r="S392" s="48">
        <f t="shared" si="1568"/>
        <v>0</v>
      </c>
      <c r="T392" s="48">
        <f t="shared" si="1569"/>
        <v>0</v>
      </c>
      <c r="V392" s="22">
        <f t="shared" si="1603"/>
        <v>0</v>
      </c>
      <c r="X392" s="54">
        <v>4778</v>
      </c>
      <c r="Y392" s="54">
        <f t="shared" si="1605"/>
        <v>-4778</v>
      </c>
      <c r="Z392" s="54">
        <v>0</v>
      </c>
      <c r="AB392" s="22">
        <f t="shared" si="1607"/>
        <v>0</v>
      </c>
      <c r="AE392" s="22">
        <f t="shared" si="1609"/>
        <v>0</v>
      </c>
      <c r="AH392" s="22">
        <f t="shared" si="1611"/>
        <v>0</v>
      </c>
      <c r="AK392" s="22">
        <f t="shared" si="1613"/>
        <v>0</v>
      </c>
      <c r="AN392" s="22">
        <f t="shared" si="1615"/>
        <v>0</v>
      </c>
      <c r="AQ392" s="22">
        <f t="shared" si="1617"/>
        <v>0</v>
      </c>
      <c r="AT392" s="22">
        <f t="shared" si="1619"/>
        <v>0</v>
      </c>
      <c r="AW392" s="22">
        <f t="shared" si="1621"/>
        <v>0</v>
      </c>
      <c r="AZ392" s="22">
        <f t="shared" si="1623"/>
        <v>0</v>
      </c>
      <c r="BC392" s="22">
        <f t="shared" si="1625"/>
        <v>0</v>
      </c>
      <c r="BF392" s="22">
        <f t="shared" si="1627"/>
        <v>0</v>
      </c>
      <c r="BI392" s="22">
        <f t="shared" si="1629"/>
        <v>0</v>
      </c>
      <c r="BL392" s="22">
        <f t="shared" si="1631"/>
        <v>0</v>
      </c>
      <c r="BO392" s="22">
        <f t="shared" si="1633"/>
        <v>0</v>
      </c>
      <c r="BQ392" s="57">
        <f t="shared" si="1640"/>
        <v>4778</v>
      </c>
      <c r="BR392" s="57">
        <f t="shared" si="1635"/>
        <v>-4778</v>
      </c>
      <c r="BS392" s="57">
        <f t="shared" si="1640"/>
        <v>0</v>
      </c>
      <c r="BT392" s="150"/>
      <c r="BY392" s="76">
        <f t="shared" si="1637"/>
        <v>4778</v>
      </c>
      <c r="BZ392" s="76">
        <f t="shared" si="1638"/>
        <v>-4778</v>
      </c>
      <c r="CA392" s="76">
        <f t="shared" si="1639"/>
        <v>0</v>
      </c>
    </row>
    <row r="393" spans="1:79" ht="45" x14ac:dyDescent="0.2">
      <c r="A393" s="38" t="s">
        <v>168</v>
      </c>
      <c r="B393" s="39" t="s">
        <v>169</v>
      </c>
      <c r="C393" s="40">
        <f t="shared" ref="C393:W393" si="1723">C395</f>
        <v>0</v>
      </c>
      <c r="D393" s="40">
        <f t="shared" si="1593"/>
        <v>0</v>
      </c>
      <c r="E393" s="40">
        <f t="shared" si="1723"/>
        <v>0</v>
      </c>
      <c r="F393" s="40">
        <f t="shared" si="1723"/>
        <v>0</v>
      </c>
      <c r="G393" s="40">
        <f t="shared" si="1595"/>
        <v>0</v>
      </c>
      <c r="H393" s="40">
        <f t="shared" si="1723"/>
        <v>0</v>
      </c>
      <c r="I393" s="40">
        <f t="shared" si="1723"/>
        <v>0</v>
      </c>
      <c r="J393" s="41">
        <f t="shared" si="1597"/>
        <v>0</v>
      </c>
      <c r="K393" s="40">
        <f t="shared" si="1723"/>
        <v>0</v>
      </c>
      <c r="L393" s="40">
        <f t="shared" si="1723"/>
        <v>0</v>
      </c>
      <c r="M393" s="40">
        <f t="shared" si="1599"/>
        <v>0</v>
      </c>
      <c r="N393" s="40">
        <f t="shared" si="1723"/>
        <v>0</v>
      </c>
      <c r="O393" s="40">
        <f t="shared" si="1723"/>
        <v>0</v>
      </c>
      <c r="P393" s="40">
        <f t="shared" si="1601"/>
        <v>0</v>
      </c>
      <c r="Q393" s="40">
        <f t="shared" si="1723"/>
        <v>0</v>
      </c>
      <c r="R393" s="42">
        <f t="shared" si="1693"/>
        <v>0</v>
      </c>
      <c r="S393" s="42">
        <f t="shared" ref="S393:S456" si="1724">T393-R393</f>
        <v>0</v>
      </c>
      <c r="T393" s="42">
        <f t="shared" ref="T393:T419" si="1725">E393+H393+K393+N393+Q393</f>
        <v>0</v>
      </c>
      <c r="U393" s="40">
        <f t="shared" si="1723"/>
        <v>0</v>
      </c>
      <c r="V393" s="40">
        <f t="shared" si="1603"/>
        <v>0</v>
      </c>
      <c r="W393" s="40">
        <f t="shared" si="1723"/>
        <v>0</v>
      </c>
      <c r="X393" s="40">
        <f>X395</f>
        <v>0</v>
      </c>
      <c r="Y393" s="40">
        <f t="shared" si="1605"/>
        <v>67297</v>
      </c>
      <c r="Z393" s="40">
        <f t="shared" ref="Z393:BP393" si="1726">Z395</f>
        <v>67297</v>
      </c>
      <c r="AA393" s="40">
        <f t="shared" si="1726"/>
        <v>0</v>
      </c>
      <c r="AB393" s="40">
        <f t="shared" si="1607"/>
        <v>0</v>
      </c>
      <c r="AC393" s="40">
        <f t="shared" si="1726"/>
        <v>0</v>
      </c>
      <c r="AD393" s="40">
        <f t="shared" si="1726"/>
        <v>0</v>
      </c>
      <c r="AE393" s="40">
        <f t="shared" si="1609"/>
        <v>0</v>
      </c>
      <c r="AF393" s="40">
        <f t="shared" si="1726"/>
        <v>0</v>
      </c>
      <c r="AG393" s="40">
        <f t="shared" si="1726"/>
        <v>0</v>
      </c>
      <c r="AH393" s="40">
        <f t="shared" si="1611"/>
        <v>0</v>
      </c>
      <c r="AI393" s="40">
        <f t="shared" si="1726"/>
        <v>0</v>
      </c>
      <c r="AJ393" s="40">
        <f t="shared" si="1726"/>
        <v>0</v>
      </c>
      <c r="AK393" s="40">
        <f t="shared" si="1613"/>
        <v>0</v>
      </c>
      <c r="AL393" s="40">
        <f t="shared" si="1726"/>
        <v>0</v>
      </c>
      <c r="AM393" s="40">
        <f t="shared" si="1726"/>
        <v>0</v>
      </c>
      <c r="AN393" s="40">
        <f t="shared" si="1615"/>
        <v>0</v>
      </c>
      <c r="AO393" s="40">
        <f t="shared" si="1726"/>
        <v>0</v>
      </c>
      <c r="AP393" s="40">
        <f t="shared" si="1726"/>
        <v>0</v>
      </c>
      <c r="AQ393" s="40">
        <f t="shared" si="1617"/>
        <v>0</v>
      </c>
      <c r="AR393" s="40">
        <f t="shared" si="1726"/>
        <v>0</v>
      </c>
      <c r="AS393" s="40">
        <f t="shared" si="1726"/>
        <v>0</v>
      </c>
      <c r="AT393" s="40">
        <f t="shared" si="1619"/>
        <v>0</v>
      </c>
      <c r="AU393" s="40">
        <f t="shared" si="1726"/>
        <v>0</v>
      </c>
      <c r="AV393" s="40">
        <f t="shared" si="1726"/>
        <v>0</v>
      </c>
      <c r="AW393" s="40">
        <f t="shared" si="1621"/>
        <v>0</v>
      </c>
      <c r="AX393" s="40">
        <f t="shared" si="1726"/>
        <v>0</v>
      </c>
      <c r="AY393" s="40">
        <f t="shared" si="1726"/>
        <v>0</v>
      </c>
      <c r="AZ393" s="40">
        <f t="shared" si="1623"/>
        <v>0</v>
      </c>
      <c r="BA393" s="40">
        <f t="shared" si="1726"/>
        <v>0</v>
      </c>
      <c r="BB393" s="40">
        <f t="shared" si="1726"/>
        <v>0</v>
      </c>
      <c r="BC393" s="40">
        <f t="shared" si="1625"/>
        <v>0</v>
      </c>
      <c r="BD393" s="40">
        <f t="shared" si="1726"/>
        <v>0</v>
      </c>
      <c r="BE393" s="40">
        <f t="shared" si="1726"/>
        <v>0</v>
      </c>
      <c r="BF393" s="40">
        <f t="shared" si="1627"/>
        <v>0</v>
      </c>
      <c r="BG393" s="40">
        <f t="shared" si="1726"/>
        <v>0</v>
      </c>
      <c r="BH393" s="40">
        <f t="shared" si="1726"/>
        <v>0</v>
      </c>
      <c r="BI393" s="40">
        <f t="shared" si="1629"/>
        <v>0</v>
      </c>
      <c r="BJ393" s="40">
        <f t="shared" si="1726"/>
        <v>0</v>
      </c>
      <c r="BK393" s="40">
        <f t="shared" si="1726"/>
        <v>0</v>
      </c>
      <c r="BL393" s="40">
        <f t="shared" si="1631"/>
        <v>0</v>
      </c>
      <c r="BM393" s="40">
        <f t="shared" si="1726"/>
        <v>0</v>
      </c>
      <c r="BN393" s="40">
        <f t="shared" si="1726"/>
        <v>0</v>
      </c>
      <c r="BO393" s="40">
        <f t="shared" si="1633"/>
        <v>0</v>
      </c>
      <c r="BP393" s="40">
        <f t="shared" si="1726"/>
        <v>0</v>
      </c>
      <c r="BQ393" s="60">
        <f t="shared" si="1640"/>
        <v>0</v>
      </c>
      <c r="BR393" s="60">
        <f t="shared" si="1635"/>
        <v>67297</v>
      </c>
      <c r="BS393" s="60">
        <f t="shared" si="1640"/>
        <v>67297</v>
      </c>
      <c r="BT393" s="49"/>
      <c r="BU393" s="43"/>
      <c r="BV393" s="40">
        <f>BV395</f>
        <v>0</v>
      </c>
      <c r="BW393" s="40">
        <f>BW395</f>
        <v>0</v>
      </c>
      <c r="BX393" s="40">
        <f>BX395</f>
        <v>0</v>
      </c>
      <c r="BY393" s="40">
        <f t="shared" si="1637"/>
        <v>0</v>
      </c>
      <c r="BZ393" s="40">
        <f t="shared" si="1638"/>
        <v>67297</v>
      </c>
      <c r="CA393" s="40">
        <f t="shared" si="1639"/>
        <v>67297</v>
      </c>
    </row>
    <row r="394" spans="1:79" ht="33.75" x14ac:dyDescent="0.2">
      <c r="A394" s="44" t="s">
        <v>43</v>
      </c>
      <c r="B394" s="45" t="s">
        <v>44</v>
      </c>
      <c r="D394" s="22">
        <f t="shared" si="1593"/>
        <v>0</v>
      </c>
      <c r="G394" s="22">
        <f t="shared" si="1595"/>
        <v>0</v>
      </c>
      <c r="J394" s="74">
        <f t="shared" si="1597"/>
        <v>0</v>
      </c>
      <c r="M394" s="22">
        <f t="shared" si="1599"/>
        <v>0</v>
      </c>
      <c r="P394" s="22">
        <f t="shared" si="1601"/>
        <v>0</v>
      </c>
      <c r="R394" s="48">
        <f t="shared" si="1693"/>
        <v>0</v>
      </c>
      <c r="S394" s="48">
        <f t="shared" si="1724"/>
        <v>0</v>
      </c>
      <c r="T394" s="48">
        <f t="shared" si="1725"/>
        <v>0</v>
      </c>
      <c r="V394" s="22">
        <f t="shared" si="1603"/>
        <v>0</v>
      </c>
      <c r="X394" s="54">
        <f>X395</f>
        <v>0</v>
      </c>
      <c r="Y394" s="54">
        <f t="shared" si="1605"/>
        <v>67297</v>
      </c>
      <c r="Z394" s="54">
        <f t="shared" ref="Z394" si="1727">Z395</f>
        <v>67297</v>
      </c>
      <c r="AB394" s="22">
        <f t="shared" si="1607"/>
        <v>0</v>
      </c>
      <c r="AE394" s="22">
        <f t="shared" si="1609"/>
        <v>0</v>
      </c>
      <c r="AH394" s="22">
        <f t="shared" si="1611"/>
        <v>0</v>
      </c>
      <c r="AK394" s="22">
        <f t="shared" si="1613"/>
        <v>0</v>
      </c>
      <c r="AN394" s="22">
        <f t="shared" si="1615"/>
        <v>0</v>
      </c>
      <c r="AQ394" s="22">
        <f t="shared" si="1617"/>
        <v>0</v>
      </c>
      <c r="AT394" s="22">
        <f t="shared" si="1619"/>
        <v>0</v>
      </c>
      <c r="AW394" s="22">
        <f t="shared" si="1621"/>
        <v>0</v>
      </c>
      <c r="AZ394" s="22">
        <f t="shared" si="1623"/>
        <v>0</v>
      </c>
      <c r="BC394" s="22">
        <f t="shared" si="1625"/>
        <v>0</v>
      </c>
      <c r="BF394" s="22">
        <f t="shared" si="1627"/>
        <v>0</v>
      </c>
      <c r="BI394" s="22">
        <f t="shared" si="1629"/>
        <v>0</v>
      </c>
      <c r="BL394" s="22">
        <f t="shared" si="1631"/>
        <v>0</v>
      </c>
      <c r="BO394" s="22">
        <f t="shared" si="1633"/>
        <v>0</v>
      </c>
      <c r="BQ394" s="49"/>
      <c r="BR394" s="49"/>
      <c r="BS394" s="49"/>
      <c r="BT394" s="49"/>
      <c r="BY394" s="76">
        <f t="shared" si="1637"/>
        <v>0</v>
      </c>
      <c r="BZ394" s="76">
        <f t="shared" si="1638"/>
        <v>0</v>
      </c>
      <c r="CA394" s="76">
        <f t="shared" si="1639"/>
        <v>0</v>
      </c>
    </row>
    <row r="395" spans="1:79" x14ac:dyDescent="0.2">
      <c r="A395" s="44">
        <v>52</v>
      </c>
      <c r="B395" s="45" t="s">
        <v>115</v>
      </c>
      <c r="C395" s="54">
        <f t="shared" ref="C395:W395" si="1728">C396+C399+C404</f>
        <v>0</v>
      </c>
      <c r="D395" s="54">
        <f t="shared" si="1593"/>
        <v>0</v>
      </c>
      <c r="E395" s="54">
        <f t="shared" si="1728"/>
        <v>0</v>
      </c>
      <c r="F395" s="54">
        <f t="shared" si="1728"/>
        <v>0</v>
      </c>
      <c r="G395" s="54">
        <f t="shared" si="1595"/>
        <v>0</v>
      </c>
      <c r="H395" s="54">
        <f t="shared" si="1728"/>
        <v>0</v>
      </c>
      <c r="I395" s="54">
        <f t="shared" si="1728"/>
        <v>0</v>
      </c>
      <c r="J395" s="55">
        <f t="shared" si="1597"/>
        <v>0</v>
      </c>
      <c r="K395" s="54">
        <f t="shared" si="1728"/>
        <v>0</v>
      </c>
      <c r="L395" s="54">
        <f t="shared" si="1728"/>
        <v>0</v>
      </c>
      <c r="M395" s="54">
        <f t="shared" si="1599"/>
        <v>0</v>
      </c>
      <c r="N395" s="54">
        <f t="shared" si="1728"/>
        <v>0</v>
      </c>
      <c r="O395" s="54">
        <f t="shared" si="1728"/>
        <v>0</v>
      </c>
      <c r="P395" s="54">
        <f t="shared" si="1601"/>
        <v>0</v>
      </c>
      <c r="Q395" s="54">
        <f t="shared" si="1728"/>
        <v>0</v>
      </c>
      <c r="R395" s="48">
        <f t="shared" si="1693"/>
        <v>0</v>
      </c>
      <c r="S395" s="48">
        <f t="shared" si="1724"/>
        <v>0</v>
      </c>
      <c r="T395" s="48">
        <f t="shared" si="1725"/>
        <v>0</v>
      </c>
      <c r="U395" s="54">
        <f t="shared" si="1728"/>
        <v>0</v>
      </c>
      <c r="V395" s="54">
        <f t="shared" si="1603"/>
        <v>0</v>
      </c>
      <c r="W395" s="54">
        <f t="shared" si="1728"/>
        <v>0</v>
      </c>
      <c r="X395" s="54">
        <f>X396+X399+X404</f>
        <v>0</v>
      </c>
      <c r="Y395" s="54">
        <f t="shared" si="1605"/>
        <v>67297</v>
      </c>
      <c r="Z395" s="54">
        <f t="shared" ref="Z395:BP395" si="1729">Z396+Z399+Z404</f>
        <v>67297</v>
      </c>
      <c r="AA395" s="54">
        <f t="shared" si="1729"/>
        <v>0</v>
      </c>
      <c r="AB395" s="54">
        <f t="shared" si="1607"/>
        <v>0</v>
      </c>
      <c r="AC395" s="54">
        <f t="shared" si="1729"/>
        <v>0</v>
      </c>
      <c r="AD395" s="54">
        <f t="shared" si="1729"/>
        <v>0</v>
      </c>
      <c r="AE395" s="54">
        <f t="shared" si="1609"/>
        <v>0</v>
      </c>
      <c r="AF395" s="54">
        <f t="shared" si="1729"/>
        <v>0</v>
      </c>
      <c r="AG395" s="54">
        <f t="shared" si="1729"/>
        <v>0</v>
      </c>
      <c r="AH395" s="54">
        <f t="shared" si="1611"/>
        <v>0</v>
      </c>
      <c r="AI395" s="54">
        <f t="shared" si="1729"/>
        <v>0</v>
      </c>
      <c r="AJ395" s="54">
        <f t="shared" si="1729"/>
        <v>0</v>
      </c>
      <c r="AK395" s="54">
        <f t="shared" si="1613"/>
        <v>0</v>
      </c>
      <c r="AL395" s="54">
        <f t="shared" si="1729"/>
        <v>0</v>
      </c>
      <c r="AM395" s="54">
        <f t="shared" si="1729"/>
        <v>0</v>
      </c>
      <c r="AN395" s="54">
        <f t="shared" si="1615"/>
        <v>0</v>
      </c>
      <c r="AO395" s="54">
        <f t="shared" si="1729"/>
        <v>0</v>
      </c>
      <c r="AP395" s="54">
        <f t="shared" si="1729"/>
        <v>0</v>
      </c>
      <c r="AQ395" s="54">
        <f t="shared" si="1617"/>
        <v>0</v>
      </c>
      <c r="AR395" s="54">
        <f t="shared" si="1729"/>
        <v>0</v>
      </c>
      <c r="AS395" s="54">
        <f t="shared" si="1729"/>
        <v>0</v>
      </c>
      <c r="AT395" s="54">
        <f t="shared" si="1619"/>
        <v>0</v>
      </c>
      <c r="AU395" s="54">
        <f t="shared" si="1729"/>
        <v>0</v>
      </c>
      <c r="AV395" s="54">
        <f t="shared" si="1729"/>
        <v>0</v>
      </c>
      <c r="AW395" s="54">
        <f t="shared" si="1621"/>
        <v>0</v>
      </c>
      <c r="AX395" s="54">
        <f t="shared" si="1729"/>
        <v>0</v>
      </c>
      <c r="AY395" s="54">
        <f t="shared" si="1729"/>
        <v>0</v>
      </c>
      <c r="AZ395" s="54">
        <f t="shared" si="1623"/>
        <v>0</v>
      </c>
      <c r="BA395" s="54">
        <f t="shared" si="1729"/>
        <v>0</v>
      </c>
      <c r="BB395" s="54">
        <f t="shared" si="1729"/>
        <v>0</v>
      </c>
      <c r="BC395" s="54">
        <f t="shared" si="1625"/>
        <v>0</v>
      </c>
      <c r="BD395" s="54">
        <f t="shared" si="1729"/>
        <v>0</v>
      </c>
      <c r="BE395" s="54">
        <f t="shared" si="1729"/>
        <v>0</v>
      </c>
      <c r="BF395" s="54">
        <f t="shared" si="1627"/>
        <v>0</v>
      </c>
      <c r="BG395" s="54">
        <f t="shared" si="1729"/>
        <v>0</v>
      </c>
      <c r="BH395" s="54">
        <f t="shared" si="1729"/>
        <v>0</v>
      </c>
      <c r="BI395" s="54">
        <f t="shared" si="1629"/>
        <v>0</v>
      </c>
      <c r="BJ395" s="54">
        <f t="shared" si="1729"/>
        <v>0</v>
      </c>
      <c r="BK395" s="54">
        <f t="shared" si="1729"/>
        <v>0</v>
      </c>
      <c r="BL395" s="54">
        <f t="shared" si="1631"/>
        <v>0</v>
      </c>
      <c r="BM395" s="54">
        <f t="shared" si="1729"/>
        <v>0</v>
      </c>
      <c r="BN395" s="54">
        <f t="shared" si="1729"/>
        <v>0</v>
      </c>
      <c r="BO395" s="54">
        <f t="shared" si="1633"/>
        <v>0</v>
      </c>
      <c r="BP395" s="54">
        <f t="shared" si="1729"/>
        <v>0</v>
      </c>
      <c r="BQ395" s="57">
        <f t="shared" si="1640"/>
        <v>0</v>
      </c>
      <c r="BR395" s="57">
        <f t="shared" si="1635"/>
        <v>67297</v>
      </c>
      <c r="BS395" s="57">
        <f t="shared" si="1640"/>
        <v>67297</v>
      </c>
      <c r="BT395" s="49"/>
      <c r="BU395" s="54"/>
      <c r="BV395" s="54">
        <f>BV396+BV399+BV404</f>
        <v>0</v>
      </c>
      <c r="BW395" s="54">
        <f>BW396+BW399+BW404</f>
        <v>0</v>
      </c>
      <c r="BX395" s="54">
        <f>BX396+BX399+BX404</f>
        <v>0</v>
      </c>
      <c r="BY395" s="54">
        <f t="shared" si="1637"/>
        <v>0</v>
      </c>
      <c r="BZ395" s="54">
        <f t="shared" si="1638"/>
        <v>67297</v>
      </c>
      <c r="CA395" s="54">
        <f t="shared" si="1639"/>
        <v>67297</v>
      </c>
    </row>
    <row r="396" spans="1:79" ht="22.5" x14ac:dyDescent="0.2">
      <c r="A396" s="44" t="s">
        <v>47</v>
      </c>
      <c r="B396" s="45" t="s">
        <v>48</v>
      </c>
      <c r="C396" s="30">
        <f t="shared" ref="C396:W396" si="1730">C397+C398</f>
        <v>0</v>
      </c>
      <c r="D396" s="30">
        <f t="shared" ref="D396:D459" si="1731">E396-C396</f>
        <v>0</v>
      </c>
      <c r="E396" s="30">
        <f t="shared" si="1730"/>
        <v>0</v>
      </c>
      <c r="F396" s="30">
        <f t="shared" si="1730"/>
        <v>0</v>
      </c>
      <c r="G396" s="30">
        <f t="shared" ref="G396:G459" si="1732">H396-F396</f>
        <v>0</v>
      </c>
      <c r="H396" s="30">
        <f t="shared" si="1730"/>
        <v>0</v>
      </c>
      <c r="I396" s="30">
        <f t="shared" si="1730"/>
        <v>0</v>
      </c>
      <c r="J396" s="32">
        <f t="shared" ref="J396:J459" si="1733">K396-I396</f>
        <v>0</v>
      </c>
      <c r="K396" s="30">
        <f t="shared" si="1730"/>
        <v>0</v>
      </c>
      <c r="L396" s="30">
        <f t="shared" si="1730"/>
        <v>0</v>
      </c>
      <c r="M396" s="30">
        <f t="shared" ref="M396:M459" si="1734">N396-L396</f>
        <v>0</v>
      </c>
      <c r="N396" s="30">
        <f t="shared" si="1730"/>
        <v>0</v>
      </c>
      <c r="O396" s="30">
        <f t="shared" si="1730"/>
        <v>0</v>
      </c>
      <c r="P396" s="30">
        <f t="shared" ref="P396:P459" si="1735">Q396-O396</f>
        <v>0</v>
      </c>
      <c r="Q396" s="30">
        <f t="shared" si="1730"/>
        <v>0</v>
      </c>
      <c r="R396" s="48">
        <f t="shared" si="1693"/>
        <v>0</v>
      </c>
      <c r="S396" s="48">
        <f t="shared" si="1724"/>
        <v>0</v>
      </c>
      <c r="T396" s="48">
        <f t="shared" si="1725"/>
        <v>0</v>
      </c>
      <c r="U396" s="30">
        <f t="shared" si="1730"/>
        <v>0</v>
      </c>
      <c r="V396" s="30">
        <f t="shared" ref="V396:V459" si="1736">W396-U396</f>
        <v>0</v>
      </c>
      <c r="W396" s="30">
        <f t="shared" si="1730"/>
        <v>0</v>
      </c>
      <c r="X396" s="30">
        <f>X397+X398</f>
        <v>0</v>
      </c>
      <c r="Y396" s="30">
        <f t="shared" ref="Y396:Y459" si="1737">Z396-X396</f>
        <v>38606</v>
      </c>
      <c r="Z396" s="30">
        <f t="shared" ref="Z396:BP396" si="1738">Z397+Z398</f>
        <v>38606</v>
      </c>
      <c r="AA396" s="30">
        <f t="shared" si="1738"/>
        <v>0</v>
      </c>
      <c r="AB396" s="30">
        <f t="shared" ref="AB396:AB459" si="1739">AC396-AA396</f>
        <v>0</v>
      </c>
      <c r="AC396" s="30">
        <f t="shared" si="1738"/>
        <v>0</v>
      </c>
      <c r="AD396" s="30">
        <f t="shared" si="1738"/>
        <v>0</v>
      </c>
      <c r="AE396" s="30">
        <f t="shared" ref="AE396:AE459" si="1740">AF396-AD396</f>
        <v>0</v>
      </c>
      <c r="AF396" s="30">
        <f t="shared" si="1738"/>
        <v>0</v>
      </c>
      <c r="AG396" s="30">
        <f t="shared" si="1738"/>
        <v>0</v>
      </c>
      <c r="AH396" s="30">
        <f t="shared" ref="AH396:AH459" si="1741">AI396-AG396</f>
        <v>0</v>
      </c>
      <c r="AI396" s="30">
        <f t="shared" si="1738"/>
        <v>0</v>
      </c>
      <c r="AJ396" s="30">
        <f t="shared" si="1738"/>
        <v>0</v>
      </c>
      <c r="AK396" s="30">
        <f t="shared" ref="AK396:AK459" si="1742">AL396-AJ396</f>
        <v>0</v>
      </c>
      <c r="AL396" s="30">
        <f t="shared" si="1738"/>
        <v>0</v>
      </c>
      <c r="AM396" s="30">
        <f t="shared" si="1738"/>
        <v>0</v>
      </c>
      <c r="AN396" s="30">
        <f t="shared" ref="AN396:AN459" si="1743">AO396-AM396</f>
        <v>0</v>
      </c>
      <c r="AO396" s="30">
        <f t="shared" si="1738"/>
        <v>0</v>
      </c>
      <c r="AP396" s="30">
        <f t="shared" si="1738"/>
        <v>0</v>
      </c>
      <c r="AQ396" s="30">
        <f t="shared" ref="AQ396:AQ459" si="1744">AR396-AP396</f>
        <v>0</v>
      </c>
      <c r="AR396" s="30">
        <f t="shared" si="1738"/>
        <v>0</v>
      </c>
      <c r="AS396" s="30">
        <f t="shared" si="1738"/>
        <v>0</v>
      </c>
      <c r="AT396" s="30">
        <f t="shared" ref="AT396:AT459" si="1745">AU396-AS396</f>
        <v>0</v>
      </c>
      <c r="AU396" s="30">
        <f t="shared" si="1738"/>
        <v>0</v>
      </c>
      <c r="AV396" s="30">
        <f t="shared" si="1738"/>
        <v>0</v>
      </c>
      <c r="AW396" s="30">
        <f t="shared" ref="AW396:AW459" si="1746">AX396-AV396</f>
        <v>0</v>
      </c>
      <c r="AX396" s="30">
        <f t="shared" si="1738"/>
        <v>0</v>
      </c>
      <c r="AY396" s="30">
        <f t="shared" si="1738"/>
        <v>0</v>
      </c>
      <c r="AZ396" s="30">
        <f t="shared" ref="AZ396:AZ459" si="1747">BA396-AY396</f>
        <v>0</v>
      </c>
      <c r="BA396" s="30">
        <f t="shared" si="1738"/>
        <v>0</v>
      </c>
      <c r="BB396" s="30">
        <f t="shared" si="1738"/>
        <v>0</v>
      </c>
      <c r="BC396" s="30">
        <f t="shared" ref="BC396:BC459" si="1748">BD396-BB396</f>
        <v>0</v>
      </c>
      <c r="BD396" s="30">
        <f t="shared" si="1738"/>
        <v>0</v>
      </c>
      <c r="BE396" s="30">
        <f t="shared" si="1738"/>
        <v>0</v>
      </c>
      <c r="BF396" s="30">
        <f t="shared" ref="BF396:BF459" si="1749">BG396-BE396</f>
        <v>0</v>
      </c>
      <c r="BG396" s="30">
        <f t="shared" si="1738"/>
        <v>0</v>
      </c>
      <c r="BH396" s="30">
        <f t="shared" si="1738"/>
        <v>0</v>
      </c>
      <c r="BI396" s="30">
        <f t="shared" ref="BI396:BI459" si="1750">BJ396-BH396</f>
        <v>0</v>
      </c>
      <c r="BJ396" s="30">
        <f t="shared" si="1738"/>
        <v>0</v>
      </c>
      <c r="BK396" s="30">
        <f t="shared" si="1738"/>
        <v>0</v>
      </c>
      <c r="BL396" s="30">
        <f t="shared" ref="BL396:BL459" si="1751">BM396-BK396</f>
        <v>0</v>
      </c>
      <c r="BM396" s="30">
        <f t="shared" si="1738"/>
        <v>0</v>
      </c>
      <c r="BN396" s="30">
        <f t="shared" si="1738"/>
        <v>0</v>
      </c>
      <c r="BO396" s="30">
        <f t="shared" ref="BO396:BO459" si="1752">BP396-BN396</f>
        <v>0</v>
      </c>
      <c r="BP396" s="30">
        <f t="shared" si="1738"/>
        <v>0</v>
      </c>
      <c r="BQ396" s="57">
        <f t="shared" si="1640"/>
        <v>0</v>
      </c>
      <c r="BR396" s="57">
        <f t="shared" ref="BR396:BR459" si="1753">BS396-BQ396</f>
        <v>38606</v>
      </c>
      <c r="BS396" s="57">
        <f t="shared" si="1640"/>
        <v>38606</v>
      </c>
      <c r="BT396" s="49"/>
      <c r="BU396" s="30"/>
      <c r="BV396" s="30">
        <f>BV397+BV398</f>
        <v>0</v>
      </c>
      <c r="BW396" s="30">
        <f>BW397+BW398</f>
        <v>0</v>
      </c>
      <c r="BX396" s="30">
        <f>BX397+BX398</f>
        <v>0</v>
      </c>
      <c r="BY396" s="30">
        <f t="shared" ref="BY396:BY459" si="1754">BQ396+BV396</f>
        <v>0</v>
      </c>
      <c r="BZ396" s="30">
        <f t="shared" ref="BZ396:BZ459" si="1755">BR396+BW396</f>
        <v>38606</v>
      </c>
      <c r="CA396" s="30">
        <f t="shared" ref="CA396:CA459" si="1756">BS396+BX396</f>
        <v>38606</v>
      </c>
    </row>
    <row r="397" spans="1:79" x14ac:dyDescent="0.2">
      <c r="A397" s="44" t="s">
        <v>49</v>
      </c>
      <c r="B397" s="45" t="s">
        <v>50</v>
      </c>
      <c r="D397" s="22">
        <f t="shared" si="1731"/>
        <v>0</v>
      </c>
      <c r="G397" s="22">
        <f t="shared" si="1732"/>
        <v>0</v>
      </c>
      <c r="J397" s="74">
        <f t="shared" si="1733"/>
        <v>0</v>
      </c>
      <c r="M397" s="22">
        <f t="shared" si="1734"/>
        <v>0</v>
      </c>
      <c r="P397" s="22">
        <f t="shared" si="1735"/>
        <v>0</v>
      </c>
      <c r="R397" s="48">
        <f t="shared" si="1693"/>
        <v>0</v>
      </c>
      <c r="S397" s="48">
        <f t="shared" si="1724"/>
        <v>0</v>
      </c>
      <c r="T397" s="48">
        <f t="shared" si="1725"/>
        <v>0</v>
      </c>
      <c r="V397" s="22">
        <f t="shared" si="1736"/>
        <v>0</v>
      </c>
      <c r="X397" s="54">
        <v>0</v>
      </c>
      <c r="Y397" s="54">
        <f t="shared" si="1737"/>
        <v>33075</v>
      </c>
      <c r="Z397" s="54">
        <v>33075</v>
      </c>
      <c r="AB397" s="22">
        <f t="shared" si="1739"/>
        <v>0</v>
      </c>
      <c r="AE397" s="22">
        <f t="shared" si="1740"/>
        <v>0</v>
      </c>
      <c r="AH397" s="22">
        <f t="shared" si="1741"/>
        <v>0</v>
      </c>
      <c r="AK397" s="22">
        <f t="shared" si="1742"/>
        <v>0</v>
      </c>
      <c r="AN397" s="22">
        <f t="shared" si="1743"/>
        <v>0</v>
      </c>
      <c r="AQ397" s="22">
        <f t="shared" si="1744"/>
        <v>0</v>
      </c>
      <c r="AT397" s="22">
        <f t="shared" si="1745"/>
        <v>0</v>
      </c>
      <c r="AW397" s="22">
        <f t="shared" si="1746"/>
        <v>0</v>
      </c>
      <c r="AZ397" s="22">
        <f t="shared" si="1747"/>
        <v>0</v>
      </c>
      <c r="BC397" s="22">
        <f t="shared" si="1748"/>
        <v>0</v>
      </c>
      <c r="BF397" s="22">
        <f t="shared" si="1749"/>
        <v>0</v>
      </c>
      <c r="BI397" s="22">
        <f t="shared" si="1750"/>
        <v>0</v>
      </c>
      <c r="BL397" s="22">
        <f t="shared" si="1751"/>
        <v>0</v>
      </c>
      <c r="BO397" s="22">
        <f t="shared" si="1752"/>
        <v>0</v>
      </c>
      <c r="BQ397" s="57">
        <f t="shared" ref="BQ397:BS460" si="1757">R397+U397+X397+AA397+AD397+AG397+AJ397+AM397+AP397+AS397+AV397+AY397+BB397+BE397+BH397+BK397+BN397</f>
        <v>0</v>
      </c>
      <c r="BR397" s="57">
        <f t="shared" si="1753"/>
        <v>33075</v>
      </c>
      <c r="BS397" s="57">
        <f t="shared" si="1757"/>
        <v>33075</v>
      </c>
      <c r="BT397" s="49"/>
      <c r="BY397" s="76">
        <f t="shared" si="1754"/>
        <v>0</v>
      </c>
      <c r="BZ397" s="76">
        <f t="shared" si="1755"/>
        <v>33075</v>
      </c>
      <c r="CA397" s="76">
        <f t="shared" si="1756"/>
        <v>33075</v>
      </c>
    </row>
    <row r="398" spans="1:79" ht="22.5" x14ac:dyDescent="0.2">
      <c r="A398" s="44" t="s">
        <v>53</v>
      </c>
      <c r="B398" s="45" t="s">
        <v>54</v>
      </c>
      <c r="D398" s="22">
        <f t="shared" si="1731"/>
        <v>0</v>
      </c>
      <c r="G398" s="22">
        <f t="shared" si="1732"/>
        <v>0</v>
      </c>
      <c r="J398" s="74">
        <f t="shared" si="1733"/>
        <v>0</v>
      </c>
      <c r="M398" s="22">
        <f t="shared" si="1734"/>
        <v>0</v>
      </c>
      <c r="P398" s="22">
        <f t="shared" si="1735"/>
        <v>0</v>
      </c>
      <c r="R398" s="48">
        <f t="shared" si="1693"/>
        <v>0</v>
      </c>
      <c r="S398" s="48">
        <f t="shared" si="1724"/>
        <v>0</v>
      </c>
      <c r="T398" s="48">
        <f t="shared" si="1725"/>
        <v>0</v>
      </c>
      <c r="V398" s="22">
        <f t="shared" si="1736"/>
        <v>0</v>
      </c>
      <c r="X398" s="54">
        <v>0</v>
      </c>
      <c r="Y398" s="54">
        <f t="shared" si="1737"/>
        <v>5531</v>
      </c>
      <c r="Z398" s="54">
        <v>5531</v>
      </c>
      <c r="AB398" s="22">
        <f t="shared" si="1739"/>
        <v>0</v>
      </c>
      <c r="AE398" s="22">
        <f t="shared" si="1740"/>
        <v>0</v>
      </c>
      <c r="AH398" s="22">
        <f t="shared" si="1741"/>
        <v>0</v>
      </c>
      <c r="AK398" s="22">
        <f t="shared" si="1742"/>
        <v>0</v>
      </c>
      <c r="AN398" s="22">
        <f t="shared" si="1743"/>
        <v>0</v>
      </c>
      <c r="AQ398" s="22">
        <f t="shared" si="1744"/>
        <v>0</v>
      </c>
      <c r="AT398" s="22">
        <f t="shared" si="1745"/>
        <v>0</v>
      </c>
      <c r="AW398" s="22">
        <f t="shared" si="1746"/>
        <v>0</v>
      </c>
      <c r="AZ398" s="22">
        <f t="shared" si="1747"/>
        <v>0</v>
      </c>
      <c r="BC398" s="22">
        <f t="shared" si="1748"/>
        <v>0</v>
      </c>
      <c r="BF398" s="22">
        <f t="shared" si="1749"/>
        <v>0</v>
      </c>
      <c r="BI398" s="22">
        <f t="shared" si="1750"/>
        <v>0</v>
      </c>
      <c r="BL398" s="22">
        <f t="shared" si="1751"/>
        <v>0</v>
      </c>
      <c r="BO398" s="22">
        <f t="shared" si="1752"/>
        <v>0</v>
      </c>
      <c r="BQ398" s="57">
        <f t="shared" si="1757"/>
        <v>0</v>
      </c>
      <c r="BR398" s="57">
        <f t="shared" si="1753"/>
        <v>5531</v>
      </c>
      <c r="BS398" s="57">
        <f t="shared" si="1757"/>
        <v>5531</v>
      </c>
      <c r="BT398" s="49"/>
      <c r="BY398" s="76">
        <f t="shared" si="1754"/>
        <v>0</v>
      </c>
      <c r="BZ398" s="76">
        <f t="shared" si="1755"/>
        <v>5531</v>
      </c>
      <c r="CA398" s="76">
        <f t="shared" si="1756"/>
        <v>5531</v>
      </c>
    </row>
    <row r="399" spans="1:79" ht="22.5" x14ac:dyDescent="0.2">
      <c r="A399" s="44" t="s">
        <v>55</v>
      </c>
      <c r="B399" s="45" t="s">
        <v>56</v>
      </c>
      <c r="C399" s="30">
        <f t="shared" ref="C399:W399" si="1758">C400+C401+C402+C403</f>
        <v>0</v>
      </c>
      <c r="D399" s="30">
        <f t="shared" si="1731"/>
        <v>0</v>
      </c>
      <c r="E399" s="30">
        <f t="shared" si="1758"/>
        <v>0</v>
      </c>
      <c r="F399" s="30">
        <f t="shared" si="1758"/>
        <v>0</v>
      </c>
      <c r="G399" s="30">
        <f t="shared" si="1732"/>
        <v>0</v>
      </c>
      <c r="H399" s="30">
        <f t="shared" si="1758"/>
        <v>0</v>
      </c>
      <c r="I399" s="30">
        <f t="shared" si="1758"/>
        <v>0</v>
      </c>
      <c r="J399" s="32">
        <f t="shared" si="1733"/>
        <v>0</v>
      </c>
      <c r="K399" s="30">
        <f t="shared" si="1758"/>
        <v>0</v>
      </c>
      <c r="L399" s="30">
        <f t="shared" si="1758"/>
        <v>0</v>
      </c>
      <c r="M399" s="30">
        <f t="shared" si="1734"/>
        <v>0</v>
      </c>
      <c r="N399" s="30">
        <f t="shared" si="1758"/>
        <v>0</v>
      </c>
      <c r="O399" s="30">
        <f t="shared" si="1758"/>
        <v>0</v>
      </c>
      <c r="P399" s="30">
        <f t="shared" si="1735"/>
        <v>0</v>
      </c>
      <c r="Q399" s="30">
        <f t="shared" si="1758"/>
        <v>0</v>
      </c>
      <c r="R399" s="48">
        <f t="shared" si="1693"/>
        <v>0</v>
      </c>
      <c r="S399" s="48">
        <f t="shared" si="1724"/>
        <v>0</v>
      </c>
      <c r="T399" s="48">
        <f t="shared" si="1725"/>
        <v>0</v>
      </c>
      <c r="U399" s="30">
        <f t="shared" si="1758"/>
        <v>0</v>
      </c>
      <c r="V399" s="30">
        <f t="shared" si="1736"/>
        <v>0</v>
      </c>
      <c r="W399" s="30">
        <f t="shared" si="1758"/>
        <v>0</v>
      </c>
      <c r="X399" s="30">
        <f>X400+X401+X402+X403</f>
        <v>0</v>
      </c>
      <c r="Y399" s="30">
        <f t="shared" si="1737"/>
        <v>14199</v>
      </c>
      <c r="Z399" s="30">
        <f t="shared" ref="Z399:BP399" si="1759">Z400+Z401+Z402+Z403</f>
        <v>14199</v>
      </c>
      <c r="AA399" s="30">
        <f t="shared" si="1759"/>
        <v>0</v>
      </c>
      <c r="AB399" s="30">
        <f t="shared" si="1739"/>
        <v>0</v>
      </c>
      <c r="AC399" s="30">
        <f t="shared" si="1759"/>
        <v>0</v>
      </c>
      <c r="AD399" s="30">
        <f t="shared" si="1759"/>
        <v>0</v>
      </c>
      <c r="AE399" s="30">
        <f t="shared" si="1740"/>
        <v>0</v>
      </c>
      <c r="AF399" s="30">
        <f t="shared" si="1759"/>
        <v>0</v>
      </c>
      <c r="AG399" s="30">
        <f t="shared" si="1759"/>
        <v>0</v>
      </c>
      <c r="AH399" s="30">
        <f t="shared" si="1741"/>
        <v>0</v>
      </c>
      <c r="AI399" s="30">
        <f t="shared" si="1759"/>
        <v>0</v>
      </c>
      <c r="AJ399" s="30">
        <f t="shared" si="1759"/>
        <v>0</v>
      </c>
      <c r="AK399" s="30">
        <f t="shared" si="1742"/>
        <v>0</v>
      </c>
      <c r="AL399" s="30">
        <f t="shared" si="1759"/>
        <v>0</v>
      </c>
      <c r="AM399" s="30">
        <f t="shared" si="1759"/>
        <v>0</v>
      </c>
      <c r="AN399" s="30">
        <f t="shared" si="1743"/>
        <v>0</v>
      </c>
      <c r="AO399" s="30">
        <f t="shared" si="1759"/>
        <v>0</v>
      </c>
      <c r="AP399" s="30">
        <f t="shared" si="1759"/>
        <v>0</v>
      </c>
      <c r="AQ399" s="30">
        <f t="shared" si="1744"/>
        <v>0</v>
      </c>
      <c r="AR399" s="30">
        <f t="shared" si="1759"/>
        <v>0</v>
      </c>
      <c r="AS399" s="30">
        <f t="shared" si="1759"/>
        <v>0</v>
      </c>
      <c r="AT399" s="30">
        <f t="shared" si="1745"/>
        <v>0</v>
      </c>
      <c r="AU399" s="30">
        <f t="shared" si="1759"/>
        <v>0</v>
      </c>
      <c r="AV399" s="30">
        <f t="shared" si="1759"/>
        <v>0</v>
      </c>
      <c r="AW399" s="30">
        <f t="shared" si="1746"/>
        <v>0</v>
      </c>
      <c r="AX399" s="30">
        <f t="shared" si="1759"/>
        <v>0</v>
      </c>
      <c r="AY399" s="30">
        <f t="shared" si="1759"/>
        <v>0</v>
      </c>
      <c r="AZ399" s="30">
        <f t="shared" si="1747"/>
        <v>0</v>
      </c>
      <c r="BA399" s="30">
        <f t="shared" si="1759"/>
        <v>0</v>
      </c>
      <c r="BB399" s="30">
        <f t="shared" si="1759"/>
        <v>0</v>
      </c>
      <c r="BC399" s="30">
        <f t="shared" si="1748"/>
        <v>0</v>
      </c>
      <c r="BD399" s="30">
        <f t="shared" si="1759"/>
        <v>0</v>
      </c>
      <c r="BE399" s="30">
        <f t="shared" si="1759"/>
        <v>0</v>
      </c>
      <c r="BF399" s="30">
        <f t="shared" si="1749"/>
        <v>0</v>
      </c>
      <c r="BG399" s="30">
        <f t="shared" si="1759"/>
        <v>0</v>
      </c>
      <c r="BH399" s="30">
        <f t="shared" si="1759"/>
        <v>0</v>
      </c>
      <c r="BI399" s="30">
        <f t="shared" si="1750"/>
        <v>0</v>
      </c>
      <c r="BJ399" s="30">
        <f t="shared" si="1759"/>
        <v>0</v>
      </c>
      <c r="BK399" s="30">
        <f t="shared" si="1759"/>
        <v>0</v>
      </c>
      <c r="BL399" s="30">
        <f t="shared" si="1751"/>
        <v>0</v>
      </c>
      <c r="BM399" s="30">
        <f t="shared" si="1759"/>
        <v>0</v>
      </c>
      <c r="BN399" s="30">
        <f t="shared" si="1759"/>
        <v>0</v>
      </c>
      <c r="BO399" s="30">
        <f t="shared" si="1752"/>
        <v>0</v>
      </c>
      <c r="BP399" s="30">
        <f t="shared" si="1759"/>
        <v>0</v>
      </c>
      <c r="BQ399" s="57">
        <f t="shared" si="1757"/>
        <v>0</v>
      </c>
      <c r="BR399" s="57">
        <f t="shared" si="1753"/>
        <v>14199</v>
      </c>
      <c r="BS399" s="57">
        <f t="shared" si="1757"/>
        <v>14199</v>
      </c>
      <c r="BT399" s="49"/>
      <c r="BU399" s="30"/>
      <c r="BV399" s="30">
        <f>BV400+BV401+BV402+BV403</f>
        <v>0</v>
      </c>
      <c r="BW399" s="30">
        <f>BW400+BW401+BW402+BW403</f>
        <v>0</v>
      </c>
      <c r="BX399" s="30">
        <f>BX400+BX401+BX402+BX403</f>
        <v>0</v>
      </c>
      <c r="BY399" s="30">
        <f t="shared" si="1754"/>
        <v>0</v>
      </c>
      <c r="BZ399" s="30">
        <f t="shared" si="1755"/>
        <v>14199</v>
      </c>
      <c r="CA399" s="30">
        <f t="shared" si="1756"/>
        <v>14199</v>
      </c>
    </row>
    <row r="400" spans="1:79" ht="33.75" x14ac:dyDescent="0.2">
      <c r="A400" s="44" t="s">
        <v>57</v>
      </c>
      <c r="B400" s="45" t="s">
        <v>58</v>
      </c>
      <c r="D400" s="22">
        <f t="shared" si="1731"/>
        <v>0</v>
      </c>
      <c r="G400" s="22">
        <f t="shared" si="1732"/>
        <v>0</v>
      </c>
      <c r="J400" s="74">
        <f t="shared" si="1733"/>
        <v>0</v>
      </c>
      <c r="M400" s="22">
        <f t="shared" si="1734"/>
        <v>0</v>
      </c>
      <c r="P400" s="22">
        <f t="shared" si="1735"/>
        <v>0</v>
      </c>
      <c r="R400" s="48">
        <f t="shared" si="1693"/>
        <v>0</v>
      </c>
      <c r="S400" s="48">
        <f t="shared" si="1724"/>
        <v>0</v>
      </c>
      <c r="T400" s="48">
        <f t="shared" si="1725"/>
        <v>0</v>
      </c>
      <c r="V400" s="22">
        <f t="shared" si="1736"/>
        <v>0</v>
      </c>
      <c r="X400" s="54">
        <v>0</v>
      </c>
      <c r="Y400" s="54">
        <f t="shared" si="1737"/>
        <v>2150</v>
      </c>
      <c r="Z400" s="54">
        <v>2150</v>
      </c>
      <c r="AB400" s="22">
        <f t="shared" si="1739"/>
        <v>0</v>
      </c>
      <c r="AE400" s="22">
        <f t="shared" si="1740"/>
        <v>0</v>
      </c>
      <c r="AH400" s="22">
        <f t="shared" si="1741"/>
        <v>0</v>
      </c>
      <c r="AK400" s="22">
        <f t="shared" si="1742"/>
        <v>0</v>
      </c>
      <c r="AN400" s="22">
        <f t="shared" si="1743"/>
        <v>0</v>
      </c>
      <c r="AQ400" s="22">
        <f t="shared" si="1744"/>
        <v>0</v>
      </c>
      <c r="AT400" s="22">
        <f t="shared" si="1745"/>
        <v>0</v>
      </c>
      <c r="AW400" s="22">
        <f t="shared" si="1746"/>
        <v>0</v>
      </c>
      <c r="AZ400" s="22">
        <f t="shared" si="1747"/>
        <v>0</v>
      </c>
      <c r="BC400" s="22">
        <f t="shared" si="1748"/>
        <v>0</v>
      </c>
      <c r="BF400" s="22">
        <f t="shared" si="1749"/>
        <v>0</v>
      </c>
      <c r="BI400" s="22">
        <f t="shared" si="1750"/>
        <v>0</v>
      </c>
      <c r="BL400" s="22">
        <f t="shared" si="1751"/>
        <v>0</v>
      </c>
      <c r="BO400" s="22">
        <f t="shared" si="1752"/>
        <v>0</v>
      </c>
      <c r="BQ400" s="57">
        <f t="shared" si="1757"/>
        <v>0</v>
      </c>
      <c r="BR400" s="57">
        <f t="shared" si="1753"/>
        <v>2150</v>
      </c>
      <c r="BS400" s="57">
        <f t="shared" si="1757"/>
        <v>2150</v>
      </c>
      <c r="BT400" s="49"/>
      <c r="BY400" s="76">
        <f t="shared" si="1754"/>
        <v>0</v>
      </c>
      <c r="BZ400" s="76">
        <f t="shared" si="1755"/>
        <v>2150</v>
      </c>
      <c r="CA400" s="76">
        <f t="shared" si="1756"/>
        <v>2150</v>
      </c>
    </row>
    <row r="401" spans="1:79" ht="22.5" x14ac:dyDescent="0.2">
      <c r="A401" s="44" t="s">
        <v>59</v>
      </c>
      <c r="B401" s="45" t="s">
        <v>60</v>
      </c>
      <c r="D401" s="22">
        <f t="shared" si="1731"/>
        <v>0</v>
      </c>
      <c r="G401" s="22">
        <f t="shared" si="1732"/>
        <v>0</v>
      </c>
      <c r="J401" s="74">
        <f t="shared" si="1733"/>
        <v>0</v>
      </c>
      <c r="M401" s="22">
        <f t="shared" si="1734"/>
        <v>0</v>
      </c>
      <c r="P401" s="22">
        <f t="shared" si="1735"/>
        <v>0</v>
      </c>
      <c r="R401" s="48">
        <f t="shared" si="1693"/>
        <v>0</v>
      </c>
      <c r="S401" s="48">
        <f t="shared" si="1724"/>
        <v>0</v>
      </c>
      <c r="T401" s="48">
        <f t="shared" si="1725"/>
        <v>0</v>
      </c>
      <c r="V401" s="22">
        <f t="shared" si="1736"/>
        <v>0</v>
      </c>
      <c r="X401" s="54">
        <v>0</v>
      </c>
      <c r="Y401" s="54">
        <f t="shared" si="1737"/>
        <v>1895</v>
      </c>
      <c r="Z401" s="54">
        <v>1895</v>
      </c>
      <c r="AB401" s="22">
        <f t="shared" si="1739"/>
        <v>0</v>
      </c>
      <c r="AE401" s="22">
        <f t="shared" si="1740"/>
        <v>0</v>
      </c>
      <c r="AH401" s="22">
        <f t="shared" si="1741"/>
        <v>0</v>
      </c>
      <c r="AK401" s="22">
        <f t="shared" si="1742"/>
        <v>0</v>
      </c>
      <c r="AN401" s="22">
        <f t="shared" si="1743"/>
        <v>0</v>
      </c>
      <c r="AQ401" s="22">
        <f t="shared" si="1744"/>
        <v>0</v>
      </c>
      <c r="AT401" s="22">
        <f t="shared" si="1745"/>
        <v>0</v>
      </c>
      <c r="AW401" s="22">
        <f t="shared" si="1746"/>
        <v>0</v>
      </c>
      <c r="AZ401" s="22">
        <f t="shared" si="1747"/>
        <v>0</v>
      </c>
      <c r="BC401" s="22">
        <f t="shared" si="1748"/>
        <v>0</v>
      </c>
      <c r="BF401" s="22">
        <f t="shared" si="1749"/>
        <v>0</v>
      </c>
      <c r="BI401" s="22">
        <f t="shared" si="1750"/>
        <v>0</v>
      </c>
      <c r="BL401" s="22">
        <f t="shared" si="1751"/>
        <v>0</v>
      </c>
      <c r="BO401" s="22">
        <f t="shared" si="1752"/>
        <v>0</v>
      </c>
      <c r="BQ401" s="57">
        <f t="shared" si="1757"/>
        <v>0</v>
      </c>
      <c r="BR401" s="57">
        <f t="shared" si="1753"/>
        <v>1895</v>
      </c>
      <c r="BS401" s="57">
        <f t="shared" si="1757"/>
        <v>1895</v>
      </c>
      <c r="BT401" s="49"/>
      <c r="BY401" s="76">
        <f t="shared" si="1754"/>
        <v>0</v>
      </c>
      <c r="BZ401" s="76">
        <f t="shared" si="1755"/>
        <v>1895</v>
      </c>
      <c r="CA401" s="76">
        <f t="shared" si="1756"/>
        <v>1895</v>
      </c>
    </row>
    <row r="402" spans="1:79" ht="45" x14ac:dyDescent="0.2">
      <c r="A402" s="44" t="s">
        <v>77</v>
      </c>
      <c r="B402" s="45" t="s">
        <v>78</v>
      </c>
      <c r="D402" s="22">
        <f t="shared" si="1731"/>
        <v>0</v>
      </c>
      <c r="G402" s="22">
        <f t="shared" si="1732"/>
        <v>0</v>
      </c>
      <c r="J402" s="74">
        <f t="shared" si="1733"/>
        <v>0</v>
      </c>
      <c r="M402" s="22">
        <f t="shared" si="1734"/>
        <v>0</v>
      </c>
      <c r="P402" s="22">
        <f t="shared" si="1735"/>
        <v>0</v>
      </c>
      <c r="R402" s="48">
        <f t="shared" si="1693"/>
        <v>0</v>
      </c>
      <c r="S402" s="48">
        <f t="shared" si="1724"/>
        <v>0</v>
      </c>
      <c r="T402" s="48">
        <f t="shared" si="1725"/>
        <v>0</v>
      </c>
      <c r="V402" s="22">
        <f t="shared" si="1736"/>
        <v>0</v>
      </c>
      <c r="X402" s="54">
        <v>0</v>
      </c>
      <c r="Y402" s="54">
        <f t="shared" si="1737"/>
        <v>5837</v>
      </c>
      <c r="Z402" s="54">
        <v>5837</v>
      </c>
      <c r="AB402" s="22">
        <f t="shared" si="1739"/>
        <v>0</v>
      </c>
      <c r="AE402" s="22">
        <f t="shared" si="1740"/>
        <v>0</v>
      </c>
      <c r="AH402" s="22">
        <f t="shared" si="1741"/>
        <v>0</v>
      </c>
      <c r="AK402" s="22">
        <f t="shared" si="1742"/>
        <v>0</v>
      </c>
      <c r="AN402" s="22">
        <f t="shared" si="1743"/>
        <v>0</v>
      </c>
      <c r="AQ402" s="22">
        <f t="shared" si="1744"/>
        <v>0</v>
      </c>
      <c r="AT402" s="22">
        <f t="shared" si="1745"/>
        <v>0</v>
      </c>
      <c r="AW402" s="22">
        <f t="shared" si="1746"/>
        <v>0</v>
      </c>
      <c r="AZ402" s="22">
        <f t="shared" si="1747"/>
        <v>0</v>
      </c>
      <c r="BC402" s="22">
        <f t="shared" si="1748"/>
        <v>0</v>
      </c>
      <c r="BF402" s="22">
        <f t="shared" si="1749"/>
        <v>0</v>
      </c>
      <c r="BI402" s="22">
        <f t="shared" si="1750"/>
        <v>0</v>
      </c>
      <c r="BL402" s="22">
        <f t="shared" si="1751"/>
        <v>0</v>
      </c>
      <c r="BO402" s="22">
        <f t="shared" si="1752"/>
        <v>0</v>
      </c>
      <c r="BQ402" s="57">
        <f t="shared" si="1757"/>
        <v>0</v>
      </c>
      <c r="BR402" s="57">
        <f t="shared" si="1753"/>
        <v>5837</v>
      </c>
      <c r="BS402" s="57">
        <f t="shared" si="1757"/>
        <v>5837</v>
      </c>
      <c r="BT402" s="49"/>
      <c r="BY402" s="76">
        <f t="shared" si="1754"/>
        <v>0</v>
      </c>
      <c r="BZ402" s="76">
        <f t="shared" si="1755"/>
        <v>5837</v>
      </c>
      <c r="CA402" s="76">
        <f t="shared" si="1756"/>
        <v>5837</v>
      </c>
    </row>
    <row r="403" spans="1:79" ht="45" x14ac:dyDescent="0.2">
      <c r="A403" s="44" t="s">
        <v>61</v>
      </c>
      <c r="B403" s="45" t="s">
        <v>62</v>
      </c>
      <c r="D403" s="22">
        <f t="shared" si="1731"/>
        <v>0</v>
      </c>
      <c r="G403" s="22">
        <f t="shared" si="1732"/>
        <v>0</v>
      </c>
      <c r="J403" s="74">
        <f t="shared" si="1733"/>
        <v>0</v>
      </c>
      <c r="M403" s="22">
        <f t="shared" si="1734"/>
        <v>0</v>
      </c>
      <c r="P403" s="22">
        <f t="shared" si="1735"/>
        <v>0</v>
      </c>
      <c r="R403" s="48">
        <f t="shared" si="1693"/>
        <v>0</v>
      </c>
      <c r="S403" s="48">
        <f t="shared" si="1724"/>
        <v>0</v>
      </c>
      <c r="T403" s="48">
        <f t="shared" si="1725"/>
        <v>0</v>
      </c>
      <c r="V403" s="22">
        <f t="shared" si="1736"/>
        <v>0</v>
      </c>
      <c r="X403" s="54">
        <v>0</v>
      </c>
      <c r="Y403" s="54">
        <f t="shared" si="1737"/>
        <v>4317</v>
      </c>
      <c r="Z403" s="54">
        <v>4317</v>
      </c>
      <c r="AB403" s="22">
        <f t="shared" si="1739"/>
        <v>0</v>
      </c>
      <c r="AE403" s="22">
        <f t="shared" si="1740"/>
        <v>0</v>
      </c>
      <c r="AH403" s="22">
        <f t="shared" si="1741"/>
        <v>0</v>
      </c>
      <c r="AK403" s="22">
        <f t="shared" si="1742"/>
        <v>0</v>
      </c>
      <c r="AN403" s="22">
        <f t="shared" si="1743"/>
        <v>0</v>
      </c>
      <c r="AQ403" s="22">
        <f t="shared" si="1744"/>
        <v>0</v>
      </c>
      <c r="AT403" s="22">
        <f t="shared" si="1745"/>
        <v>0</v>
      </c>
      <c r="AW403" s="22">
        <f t="shared" si="1746"/>
        <v>0</v>
      </c>
      <c r="AZ403" s="22">
        <f t="shared" si="1747"/>
        <v>0</v>
      </c>
      <c r="BC403" s="22">
        <f t="shared" si="1748"/>
        <v>0</v>
      </c>
      <c r="BF403" s="22">
        <f t="shared" si="1749"/>
        <v>0</v>
      </c>
      <c r="BI403" s="22">
        <f t="shared" si="1750"/>
        <v>0</v>
      </c>
      <c r="BL403" s="22">
        <f t="shared" si="1751"/>
        <v>0</v>
      </c>
      <c r="BO403" s="22">
        <f t="shared" si="1752"/>
        <v>0</v>
      </c>
      <c r="BQ403" s="57">
        <f t="shared" si="1757"/>
        <v>0</v>
      </c>
      <c r="BR403" s="57">
        <f t="shared" si="1753"/>
        <v>4317</v>
      </c>
      <c r="BS403" s="57">
        <f t="shared" si="1757"/>
        <v>4317</v>
      </c>
      <c r="BT403" s="49"/>
      <c r="BY403" s="76">
        <f t="shared" si="1754"/>
        <v>0</v>
      </c>
      <c r="BZ403" s="76">
        <f t="shared" si="1755"/>
        <v>4317</v>
      </c>
      <c r="CA403" s="76">
        <f t="shared" si="1756"/>
        <v>4317</v>
      </c>
    </row>
    <row r="404" spans="1:79" ht="45" x14ac:dyDescent="0.2">
      <c r="A404" s="44" t="s">
        <v>118</v>
      </c>
      <c r="B404" s="45" t="s">
        <v>119</v>
      </c>
      <c r="C404" s="30">
        <f t="shared" ref="C404:W404" si="1760">C405</f>
        <v>0</v>
      </c>
      <c r="D404" s="30">
        <f t="shared" si="1731"/>
        <v>0</v>
      </c>
      <c r="E404" s="30">
        <f t="shared" si="1760"/>
        <v>0</v>
      </c>
      <c r="F404" s="30">
        <f t="shared" si="1760"/>
        <v>0</v>
      </c>
      <c r="G404" s="30">
        <f t="shared" si="1732"/>
        <v>0</v>
      </c>
      <c r="H404" s="30">
        <f t="shared" si="1760"/>
        <v>0</v>
      </c>
      <c r="I404" s="30">
        <f t="shared" si="1760"/>
        <v>0</v>
      </c>
      <c r="J404" s="32">
        <f t="shared" si="1733"/>
        <v>0</v>
      </c>
      <c r="K404" s="30">
        <f t="shared" si="1760"/>
        <v>0</v>
      </c>
      <c r="L404" s="30">
        <f t="shared" si="1760"/>
        <v>0</v>
      </c>
      <c r="M404" s="30">
        <f t="shared" si="1734"/>
        <v>0</v>
      </c>
      <c r="N404" s="30">
        <f t="shared" si="1760"/>
        <v>0</v>
      </c>
      <c r="O404" s="30">
        <f t="shared" si="1760"/>
        <v>0</v>
      </c>
      <c r="P404" s="30">
        <f t="shared" si="1735"/>
        <v>0</v>
      </c>
      <c r="Q404" s="30">
        <f t="shared" si="1760"/>
        <v>0</v>
      </c>
      <c r="R404" s="48">
        <f t="shared" si="1693"/>
        <v>0</v>
      </c>
      <c r="S404" s="48">
        <f t="shared" si="1724"/>
        <v>0</v>
      </c>
      <c r="T404" s="48">
        <f t="shared" si="1725"/>
        <v>0</v>
      </c>
      <c r="U404" s="30">
        <f t="shared" si="1760"/>
        <v>0</v>
      </c>
      <c r="V404" s="30">
        <f t="shared" si="1736"/>
        <v>0</v>
      </c>
      <c r="W404" s="30">
        <f t="shared" si="1760"/>
        <v>0</v>
      </c>
      <c r="X404" s="30">
        <f>X405</f>
        <v>0</v>
      </c>
      <c r="Y404" s="30">
        <f t="shared" si="1737"/>
        <v>14492</v>
      </c>
      <c r="Z404" s="30">
        <f t="shared" ref="Z404:BP404" si="1761">Z405</f>
        <v>14492</v>
      </c>
      <c r="AA404" s="30">
        <f t="shared" si="1761"/>
        <v>0</v>
      </c>
      <c r="AB404" s="30">
        <f t="shared" si="1739"/>
        <v>0</v>
      </c>
      <c r="AC404" s="30">
        <f t="shared" si="1761"/>
        <v>0</v>
      </c>
      <c r="AD404" s="30">
        <f t="shared" si="1761"/>
        <v>0</v>
      </c>
      <c r="AE404" s="30">
        <f t="shared" si="1740"/>
        <v>0</v>
      </c>
      <c r="AF404" s="30">
        <f t="shared" si="1761"/>
        <v>0</v>
      </c>
      <c r="AG404" s="30">
        <f t="shared" si="1761"/>
        <v>0</v>
      </c>
      <c r="AH404" s="30">
        <f t="shared" si="1741"/>
        <v>0</v>
      </c>
      <c r="AI404" s="30">
        <f t="shared" si="1761"/>
        <v>0</v>
      </c>
      <c r="AJ404" s="30">
        <f t="shared" si="1761"/>
        <v>0</v>
      </c>
      <c r="AK404" s="30">
        <f t="shared" si="1742"/>
        <v>0</v>
      </c>
      <c r="AL404" s="30">
        <f t="shared" si="1761"/>
        <v>0</v>
      </c>
      <c r="AM404" s="30">
        <f t="shared" si="1761"/>
        <v>0</v>
      </c>
      <c r="AN404" s="30">
        <f t="shared" si="1743"/>
        <v>0</v>
      </c>
      <c r="AO404" s="30">
        <f t="shared" si="1761"/>
        <v>0</v>
      </c>
      <c r="AP404" s="30">
        <f t="shared" si="1761"/>
        <v>0</v>
      </c>
      <c r="AQ404" s="30">
        <f t="shared" si="1744"/>
        <v>0</v>
      </c>
      <c r="AR404" s="30">
        <f t="shared" si="1761"/>
        <v>0</v>
      </c>
      <c r="AS404" s="30">
        <f t="shared" si="1761"/>
        <v>0</v>
      </c>
      <c r="AT404" s="30">
        <f t="shared" si="1745"/>
        <v>0</v>
      </c>
      <c r="AU404" s="30">
        <f t="shared" si="1761"/>
        <v>0</v>
      </c>
      <c r="AV404" s="30">
        <f t="shared" si="1761"/>
        <v>0</v>
      </c>
      <c r="AW404" s="30">
        <f t="shared" si="1746"/>
        <v>0</v>
      </c>
      <c r="AX404" s="30">
        <f t="shared" si="1761"/>
        <v>0</v>
      </c>
      <c r="AY404" s="30">
        <f t="shared" si="1761"/>
        <v>0</v>
      </c>
      <c r="AZ404" s="30">
        <f t="shared" si="1747"/>
        <v>0</v>
      </c>
      <c r="BA404" s="30">
        <f t="shared" si="1761"/>
        <v>0</v>
      </c>
      <c r="BB404" s="30">
        <f t="shared" si="1761"/>
        <v>0</v>
      </c>
      <c r="BC404" s="30">
        <f t="shared" si="1748"/>
        <v>0</v>
      </c>
      <c r="BD404" s="30">
        <f t="shared" si="1761"/>
        <v>0</v>
      </c>
      <c r="BE404" s="30">
        <f t="shared" si="1761"/>
        <v>0</v>
      </c>
      <c r="BF404" s="30">
        <f t="shared" si="1749"/>
        <v>0</v>
      </c>
      <c r="BG404" s="30">
        <f t="shared" si="1761"/>
        <v>0</v>
      </c>
      <c r="BH404" s="30">
        <f t="shared" si="1761"/>
        <v>0</v>
      </c>
      <c r="BI404" s="30">
        <f t="shared" si="1750"/>
        <v>0</v>
      </c>
      <c r="BJ404" s="30">
        <f t="shared" si="1761"/>
        <v>0</v>
      </c>
      <c r="BK404" s="30">
        <f t="shared" si="1761"/>
        <v>0</v>
      </c>
      <c r="BL404" s="30">
        <f t="shared" si="1751"/>
        <v>0</v>
      </c>
      <c r="BM404" s="30">
        <f t="shared" si="1761"/>
        <v>0</v>
      </c>
      <c r="BN404" s="30">
        <f t="shared" si="1761"/>
        <v>0</v>
      </c>
      <c r="BO404" s="30">
        <f t="shared" si="1752"/>
        <v>0</v>
      </c>
      <c r="BP404" s="30">
        <f t="shared" si="1761"/>
        <v>0</v>
      </c>
      <c r="BQ404" s="57">
        <f t="shared" si="1757"/>
        <v>0</v>
      </c>
      <c r="BR404" s="57">
        <f t="shared" si="1753"/>
        <v>14492</v>
      </c>
      <c r="BS404" s="57">
        <f t="shared" si="1757"/>
        <v>14492</v>
      </c>
      <c r="BT404" s="49"/>
      <c r="BU404" s="30"/>
      <c r="BV404" s="30">
        <f>BV405</f>
        <v>0</v>
      </c>
      <c r="BW404" s="30">
        <f>BW405</f>
        <v>0</v>
      </c>
      <c r="BX404" s="30">
        <f>BX405</f>
        <v>0</v>
      </c>
      <c r="BY404" s="30">
        <f t="shared" si="1754"/>
        <v>0</v>
      </c>
      <c r="BZ404" s="30">
        <f t="shared" si="1755"/>
        <v>14492</v>
      </c>
      <c r="CA404" s="30">
        <f t="shared" si="1756"/>
        <v>14492</v>
      </c>
    </row>
    <row r="405" spans="1:79" ht="45" x14ac:dyDescent="0.2">
      <c r="A405" s="44" t="s">
        <v>122</v>
      </c>
      <c r="B405" s="45" t="s">
        <v>123</v>
      </c>
      <c r="D405" s="22">
        <f t="shared" si="1731"/>
        <v>0</v>
      </c>
      <c r="G405" s="22">
        <f t="shared" si="1732"/>
        <v>0</v>
      </c>
      <c r="J405" s="74">
        <f t="shared" si="1733"/>
        <v>0</v>
      </c>
      <c r="M405" s="22">
        <f t="shared" si="1734"/>
        <v>0</v>
      </c>
      <c r="P405" s="22">
        <f t="shared" si="1735"/>
        <v>0</v>
      </c>
      <c r="R405" s="48">
        <f t="shared" si="1693"/>
        <v>0</v>
      </c>
      <c r="S405" s="48">
        <f t="shared" si="1724"/>
        <v>0</v>
      </c>
      <c r="T405" s="48">
        <f t="shared" si="1725"/>
        <v>0</v>
      </c>
      <c r="V405" s="22">
        <f t="shared" si="1736"/>
        <v>0</v>
      </c>
      <c r="X405" s="54">
        <v>0</v>
      </c>
      <c r="Y405" s="54">
        <f t="shared" si="1737"/>
        <v>14492</v>
      </c>
      <c r="Z405" s="54">
        <v>14492</v>
      </c>
      <c r="AB405" s="22">
        <f t="shared" si="1739"/>
        <v>0</v>
      </c>
      <c r="AE405" s="22">
        <f t="shared" si="1740"/>
        <v>0</v>
      </c>
      <c r="AH405" s="22">
        <f t="shared" si="1741"/>
        <v>0</v>
      </c>
      <c r="AK405" s="22">
        <f t="shared" si="1742"/>
        <v>0</v>
      </c>
      <c r="AN405" s="22">
        <f t="shared" si="1743"/>
        <v>0</v>
      </c>
      <c r="AQ405" s="22">
        <f t="shared" si="1744"/>
        <v>0</v>
      </c>
      <c r="AT405" s="22">
        <f t="shared" si="1745"/>
        <v>0</v>
      </c>
      <c r="AW405" s="22">
        <f t="shared" si="1746"/>
        <v>0</v>
      </c>
      <c r="AZ405" s="22">
        <f t="shared" si="1747"/>
        <v>0</v>
      </c>
      <c r="BC405" s="22">
        <f t="shared" si="1748"/>
        <v>0</v>
      </c>
      <c r="BF405" s="22">
        <f t="shared" si="1749"/>
        <v>0</v>
      </c>
      <c r="BI405" s="22">
        <f t="shared" si="1750"/>
        <v>0</v>
      </c>
      <c r="BL405" s="22">
        <f t="shared" si="1751"/>
        <v>0</v>
      </c>
      <c r="BO405" s="22">
        <f t="shared" si="1752"/>
        <v>0</v>
      </c>
      <c r="BQ405" s="57">
        <f t="shared" si="1757"/>
        <v>0</v>
      </c>
      <c r="BR405" s="57">
        <f t="shared" si="1753"/>
        <v>14492</v>
      </c>
      <c r="BS405" s="57">
        <f t="shared" si="1757"/>
        <v>14492</v>
      </c>
      <c r="BT405" s="49"/>
      <c r="BY405" s="76">
        <f t="shared" si="1754"/>
        <v>0</v>
      </c>
      <c r="BZ405" s="76">
        <f t="shared" si="1755"/>
        <v>14492</v>
      </c>
      <c r="CA405" s="76">
        <f t="shared" si="1756"/>
        <v>14492</v>
      </c>
    </row>
    <row r="406" spans="1:79" ht="45" x14ac:dyDescent="0.2">
      <c r="A406" s="38" t="s">
        <v>170</v>
      </c>
      <c r="B406" s="39" t="s">
        <v>171</v>
      </c>
      <c r="C406" s="40">
        <f t="shared" ref="C406:W406" si="1762">C408</f>
        <v>0</v>
      </c>
      <c r="D406" s="40">
        <f t="shared" si="1731"/>
        <v>0</v>
      </c>
      <c r="E406" s="40">
        <f t="shared" si="1762"/>
        <v>0</v>
      </c>
      <c r="F406" s="40">
        <f t="shared" si="1762"/>
        <v>0</v>
      </c>
      <c r="G406" s="40">
        <f t="shared" si="1732"/>
        <v>0</v>
      </c>
      <c r="H406" s="40">
        <f t="shared" si="1762"/>
        <v>0</v>
      </c>
      <c r="I406" s="40">
        <f t="shared" si="1762"/>
        <v>0</v>
      </c>
      <c r="J406" s="41">
        <f t="shared" si="1733"/>
        <v>0</v>
      </c>
      <c r="K406" s="40">
        <f t="shared" si="1762"/>
        <v>0</v>
      </c>
      <c r="L406" s="40">
        <f t="shared" si="1762"/>
        <v>0</v>
      </c>
      <c r="M406" s="40">
        <f t="shared" si="1734"/>
        <v>0</v>
      </c>
      <c r="N406" s="40">
        <f t="shared" si="1762"/>
        <v>0</v>
      </c>
      <c r="O406" s="40">
        <f t="shared" si="1762"/>
        <v>0</v>
      </c>
      <c r="P406" s="40">
        <f t="shared" si="1735"/>
        <v>0</v>
      </c>
      <c r="Q406" s="40">
        <f t="shared" si="1762"/>
        <v>0</v>
      </c>
      <c r="R406" s="42">
        <f t="shared" si="1693"/>
        <v>0</v>
      </c>
      <c r="S406" s="42">
        <f t="shared" si="1724"/>
        <v>0</v>
      </c>
      <c r="T406" s="42">
        <f t="shared" si="1725"/>
        <v>0</v>
      </c>
      <c r="U406" s="40">
        <f t="shared" si="1762"/>
        <v>0</v>
      </c>
      <c r="V406" s="40">
        <f t="shared" si="1736"/>
        <v>0</v>
      </c>
      <c r="W406" s="40">
        <f t="shared" si="1762"/>
        <v>0</v>
      </c>
      <c r="X406" s="40">
        <f>X408</f>
        <v>0</v>
      </c>
      <c r="Y406" s="40">
        <f t="shared" si="1737"/>
        <v>12486</v>
      </c>
      <c r="Z406" s="40">
        <f t="shared" ref="Z406:BP406" si="1763">Z408</f>
        <v>12486</v>
      </c>
      <c r="AA406" s="40">
        <f t="shared" si="1763"/>
        <v>0</v>
      </c>
      <c r="AB406" s="40">
        <f t="shared" si="1739"/>
        <v>0</v>
      </c>
      <c r="AC406" s="40">
        <f t="shared" si="1763"/>
        <v>0</v>
      </c>
      <c r="AD406" s="40">
        <f t="shared" si="1763"/>
        <v>0</v>
      </c>
      <c r="AE406" s="40">
        <f t="shared" si="1740"/>
        <v>0</v>
      </c>
      <c r="AF406" s="40">
        <f t="shared" si="1763"/>
        <v>0</v>
      </c>
      <c r="AG406" s="40">
        <f t="shared" si="1763"/>
        <v>0</v>
      </c>
      <c r="AH406" s="40">
        <f t="shared" si="1741"/>
        <v>0</v>
      </c>
      <c r="AI406" s="40">
        <f t="shared" si="1763"/>
        <v>0</v>
      </c>
      <c r="AJ406" s="40">
        <f t="shared" si="1763"/>
        <v>0</v>
      </c>
      <c r="AK406" s="40">
        <f t="shared" si="1742"/>
        <v>0</v>
      </c>
      <c r="AL406" s="40">
        <f t="shared" si="1763"/>
        <v>0</v>
      </c>
      <c r="AM406" s="40">
        <f t="shared" si="1763"/>
        <v>0</v>
      </c>
      <c r="AN406" s="40">
        <f t="shared" si="1743"/>
        <v>0</v>
      </c>
      <c r="AO406" s="40">
        <f t="shared" si="1763"/>
        <v>0</v>
      </c>
      <c r="AP406" s="40">
        <f t="shared" si="1763"/>
        <v>0</v>
      </c>
      <c r="AQ406" s="40">
        <f t="shared" si="1744"/>
        <v>0</v>
      </c>
      <c r="AR406" s="40">
        <f t="shared" si="1763"/>
        <v>0</v>
      </c>
      <c r="AS406" s="40">
        <f t="shared" si="1763"/>
        <v>0</v>
      </c>
      <c r="AT406" s="40">
        <f t="shared" si="1745"/>
        <v>0</v>
      </c>
      <c r="AU406" s="40">
        <f t="shared" si="1763"/>
        <v>0</v>
      </c>
      <c r="AV406" s="40">
        <f t="shared" si="1763"/>
        <v>0</v>
      </c>
      <c r="AW406" s="40">
        <f t="shared" si="1746"/>
        <v>0</v>
      </c>
      <c r="AX406" s="40">
        <f t="shared" si="1763"/>
        <v>0</v>
      </c>
      <c r="AY406" s="40">
        <f t="shared" si="1763"/>
        <v>0</v>
      </c>
      <c r="AZ406" s="40">
        <f t="shared" si="1747"/>
        <v>0</v>
      </c>
      <c r="BA406" s="40">
        <f t="shared" si="1763"/>
        <v>0</v>
      </c>
      <c r="BB406" s="40">
        <f t="shared" si="1763"/>
        <v>0</v>
      </c>
      <c r="BC406" s="40">
        <f t="shared" si="1748"/>
        <v>0</v>
      </c>
      <c r="BD406" s="40">
        <f t="shared" si="1763"/>
        <v>0</v>
      </c>
      <c r="BE406" s="40">
        <f t="shared" si="1763"/>
        <v>0</v>
      </c>
      <c r="BF406" s="40">
        <f t="shared" si="1749"/>
        <v>0</v>
      </c>
      <c r="BG406" s="40">
        <f t="shared" si="1763"/>
        <v>0</v>
      </c>
      <c r="BH406" s="40">
        <f t="shared" si="1763"/>
        <v>0</v>
      </c>
      <c r="BI406" s="40">
        <f t="shared" si="1750"/>
        <v>0</v>
      </c>
      <c r="BJ406" s="40">
        <f t="shared" si="1763"/>
        <v>0</v>
      </c>
      <c r="BK406" s="40">
        <f t="shared" si="1763"/>
        <v>0</v>
      </c>
      <c r="BL406" s="40">
        <f t="shared" si="1751"/>
        <v>0</v>
      </c>
      <c r="BM406" s="40">
        <f t="shared" si="1763"/>
        <v>0</v>
      </c>
      <c r="BN406" s="40">
        <f t="shared" si="1763"/>
        <v>0</v>
      </c>
      <c r="BO406" s="40">
        <f t="shared" si="1752"/>
        <v>0</v>
      </c>
      <c r="BP406" s="40">
        <f t="shared" si="1763"/>
        <v>0</v>
      </c>
      <c r="BQ406" s="60">
        <f t="shared" si="1757"/>
        <v>0</v>
      </c>
      <c r="BR406" s="60">
        <f t="shared" si="1753"/>
        <v>12486</v>
      </c>
      <c r="BS406" s="60">
        <f t="shared" si="1757"/>
        <v>12486</v>
      </c>
      <c r="BT406" s="49"/>
      <c r="BU406" s="43"/>
      <c r="BV406" s="40">
        <f>BV408</f>
        <v>0</v>
      </c>
      <c r="BW406" s="40">
        <f>BW408</f>
        <v>0</v>
      </c>
      <c r="BX406" s="40">
        <f>BX408</f>
        <v>0</v>
      </c>
      <c r="BY406" s="40">
        <f t="shared" si="1754"/>
        <v>0</v>
      </c>
      <c r="BZ406" s="40">
        <f t="shared" si="1755"/>
        <v>12486</v>
      </c>
      <c r="CA406" s="40">
        <f t="shared" si="1756"/>
        <v>12486</v>
      </c>
    </row>
    <row r="407" spans="1:79" ht="33.75" x14ac:dyDescent="0.2">
      <c r="A407" s="44" t="s">
        <v>43</v>
      </c>
      <c r="B407" s="45" t="s">
        <v>44</v>
      </c>
      <c r="D407" s="22">
        <f t="shared" si="1731"/>
        <v>0</v>
      </c>
      <c r="G407" s="22">
        <f t="shared" si="1732"/>
        <v>0</v>
      </c>
      <c r="J407" s="74">
        <f t="shared" si="1733"/>
        <v>0</v>
      </c>
      <c r="M407" s="22">
        <f t="shared" si="1734"/>
        <v>0</v>
      </c>
      <c r="P407" s="22">
        <f t="shared" si="1735"/>
        <v>0</v>
      </c>
      <c r="R407" s="48">
        <f t="shared" si="1693"/>
        <v>0</v>
      </c>
      <c r="S407" s="48">
        <f t="shared" si="1724"/>
        <v>0</v>
      </c>
      <c r="T407" s="48">
        <f t="shared" si="1725"/>
        <v>0</v>
      </c>
      <c r="V407" s="22">
        <f t="shared" si="1736"/>
        <v>0</v>
      </c>
      <c r="X407" s="30">
        <f>X408</f>
        <v>0</v>
      </c>
      <c r="Y407" s="30">
        <f t="shared" si="1737"/>
        <v>12486</v>
      </c>
      <c r="Z407" s="30">
        <f t="shared" ref="Z407" si="1764">Z408</f>
        <v>12486</v>
      </c>
      <c r="AB407" s="22">
        <f t="shared" si="1739"/>
        <v>0</v>
      </c>
      <c r="AE407" s="22">
        <f t="shared" si="1740"/>
        <v>0</v>
      </c>
      <c r="AH407" s="22">
        <f t="shared" si="1741"/>
        <v>0</v>
      </c>
      <c r="AK407" s="22">
        <f t="shared" si="1742"/>
        <v>0</v>
      </c>
      <c r="AN407" s="22">
        <f t="shared" si="1743"/>
        <v>0</v>
      </c>
      <c r="AQ407" s="22">
        <f t="shared" si="1744"/>
        <v>0</v>
      </c>
      <c r="AT407" s="22">
        <f t="shared" si="1745"/>
        <v>0</v>
      </c>
      <c r="AW407" s="22">
        <f t="shared" si="1746"/>
        <v>0</v>
      </c>
      <c r="AZ407" s="22">
        <f t="shared" si="1747"/>
        <v>0</v>
      </c>
      <c r="BC407" s="22">
        <f t="shared" si="1748"/>
        <v>0</v>
      </c>
      <c r="BF407" s="22">
        <f t="shared" si="1749"/>
        <v>0</v>
      </c>
      <c r="BI407" s="22">
        <f t="shared" si="1750"/>
        <v>0</v>
      </c>
      <c r="BL407" s="22">
        <f t="shared" si="1751"/>
        <v>0</v>
      </c>
      <c r="BO407" s="22">
        <f t="shared" si="1752"/>
        <v>0</v>
      </c>
      <c r="BQ407" s="49"/>
      <c r="BR407" s="49"/>
      <c r="BS407" s="49"/>
      <c r="BT407" s="49"/>
      <c r="BY407" s="76">
        <f t="shared" si="1754"/>
        <v>0</v>
      </c>
      <c r="BZ407" s="76">
        <f t="shared" si="1755"/>
        <v>0</v>
      </c>
      <c r="CA407" s="76">
        <f t="shared" si="1756"/>
        <v>0</v>
      </c>
    </row>
    <row r="408" spans="1:79" x14ac:dyDescent="0.2">
      <c r="A408" s="44">
        <v>52</v>
      </c>
      <c r="B408" s="45" t="s">
        <v>115</v>
      </c>
      <c r="C408" s="30">
        <f t="shared" ref="C408:W408" si="1765">C409+C412</f>
        <v>0</v>
      </c>
      <c r="D408" s="30">
        <f t="shared" si="1731"/>
        <v>0</v>
      </c>
      <c r="E408" s="30">
        <f t="shared" si="1765"/>
        <v>0</v>
      </c>
      <c r="F408" s="30">
        <f t="shared" si="1765"/>
        <v>0</v>
      </c>
      <c r="G408" s="30">
        <f t="shared" si="1732"/>
        <v>0</v>
      </c>
      <c r="H408" s="30">
        <f t="shared" si="1765"/>
        <v>0</v>
      </c>
      <c r="I408" s="30">
        <f t="shared" si="1765"/>
        <v>0</v>
      </c>
      <c r="J408" s="32">
        <f t="shared" si="1733"/>
        <v>0</v>
      </c>
      <c r="K408" s="30">
        <f t="shared" si="1765"/>
        <v>0</v>
      </c>
      <c r="L408" s="30">
        <f t="shared" si="1765"/>
        <v>0</v>
      </c>
      <c r="M408" s="30">
        <f t="shared" si="1734"/>
        <v>0</v>
      </c>
      <c r="N408" s="30">
        <f t="shared" si="1765"/>
        <v>0</v>
      </c>
      <c r="O408" s="30">
        <f t="shared" si="1765"/>
        <v>0</v>
      </c>
      <c r="P408" s="30">
        <f t="shared" si="1735"/>
        <v>0</v>
      </c>
      <c r="Q408" s="30">
        <f t="shared" si="1765"/>
        <v>0</v>
      </c>
      <c r="R408" s="48">
        <f t="shared" si="1693"/>
        <v>0</v>
      </c>
      <c r="S408" s="48">
        <f t="shared" si="1724"/>
        <v>0</v>
      </c>
      <c r="T408" s="48">
        <f t="shared" si="1725"/>
        <v>0</v>
      </c>
      <c r="U408" s="30">
        <f t="shared" si="1765"/>
        <v>0</v>
      </c>
      <c r="V408" s="30">
        <f t="shared" si="1736"/>
        <v>0</v>
      </c>
      <c r="W408" s="30">
        <f t="shared" si="1765"/>
        <v>0</v>
      </c>
      <c r="X408" s="30">
        <f>X409+X412</f>
        <v>0</v>
      </c>
      <c r="Y408" s="30">
        <f t="shared" si="1737"/>
        <v>12486</v>
      </c>
      <c r="Z408" s="30">
        <f>Z409+Z412</f>
        <v>12486</v>
      </c>
      <c r="AA408" s="30">
        <f t="shared" ref="AA408:BP408" si="1766">AA409+AA412</f>
        <v>0</v>
      </c>
      <c r="AB408" s="30">
        <f t="shared" si="1739"/>
        <v>0</v>
      </c>
      <c r="AC408" s="30">
        <f t="shared" si="1766"/>
        <v>0</v>
      </c>
      <c r="AD408" s="30">
        <f t="shared" si="1766"/>
        <v>0</v>
      </c>
      <c r="AE408" s="30">
        <f t="shared" si="1740"/>
        <v>0</v>
      </c>
      <c r="AF408" s="30">
        <f t="shared" si="1766"/>
        <v>0</v>
      </c>
      <c r="AG408" s="30">
        <f t="shared" si="1766"/>
        <v>0</v>
      </c>
      <c r="AH408" s="30">
        <f t="shared" si="1741"/>
        <v>0</v>
      </c>
      <c r="AI408" s="30">
        <f t="shared" si="1766"/>
        <v>0</v>
      </c>
      <c r="AJ408" s="30">
        <f t="shared" si="1766"/>
        <v>0</v>
      </c>
      <c r="AK408" s="30">
        <f t="shared" si="1742"/>
        <v>0</v>
      </c>
      <c r="AL408" s="30">
        <f t="shared" si="1766"/>
        <v>0</v>
      </c>
      <c r="AM408" s="30">
        <f t="shared" si="1766"/>
        <v>0</v>
      </c>
      <c r="AN408" s="30">
        <f t="shared" si="1743"/>
        <v>0</v>
      </c>
      <c r="AO408" s="30">
        <f t="shared" si="1766"/>
        <v>0</v>
      </c>
      <c r="AP408" s="30">
        <f t="shared" si="1766"/>
        <v>0</v>
      </c>
      <c r="AQ408" s="30">
        <f t="shared" si="1744"/>
        <v>0</v>
      </c>
      <c r="AR408" s="30">
        <f t="shared" si="1766"/>
        <v>0</v>
      </c>
      <c r="AS408" s="30">
        <f t="shared" si="1766"/>
        <v>0</v>
      </c>
      <c r="AT408" s="30">
        <f t="shared" si="1745"/>
        <v>0</v>
      </c>
      <c r="AU408" s="30">
        <f t="shared" si="1766"/>
        <v>0</v>
      </c>
      <c r="AV408" s="30">
        <f t="shared" si="1766"/>
        <v>0</v>
      </c>
      <c r="AW408" s="30">
        <f t="shared" si="1746"/>
        <v>0</v>
      </c>
      <c r="AX408" s="30">
        <f t="shared" si="1766"/>
        <v>0</v>
      </c>
      <c r="AY408" s="30">
        <f t="shared" si="1766"/>
        <v>0</v>
      </c>
      <c r="AZ408" s="30">
        <f t="shared" si="1747"/>
        <v>0</v>
      </c>
      <c r="BA408" s="30">
        <f t="shared" si="1766"/>
        <v>0</v>
      </c>
      <c r="BB408" s="30">
        <f t="shared" si="1766"/>
        <v>0</v>
      </c>
      <c r="BC408" s="30">
        <f t="shared" si="1748"/>
        <v>0</v>
      </c>
      <c r="BD408" s="30">
        <f t="shared" si="1766"/>
        <v>0</v>
      </c>
      <c r="BE408" s="30">
        <f t="shared" si="1766"/>
        <v>0</v>
      </c>
      <c r="BF408" s="30">
        <f t="shared" si="1749"/>
        <v>0</v>
      </c>
      <c r="BG408" s="30">
        <f t="shared" si="1766"/>
        <v>0</v>
      </c>
      <c r="BH408" s="30">
        <f t="shared" si="1766"/>
        <v>0</v>
      </c>
      <c r="BI408" s="30">
        <f t="shared" si="1750"/>
        <v>0</v>
      </c>
      <c r="BJ408" s="30">
        <f t="shared" si="1766"/>
        <v>0</v>
      </c>
      <c r="BK408" s="30">
        <f t="shared" si="1766"/>
        <v>0</v>
      </c>
      <c r="BL408" s="30">
        <f t="shared" si="1751"/>
        <v>0</v>
      </c>
      <c r="BM408" s="30">
        <f t="shared" si="1766"/>
        <v>0</v>
      </c>
      <c r="BN408" s="30">
        <f t="shared" si="1766"/>
        <v>0</v>
      </c>
      <c r="BO408" s="30">
        <f t="shared" si="1752"/>
        <v>0</v>
      </c>
      <c r="BP408" s="30">
        <f t="shared" si="1766"/>
        <v>0</v>
      </c>
      <c r="BQ408" s="57">
        <f t="shared" si="1757"/>
        <v>0</v>
      </c>
      <c r="BR408" s="57">
        <f t="shared" si="1753"/>
        <v>12486</v>
      </c>
      <c r="BS408" s="57">
        <f t="shared" si="1757"/>
        <v>12486</v>
      </c>
      <c r="BT408" s="49"/>
      <c r="BU408" s="30"/>
      <c r="BV408" s="30">
        <f>BV409+BV412</f>
        <v>0</v>
      </c>
      <c r="BW408" s="30">
        <f>BW409+BW412</f>
        <v>0</v>
      </c>
      <c r="BX408" s="30">
        <f>BX409+BX412</f>
        <v>0</v>
      </c>
      <c r="BY408" s="30">
        <f t="shared" si="1754"/>
        <v>0</v>
      </c>
      <c r="BZ408" s="30">
        <f t="shared" si="1755"/>
        <v>12486</v>
      </c>
      <c r="CA408" s="30">
        <f t="shared" si="1756"/>
        <v>12486</v>
      </c>
    </row>
    <row r="409" spans="1:79" ht="22.5" x14ac:dyDescent="0.2">
      <c r="A409" s="44" t="s">
        <v>47</v>
      </c>
      <c r="B409" s="45" t="s">
        <v>48</v>
      </c>
      <c r="C409" s="30">
        <f t="shared" ref="C409:W409" si="1767">C410+C411</f>
        <v>0</v>
      </c>
      <c r="D409" s="30">
        <f t="shared" si="1731"/>
        <v>0</v>
      </c>
      <c r="E409" s="30">
        <f t="shared" si="1767"/>
        <v>0</v>
      </c>
      <c r="F409" s="30">
        <f t="shared" si="1767"/>
        <v>0</v>
      </c>
      <c r="G409" s="30">
        <f t="shared" si="1732"/>
        <v>0</v>
      </c>
      <c r="H409" s="30">
        <f t="shared" si="1767"/>
        <v>0</v>
      </c>
      <c r="I409" s="30">
        <f t="shared" si="1767"/>
        <v>0</v>
      </c>
      <c r="J409" s="32">
        <f t="shared" si="1733"/>
        <v>0</v>
      </c>
      <c r="K409" s="30">
        <f t="shared" si="1767"/>
        <v>0</v>
      </c>
      <c r="L409" s="30">
        <f t="shared" si="1767"/>
        <v>0</v>
      </c>
      <c r="M409" s="30">
        <f t="shared" si="1734"/>
        <v>0</v>
      </c>
      <c r="N409" s="30">
        <f t="shared" si="1767"/>
        <v>0</v>
      </c>
      <c r="O409" s="30">
        <f t="shared" si="1767"/>
        <v>0</v>
      </c>
      <c r="P409" s="30">
        <f t="shared" si="1735"/>
        <v>0</v>
      </c>
      <c r="Q409" s="30">
        <f t="shared" si="1767"/>
        <v>0</v>
      </c>
      <c r="R409" s="48">
        <f t="shared" si="1693"/>
        <v>0</v>
      </c>
      <c r="S409" s="48">
        <f t="shared" si="1724"/>
        <v>0</v>
      </c>
      <c r="T409" s="48">
        <f t="shared" si="1725"/>
        <v>0</v>
      </c>
      <c r="U409" s="30">
        <f t="shared" si="1767"/>
        <v>0</v>
      </c>
      <c r="V409" s="30">
        <f t="shared" si="1736"/>
        <v>0</v>
      </c>
      <c r="W409" s="30">
        <f t="shared" si="1767"/>
        <v>0</v>
      </c>
      <c r="X409" s="30">
        <f>X410+X411</f>
        <v>0</v>
      </c>
      <c r="Y409" s="30">
        <f t="shared" si="1737"/>
        <v>4660</v>
      </c>
      <c r="Z409" s="30">
        <f>Z410+Z411</f>
        <v>4660</v>
      </c>
      <c r="AA409" s="30">
        <f t="shared" ref="AA409:BP409" si="1768">AA410+AA411</f>
        <v>0</v>
      </c>
      <c r="AB409" s="30">
        <f t="shared" si="1739"/>
        <v>0</v>
      </c>
      <c r="AC409" s="30">
        <f t="shared" si="1768"/>
        <v>0</v>
      </c>
      <c r="AD409" s="30">
        <f t="shared" si="1768"/>
        <v>0</v>
      </c>
      <c r="AE409" s="30">
        <f t="shared" si="1740"/>
        <v>0</v>
      </c>
      <c r="AF409" s="30">
        <f t="shared" si="1768"/>
        <v>0</v>
      </c>
      <c r="AG409" s="30">
        <f t="shared" si="1768"/>
        <v>0</v>
      </c>
      <c r="AH409" s="30">
        <f t="shared" si="1741"/>
        <v>0</v>
      </c>
      <c r="AI409" s="30">
        <f t="shared" si="1768"/>
        <v>0</v>
      </c>
      <c r="AJ409" s="30">
        <f t="shared" si="1768"/>
        <v>0</v>
      </c>
      <c r="AK409" s="30">
        <f t="shared" si="1742"/>
        <v>0</v>
      </c>
      <c r="AL409" s="30">
        <f t="shared" si="1768"/>
        <v>0</v>
      </c>
      <c r="AM409" s="30">
        <f t="shared" si="1768"/>
        <v>0</v>
      </c>
      <c r="AN409" s="30">
        <f t="shared" si="1743"/>
        <v>0</v>
      </c>
      <c r="AO409" s="30">
        <f t="shared" si="1768"/>
        <v>0</v>
      </c>
      <c r="AP409" s="30">
        <f t="shared" si="1768"/>
        <v>0</v>
      </c>
      <c r="AQ409" s="30">
        <f t="shared" si="1744"/>
        <v>0</v>
      </c>
      <c r="AR409" s="30">
        <f t="shared" si="1768"/>
        <v>0</v>
      </c>
      <c r="AS409" s="30">
        <f t="shared" si="1768"/>
        <v>0</v>
      </c>
      <c r="AT409" s="30">
        <f t="shared" si="1745"/>
        <v>0</v>
      </c>
      <c r="AU409" s="30">
        <f t="shared" si="1768"/>
        <v>0</v>
      </c>
      <c r="AV409" s="30">
        <f t="shared" si="1768"/>
        <v>0</v>
      </c>
      <c r="AW409" s="30">
        <f t="shared" si="1746"/>
        <v>0</v>
      </c>
      <c r="AX409" s="30">
        <f t="shared" si="1768"/>
        <v>0</v>
      </c>
      <c r="AY409" s="30">
        <f t="shared" si="1768"/>
        <v>0</v>
      </c>
      <c r="AZ409" s="30">
        <f t="shared" si="1747"/>
        <v>0</v>
      </c>
      <c r="BA409" s="30">
        <f t="shared" si="1768"/>
        <v>0</v>
      </c>
      <c r="BB409" s="30">
        <f t="shared" si="1768"/>
        <v>0</v>
      </c>
      <c r="BC409" s="30">
        <f t="shared" si="1748"/>
        <v>0</v>
      </c>
      <c r="BD409" s="30">
        <f t="shared" si="1768"/>
        <v>0</v>
      </c>
      <c r="BE409" s="30">
        <f t="shared" si="1768"/>
        <v>0</v>
      </c>
      <c r="BF409" s="30">
        <f t="shared" si="1749"/>
        <v>0</v>
      </c>
      <c r="BG409" s="30">
        <f t="shared" si="1768"/>
        <v>0</v>
      </c>
      <c r="BH409" s="30">
        <f t="shared" si="1768"/>
        <v>0</v>
      </c>
      <c r="BI409" s="30">
        <f t="shared" si="1750"/>
        <v>0</v>
      </c>
      <c r="BJ409" s="30">
        <f t="shared" si="1768"/>
        <v>0</v>
      </c>
      <c r="BK409" s="30">
        <f t="shared" si="1768"/>
        <v>0</v>
      </c>
      <c r="BL409" s="30">
        <f t="shared" si="1751"/>
        <v>0</v>
      </c>
      <c r="BM409" s="30">
        <f t="shared" si="1768"/>
        <v>0</v>
      </c>
      <c r="BN409" s="30">
        <f t="shared" si="1768"/>
        <v>0</v>
      </c>
      <c r="BO409" s="30">
        <f t="shared" si="1752"/>
        <v>0</v>
      </c>
      <c r="BP409" s="30">
        <f t="shared" si="1768"/>
        <v>0</v>
      </c>
      <c r="BQ409" s="57">
        <f t="shared" si="1757"/>
        <v>0</v>
      </c>
      <c r="BR409" s="57">
        <f t="shared" si="1753"/>
        <v>4660</v>
      </c>
      <c r="BS409" s="57">
        <f t="shared" si="1757"/>
        <v>4660</v>
      </c>
      <c r="BT409" s="49"/>
      <c r="BU409" s="30"/>
      <c r="BV409" s="30">
        <f>BV410+BV411</f>
        <v>0</v>
      </c>
      <c r="BW409" s="30">
        <f>BW410+BW411</f>
        <v>0</v>
      </c>
      <c r="BX409" s="30">
        <f>BX410+BX411</f>
        <v>0</v>
      </c>
      <c r="BY409" s="30">
        <f t="shared" si="1754"/>
        <v>0</v>
      </c>
      <c r="BZ409" s="30">
        <f t="shared" si="1755"/>
        <v>4660</v>
      </c>
      <c r="CA409" s="30">
        <f t="shared" si="1756"/>
        <v>4660</v>
      </c>
    </row>
    <row r="410" spans="1:79" x14ac:dyDescent="0.2">
      <c r="A410" s="44" t="s">
        <v>49</v>
      </c>
      <c r="B410" s="45" t="s">
        <v>50</v>
      </c>
      <c r="D410" s="22">
        <f t="shared" si="1731"/>
        <v>0</v>
      </c>
      <c r="G410" s="22">
        <f t="shared" si="1732"/>
        <v>0</v>
      </c>
      <c r="J410" s="74">
        <f t="shared" si="1733"/>
        <v>0</v>
      </c>
      <c r="M410" s="22">
        <f t="shared" si="1734"/>
        <v>0</v>
      </c>
      <c r="P410" s="22">
        <f t="shared" si="1735"/>
        <v>0</v>
      </c>
      <c r="R410" s="48">
        <f t="shared" si="1693"/>
        <v>0</v>
      </c>
      <c r="S410" s="48">
        <f t="shared" si="1724"/>
        <v>0</v>
      </c>
      <c r="T410" s="48">
        <f t="shared" si="1725"/>
        <v>0</v>
      </c>
      <c r="V410" s="22">
        <f t="shared" si="1736"/>
        <v>0</v>
      </c>
      <c r="X410" s="54">
        <v>0</v>
      </c>
      <c r="Y410" s="54">
        <f t="shared" si="1737"/>
        <v>4000</v>
      </c>
      <c r="Z410" s="54">
        <v>4000</v>
      </c>
      <c r="AB410" s="22">
        <f t="shared" si="1739"/>
        <v>0</v>
      </c>
      <c r="AE410" s="22">
        <f t="shared" si="1740"/>
        <v>0</v>
      </c>
      <c r="AH410" s="22">
        <f t="shared" si="1741"/>
        <v>0</v>
      </c>
      <c r="AK410" s="22">
        <f t="shared" si="1742"/>
        <v>0</v>
      </c>
      <c r="AN410" s="22">
        <f t="shared" si="1743"/>
        <v>0</v>
      </c>
      <c r="AQ410" s="22">
        <f t="shared" si="1744"/>
        <v>0</v>
      </c>
      <c r="AT410" s="22">
        <f t="shared" si="1745"/>
        <v>0</v>
      </c>
      <c r="AW410" s="22">
        <f t="shared" si="1746"/>
        <v>0</v>
      </c>
      <c r="AZ410" s="22">
        <f t="shared" si="1747"/>
        <v>0</v>
      </c>
      <c r="BC410" s="22">
        <f t="shared" si="1748"/>
        <v>0</v>
      </c>
      <c r="BF410" s="22">
        <f t="shared" si="1749"/>
        <v>0</v>
      </c>
      <c r="BI410" s="22">
        <f t="shared" si="1750"/>
        <v>0</v>
      </c>
      <c r="BL410" s="22">
        <f t="shared" si="1751"/>
        <v>0</v>
      </c>
      <c r="BO410" s="22">
        <f t="shared" si="1752"/>
        <v>0</v>
      </c>
      <c r="BQ410" s="57">
        <f t="shared" si="1757"/>
        <v>0</v>
      </c>
      <c r="BR410" s="57">
        <f t="shared" si="1753"/>
        <v>4000</v>
      </c>
      <c r="BS410" s="57">
        <f t="shared" si="1757"/>
        <v>4000</v>
      </c>
      <c r="BT410" s="49"/>
      <c r="BY410" s="76">
        <f t="shared" si="1754"/>
        <v>0</v>
      </c>
      <c r="BZ410" s="76">
        <f t="shared" si="1755"/>
        <v>4000</v>
      </c>
      <c r="CA410" s="76">
        <f t="shared" si="1756"/>
        <v>4000</v>
      </c>
    </row>
    <row r="411" spans="1:79" ht="22.5" x14ac:dyDescent="0.2">
      <c r="A411" s="44" t="s">
        <v>53</v>
      </c>
      <c r="B411" s="45" t="s">
        <v>54</v>
      </c>
      <c r="D411" s="22">
        <f t="shared" si="1731"/>
        <v>0</v>
      </c>
      <c r="G411" s="22">
        <f t="shared" si="1732"/>
        <v>0</v>
      </c>
      <c r="J411" s="74">
        <f t="shared" si="1733"/>
        <v>0</v>
      </c>
      <c r="M411" s="22">
        <f t="shared" si="1734"/>
        <v>0</v>
      </c>
      <c r="P411" s="22">
        <f t="shared" si="1735"/>
        <v>0</v>
      </c>
      <c r="R411" s="48">
        <f t="shared" si="1693"/>
        <v>0</v>
      </c>
      <c r="S411" s="48">
        <f t="shared" si="1724"/>
        <v>0</v>
      </c>
      <c r="T411" s="48">
        <f t="shared" si="1725"/>
        <v>0</v>
      </c>
      <c r="V411" s="22">
        <f t="shared" si="1736"/>
        <v>0</v>
      </c>
      <c r="X411" s="54">
        <v>0</v>
      </c>
      <c r="Y411" s="54">
        <f t="shared" si="1737"/>
        <v>660</v>
      </c>
      <c r="Z411" s="54">
        <v>660</v>
      </c>
      <c r="AB411" s="22">
        <f t="shared" si="1739"/>
        <v>0</v>
      </c>
      <c r="AE411" s="22">
        <f t="shared" si="1740"/>
        <v>0</v>
      </c>
      <c r="AH411" s="22">
        <f t="shared" si="1741"/>
        <v>0</v>
      </c>
      <c r="AK411" s="22">
        <f t="shared" si="1742"/>
        <v>0</v>
      </c>
      <c r="AN411" s="22">
        <f t="shared" si="1743"/>
        <v>0</v>
      </c>
      <c r="AQ411" s="22">
        <f t="shared" si="1744"/>
        <v>0</v>
      </c>
      <c r="AT411" s="22">
        <f t="shared" si="1745"/>
        <v>0</v>
      </c>
      <c r="AW411" s="22">
        <f t="shared" si="1746"/>
        <v>0</v>
      </c>
      <c r="AZ411" s="22">
        <f t="shared" si="1747"/>
        <v>0</v>
      </c>
      <c r="BC411" s="22">
        <f t="shared" si="1748"/>
        <v>0</v>
      </c>
      <c r="BF411" s="22">
        <f t="shared" si="1749"/>
        <v>0</v>
      </c>
      <c r="BI411" s="22">
        <f t="shared" si="1750"/>
        <v>0</v>
      </c>
      <c r="BL411" s="22">
        <f t="shared" si="1751"/>
        <v>0</v>
      </c>
      <c r="BO411" s="22">
        <f t="shared" si="1752"/>
        <v>0</v>
      </c>
      <c r="BQ411" s="57">
        <f t="shared" si="1757"/>
        <v>0</v>
      </c>
      <c r="BR411" s="57">
        <f t="shared" si="1753"/>
        <v>660</v>
      </c>
      <c r="BS411" s="57">
        <f t="shared" si="1757"/>
        <v>660</v>
      </c>
      <c r="BT411" s="49"/>
      <c r="BY411" s="76">
        <f t="shared" si="1754"/>
        <v>0</v>
      </c>
      <c r="BZ411" s="76">
        <f t="shared" si="1755"/>
        <v>660</v>
      </c>
      <c r="CA411" s="76">
        <f t="shared" si="1756"/>
        <v>660</v>
      </c>
    </row>
    <row r="412" spans="1:79" ht="22.5" x14ac:dyDescent="0.2">
      <c r="A412" s="44" t="s">
        <v>55</v>
      </c>
      <c r="B412" s="45" t="s">
        <v>56</v>
      </c>
      <c r="C412" s="30">
        <f t="shared" ref="C412:W412" si="1769">C413</f>
        <v>0</v>
      </c>
      <c r="D412" s="30">
        <f t="shared" si="1731"/>
        <v>0</v>
      </c>
      <c r="E412" s="30">
        <f t="shared" si="1769"/>
        <v>0</v>
      </c>
      <c r="F412" s="30">
        <f t="shared" si="1769"/>
        <v>0</v>
      </c>
      <c r="G412" s="30">
        <f t="shared" si="1732"/>
        <v>0</v>
      </c>
      <c r="H412" s="30">
        <f t="shared" si="1769"/>
        <v>0</v>
      </c>
      <c r="I412" s="30">
        <f t="shared" si="1769"/>
        <v>0</v>
      </c>
      <c r="J412" s="32">
        <f t="shared" si="1733"/>
        <v>0</v>
      </c>
      <c r="K412" s="30">
        <f t="shared" si="1769"/>
        <v>0</v>
      </c>
      <c r="L412" s="30">
        <f t="shared" si="1769"/>
        <v>0</v>
      </c>
      <c r="M412" s="30">
        <f t="shared" si="1734"/>
        <v>0</v>
      </c>
      <c r="N412" s="30">
        <f t="shared" si="1769"/>
        <v>0</v>
      </c>
      <c r="O412" s="30">
        <f t="shared" si="1769"/>
        <v>0</v>
      </c>
      <c r="P412" s="30">
        <f t="shared" si="1735"/>
        <v>0</v>
      </c>
      <c r="Q412" s="30">
        <f t="shared" si="1769"/>
        <v>0</v>
      </c>
      <c r="R412" s="48">
        <f t="shared" si="1693"/>
        <v>0</v>
      </c>
      <c r="S412" s="48">
        <f t="shared" si="1724"/>
        <v>0</v>
      </c>
      <c r="T412" s="48">
        <f t="shared" si="1725"/>
        <v>0</v>
      </c>
      <c r="U412" s="30">
        <f t="shared" si="1769"/>
        <v>0</v>
      </c>
      <c r="V412" s="30">
        <f t="shared" si="1736"/>
        <v>0</v>
      </c>
      <c r="W412" s="30">
        <f t="shared" si="1769"/>
        <v>0</v>
      </c>
      <c r="X412" s="30">
        <f>X413</f>
        <v>0</v>
      </c>
      <c r="Y412" s="30">
        <f t="shared" si="1737"/>
        <v>7826</v>
      </c>
      <c r="Z412" s="30">
        <f t="shared" ref="Z412:BP412" si="1770">Z413</f>
        <v>7826</v>
      </c>
      <c r="AA412" s="30">
        <f t="shared" si="1770"/>
        <v>0</v>
      </c>
      <c r="AB412" s="30">
        <f t="shared" si="1739"/>
        <v>0</v>
      </c>
      <c r="AC412" s="30">
        <f t="shared" si="1770"/>
        <v>0</v>
      </c>
      <c r="AD412" s="30">
        <f t="shared" si="1770"/>
        <v>0</v>
      </c>
      <c r="AE412" s="30">
        <f t="shared" si="1740"/>
        <v>0</v>
      </c>
      <c r="AF412" s="30">
        <f t="shared" si="1770"/>
        <v>0</v>
      </c>
      <c r="AG412" s="30">
        <f t="shared" si="1770"/>
        <v>0</v>
      </c>
      <c r="AH412" s="30">
        <f t="shared" si="1741"/>
        <v>0</v>
      </c>
      <c r="AI412" s="30">
        <f t="shared" si="1770"/>
        <v>0</v>
      </c>
      <c r="AJ412" s="30">
        <f t="shared" si="1770"/>
        <v>0</v>
      </c>
      <c r="AK412" s="30">
        <f t="shared" si="1742"/>
        <v>0</v>
      </c>
      <c r="AL412" s="30">
        <f t="shared" si="1770"/>
        <v>0</v>
      </c>
      <c r="AM412" s="30">
        <f t="shared" si="1770"/>
        <v>0</v>
      </c>
      <c r="AN412" s="30">
        <f t="shared" si="1743"/>
        <v>0</v>
      </c>
      <c r="AO412" s="30">
        <f t="shared" si="1770"/>
        <v>0</v>
      </c>
      <c r="AP412" s="30">
        <f t="shared" si="1770"/>
        <v>0</v>
      </c>
      <c r="AQ412" s="30">
        <f t="shared" si="1744"/>
        <v>0</v>
      </c>
      <c r="AR412" s="30">
        <f t="shared" si="1770"/>
        <v>0</v>
      </c>
      <c r="AS412" s="30">
        <f t="shared" si="1770"/>
        <v>0</v>
      </c>
      <c r="AT412" s="30">
        <f t="shared" si="1745"/>
        <v>0</v>
      </c>
      <c r="AU412" s="30">
        <f t="shared" si="1770"/>
        <v>0</v>
      </c>
      <c r="AV412" s="30">
        <f t="shared" si="1770"/>
        <v>0</v>
      </c>
      <c r="AW412" s="30">
        <f t="shared" si="1746"/>
        <v>0</v>
      </c>
      <c r="AX412" s="30">
        <f t="shared" si="1770"/>
        <v>0</v>
      </c>
      <c r="AY412" s="30">
        <f t="shared" si="1770"/>
        <v>0</v>
      </c>
      <c r="AZ412" s="30">
        <f t="shared" si="1747"/>
        <v>0</v>
      </c>
      <c r="BA412" s="30">
        <f t="shared" si="1770"/>
        <v>0</v>
      </c>
      <c r="BB412" s="30">
        <f t="shared" si="1770"/>
        <v>0</v>
      </c>
      <c r="BC412" s="30">
        <f t="shared" si="1748"/>
        <v>0</v>
      </c>
      <c r="BD412" s="30">
        <f t="shared" si="1770"/>
        <v>0</v>
      </c>
      <c r="BE412" s="30">
        <f t="shared" si="1770"/>
        <v>0</v>
      </c>
      <c r="BF412" s="30">
        <f t="shared" si="1749"/>
        <v>0</v>
      </c>
      <c r="BG412" s="30">
        <f t="shared" si="1770"/>
        <v>0</v>
      </c>
      <c r="BH412" s="30">
        <f t="shared" si="1770"/>
        <v>0</v>
      </c>
      <c r="BI412" s="30">
        <f t="shared" si="1750"/>
        <v>0</v>
      </c>
      <c r="BJ412" s="30">
        <f t="shared" si="1770"/>
        <v>0</v>
      </c>
      <c r="BK412" s="30">
        <f t="shared" si="1770"/>
        <v>0</v>
      </c>
      <c r="BL412" s="30">
        <f t="shared" si="1751"/>
        <v>0</v>
      </c>
      <c r="BM412" s="30">
        <f t="shared" si="1770"/>
        <v>0</v>
      </c>
      <c r="BN412" s="30">
        <f t="shared" si="1770"/>
        <v>0</v>
      </c>
      <c r="BO412" s="30">
        <f t="shared" si="1752"/>
        <v>0</v>
      </c>
      <c r="BP412" s="30">
        <f t="shared" si="1770"/>
        <v>0</v>
      </c>
      <c r="BQ412" s="57">
        <f t="shared" si="1757"/>
        <v>0</v>
      </c>
      <c r="BR412" s="57">
        <f t="shared" si="1753"/>
        <v>7826</v>
      </c>
      <c r="BS412" s="57">
        <f t="shared" si="1757"/>
        <v>7826</v>
      </c>
      <c r="BT412" s="49"/>
      <c r="BU412" s="30"/>
      <c r="BV412" s="30">
        <f>BV413</f>
        <v>0</v>
      </c>
      <c r="BW412" s="30">
        <f>BW413</f>
        <v>0</v>
      </c>
      <c r="BX412" s="30">
        <f>BX413</f>
        <v>0</v>
      </c>
      <c r="BY412" s="30">
        <f t="shared" si="1754"/>
        <v>0</v>
      </c>
      <c r="BZ412" s="30">
        <f t="shared" si="1755"/>
        <v>7826</v>
      </c>
      <c r="CA412" s="30">
        <f t="shared" si="1756"/>
        <v>7826</v>
      </c>
    </row>
    <row r="413" spans="1:79" ht="22.5" x14ac:dyDescent="0.2">
      <c r="A413" s="44" t="s">
        <v>59</v>
      </c>
      <c r="B413" s="45" t="s">
        <v>60</v>
      </c>
      <c r="D413" s="22">
        <f t="shared" si="1731"/>
        <v>0</v>
      </c>
      <c r="G413" s="22">
        <f t="shared" si="1732"/>
        <v>0</v>
      </c>
      <c r="J413" s="74">
        <f t="shared" si="1733"/>
        <v>0</v>
      </c>
      <c r="M413" s="22">
        <f t="shared" si="1734"/>
        <v>0</v>
      </c>
      <c r="P413" s="22">
        <f t="shared" si="1735"/>
        <v>0</v>
      </c>
      <c r="R413" s="48">
        <f t="shared" si="1693"/>
        <v>0</v>
      </c>
      <c r="S413" s="48">
        <f t="shared" si="1724"/>
        <v>0</v>
      </c>
      <c r="T413" s="48">
        <f t="shared" si="1725"/>
        <v>0</v>
      </c>
      <c r="V413" s="22">
        <f t="shared" si="1736"/>
        <v>0</v>
      </c>
      <c r="X413" s="54">
        <v>0</v>
      </c>
      <c r="Y413" s="54">
        <f t="shared" si="1737"/>
        <v>7826</v>
      </c>
      <c r="Z413" s="54">
        <v>7826</v>
      </c>
      <c r="AB413" s="22">
        <f t="shared" si="1739"/>
        <v>0</v>
      </c>
      <c r="AE413" s="22">
        <f t="shared" si="1740"/>
        <v>0</v>
      </c>
      <c r="AH413" s="22">
        <f t="shared" si="1741"/>
        <v>0</v>
      </c>
      <c r="AK413" s="22">
        <f t="shared" si="1742"/>
        <v>0</v>
      </c>
      <c r="AN413" s="22">
        <f t="shared" si="1743"/>
        <v>0</v>
      </c>
      <c r="AQ413" s="22">
        <f t="shared" si="1744"/>
        <v>0</v>
      </c>
      <c r="AT413" s="22">
        <f t="shared" si="1745"/>
        <v>0</v>
      </c>
      <c r="AW413" s="22">
        <f t="shared" si="1746"/>
        <v>0</v>
      </c>
      <c r="AZ413" s="22">
        <f t="shared" si="1747"/>
        <v>0</v>
      </c>
      <c r="BC413" s="22">
        <f t="shared" si="1748"/>
        <v>0</v>
      </c>
      <c r="BF413" s="22">
        <f t="shared" si="1749"/>
        <v>0</v>
      </c>
      <c r="BI413" s="22">
        <f t="shared" si="1750"/>
        <v>0</v>
      </c>
      <c r="BL413" s="22">
        <f t="shared" si="1751"/>
        <v>0</v>
      </c>
      <c r="BO413" s="22">
        <f t="shared" si="1752"/>
        <v>0</v>
      </c>
      <c r="BQ413" s="57">
        <f t="shared" si="1757"/>
        <v>0</v>
      </c>
      <c r="BR413" s="57">
        <f t="shared" si="1753"/>
        <v>7826</v>
      </c>
      <c r="BS413" s="57">
        <f t="shared" si="1757"/>
        <v>7826</v>
      </c>
      <c r="BT413" s="49"/>
      <c r="BY413" s="76">
        <f t="shared" si="1754"/>
        <v>0</v>
      </c>
      <c r="BZ413" s="76">
        <f t="shared" si="1755"/>
        <v>7826</v>
      </c>
      <c r="CA413" s="76">
        <f t="shared" si="1756"/>
        <v>7826</v>
      </c>
    </row>
    <row r="414" spans="1:79" ht="33.75" x14ac:dyDescent="0.2">
      <c r="A414" s="38" t="s">
        <v>172</v>
      </c>
      <c r="B414" s="39" t="s">
        <v>173</v>
      </c>
      <c r="C414" s="40">
        <f t="shared" ref="C414:W414" si="1771">C416</f>
        <v>0</v>
      </c>
      <c r="D414" s="40">
        <f t="shared" si="1731"/>
        <v>0</v>
      </c>
      <c r="E414" s="40">
        <f t="shared" si="1771"/>
        <v>0</v>
      </c>
      <c r="F414" s="40">
        <f t="shared" si="1771"/>
        <v>0</v>
      </c>
      <c r="G414" s="40">
        <f t="shared" si="1732"/>
        <v>0</v>
      </c>
      <c r="H414" s="40">
        <f t="shared" si="1771"/>
        <v>0</v>
      </c>
      <c r="I414" s="40">
        <f t="shared" si="1771"/>
        <v>0</v>
      </c>
      <c r="J414" s="41">
        <f t="shared" si="1733"/>
        <v>0</v>
      </c>
      <c r="K414" s="40">
        <f t="shared" si="1771"/>
        <v>0</v>
      </c>
      <c r="L414" s="40">
        <f t="shared" si="1771"/>
        <v>0</v>
      </c>
      <c r="M414" s="40">
        <f t="shared" si="1734"/>
        <v>0</v>
      </c>
      <c r="N414" s="40">
        <f t="shared" si="1771"/>
        <v>0</v>
      </c>
      <c r="O414" s="40">
        <f t="shared" si="1771"/>
        <v>0</v>
      </c>
      <c r="P414" s="40">
        <f t="shared" si="1735"/>
        <v>0</v>
      </c>
      <c r="Q414" s="40">
        <f t="shared" si="1771"/>
        <v>0</v>
      </c>
      <c r="R414" s="42">
        <f t="shared" si="1693"/>
        <v>0</v>
      </c>
      <c r="S414" s="42">
        <f t="shared" si="1724"/>
        <v>0</v>
      </c>
      <c r="T414" s="42">
        <f t="shared" si="1725"/>
        <v>0</v>
      </c>
      <c r="U414" s="40">
        <f t="shared" si="1771"/>
        <v>0</v>
      </c>
      <c r="V414" s="40">
        <f t="shared" si="1736"/>
        <v>0</v>
      </c>
      <c r="W414" s="40">
        <f t="shared" si="1771"/>
        <v>0</v>
      </c>
      <c r="X414" s="40">
        <f>X416</f>
        <v>0</v>
      </c>
      <c r="Y414" s="40">
        <f t="shared" si="1737"/>
        <v>19821</v>
      </c>
      <c r="Z414" s="40">
        <f>Z416</f>
        <v>19821</v>
      </c>
      <c r="AA414" s="40">
        <f t="shared" ref="AA414:BP414" si="1772">AA416</f>
        <v>0</v>
      </c>
      <c r="AB414" s="40">
        <f t="shared" si="1739"/>
        <v>0</v>
      </c>
      <c r="AC414" s="40">
        <f t="shared" si="1772"/>
        <v>0</v>
      </c>
      <c r="AD414" s="40">
        <f t="shared" si="1772"/>
        <v>0</v>
      </c>
      <c r="AE414" s="40">
        <f t="shared" si="1740"/>
        <v>0</v>
      </c>
      <c r="AF414" s="40">
        <f t="shared" si="1772"/>
        <v>0</v>
      </c>
      <c r="AG414" s="40">
        <f t="shared" si="1772"/>
        <v>0</v>
      </c>
      <c r="AH414" s="40">
        <f t="shared" si="1741"/>
        <v>0</v>
      </c>
      <c r="AI414" s="40">
        <f t="shared" si="1772"/>
        <v>0</v>
      </c>
      <c r="AJ414" s="40">
        <f t="shared" si="1772"/>
        <v>0</v>
      </c>
      <c r="AK414" s="40">
        <f t="shared" si="1742"/>
        <v>0</v>
      </c>
      <c r="AL414" s="40">
        <f t="shared" si="1772"/>
        <v>0</v>
      </c>
      <c r="AM414" s="40">
        <f t="shared" si="1772"/>
        <v>0</v>
      </c>
      <c r="AN414" s="40">
        <f t="shared" si="1743"/>
        <v>0</v>
      </c>
      <c r="AO414" s="40">
        <f t="shared" si="1772"/>
        <v>0</v>
      </c>
      <c r="AP414" s="40">
        <f t="shared" si="1772"/>
        <v>0</v>
      </c>
      <c r="AQ414" s="40">
        <f t="shared" si="1744"/>
        <v>0</v>
      </c>
      <c r="AR414" s="40">
        <f t="shared" si="1772"/>
        <v>0</v>
      </c>
      <c r="AS414" s="40">
        <f t="shared" si="1772"/>
        <v>0</v>
      </c>
      <c r="AT414" s="40">
        <f t="shared" si="1745"/>
        <v>0</v>
      </c>
      <c r="AU414" s="40">
        <f t="shared" si="1772"/>
        <v>0</v>
      </c>
      <c r="AV414" s="40">
        <f t="shared" si="1772"/>
        <v>0</v>
      </c>
      <c r="AW414" s="40">
        <f t="shared" si="1746"/>
        <v>0</v>
      </c>
      <c r="AX414" s="40">
        <f t="shared" si="1772"/>
        <v>0</v>
      </c>
      <c r="AY414" s="40">
        <f t="shared" si="1772"/>
        <v>0</v>
      </c>
      <c r="AZ414" s="40">
        <f t="shared" si="1747"/>
        <v>0</v>
      </c>
      <c r="BA414" s="40">
        <f t="shared" si="1772"/>
        <v>0</v>
      </c>
      <c r="BB414" s="40">
        <f t="shared" si="1772"/>
        <v>0</v>
      </c>
      <c r="BC414" s="40">
        <f t="shared" si="1748"/>
        <v>0</v>
      </c>
      <c r="BD414" s="40">
        <f t="shared" si="1772"/>
        <v>0</v>
      </c>
      <c r="BE414" s="40">
        <f t="shared" si="1772"/>
        <v>0</v>
      </c>
      <c r="BF414" s="40">
        <f t="shared" si="1749"/>
        <v>0</v>
      </c>
      <c r="BG414" s="40">
        <f t="shared" si="1772"/>
        <v>0</v>
      </c>
      <c r="BH414" s="40">
        <f t="shared" si="1772"/>
        <v>0</v>
      </c>
      <c r="BI414" s="40">
        <f t="shared" si="1750"/>
        <v>0</v>
      </c>
      <c r="BJ414" s="40">
        <f t="shared" si="1772"/>
        <v>0</v>
      </c>
      <c r="BK414" s="40">
        <f t="shared" si="1772"/>
        <v>0</v>
      </c>
      <c r="BL414" s="40">
        <f t="shared" si="1751"/>
        <v>0</v>
      </c>
      <c r="BM414" s="40">
        <f t="shared" si="1772"/>
        <v>0</v>
      </c>
      <c r="BN414" s="40">
        <f t="shared" si="1772"/>
        <v>0</v>
      </c>
      <c r="BO414" s="40">
        <f t="shared" si="1752"/>
        <v>0</v>
      </c>
      <c r="BP414" s="40">
        <f t="shared" si="1772"/>
        <v>0</v>
      </c>
      <c r="BQ414" s="60">
        <f t="shared" si="1757"/>
        <v>0</v>
      </c>
      <c r="BR414" s="60">
        <f t="shared" si="1753"/>
        <v>19821</v>
      </c>
      <c r="BS414" s="60">
        <f t="shared" si="1757"/>
        <v>19821</v>
      </c>
      <c r="BT414" s="49"/>
      <c r="BU414" s="43"/>
      <c r="BV414" s="40">
        <f>BV416</f>
        <v>0</v>
      </c>
      <c r="BW414" s="40">
        <f>BW416</f>
        <v>0</v>
      </c>
      <c r="BX414" s="40">
        <f>BX416</f>
        <v>0</v>
      </c>
      <c r="BY414" s="40">
        <f t="shared" si="1754"/>
        <v>0</v>
      </c>
      <c r="BZ414" s="40">
        <f t="shared" si="1755"/>
        <v>19821</v>
      </c>
      <c r="CA414" s="40">
        <f t="shared" si="1756"/>
        <v>19821</v>
      </c>
    </row>
    <row r="415" spans="1:79" ht="33.75" x14ac:dyDescent="0.2">
      <c r="A415" s="44" t="s">
        <v>43</v>
      </c>
      <c r="B415" s="45" t="s">
        <v>44</v>
      </c>
      <c r="D415" s="22">
        <f t="shared" si="1731"/>
        <v>0</v>
      </c>
      <c r="G415" s="22">
        <f t="shared" si="1732"/>
        <v>0</v>
      </c>
      <c r="J415" s="74">
        <f t="shared" si="1733"/>
        <v>0</v>
      </c>
      <c r="M415" s="22">
        <f t="shared" si="1734"/>
        <v>0</v>
      </c>
      <c r="P415" s="22">
        <f t="shared" si="1735"/>
        <v>0</v>
      </c>
      <c r="R415" s="48">
        <f t="shared" si="1693"/>
        <v>0</v>
      </c>
      <c r="S415" s="48">
        <f t="shared" si="1724"/>
        <v>0</v>
      </c>
      <c r="T415" s="48">
        <f t="shared" si="1725"/>
        <v>0</v>
      </c>
      <c r="V415" s="22">
        <f t="shared" si="1736"/>
        <v>0</v>
      </c>
      <c r="X415" s="30">
        <f>X416</f>
        <v>0</v>
      </c>
      <c r="Y415" s="30">
        <f t="shared" si="1737"/>
        <v>19821</v>
      </c>
      <c r="Z415" s="30">
        <f t="shared" ref="Z415:AM416" si="1773">Z416</f>
        <v>19821</v>
      </c>
      <c r="AB415" s="22">
        <f t="shared" si="1739"/>
        <v>0</v>
      </c>
      <c r="AE415" s="22">
        <f t="shared" si="1740"/>
        <v>0</v>
      </c>
      <c r="AH415" s="22">
        <f t="shared" si="1741"/>
        <v>0</v>
      </c>
      <c r="AK415" s="22">
        <f t="shared" si="1742"/>
        <v>0</v>
      </c>
      <c r="AN415" s="22">
        <f t="shared" si="1743"/>
        <v>0</v>
      </c>
      <c r="AQ415" s="22">
        <f t="shared" si="1744"/>
        <v>0</v>
      </c>
      <c r="AT415" s="22">
        <f t="shared" si="1745"/>
        <v>0</v>
      </c>
      <c r="AW415" s="22">
        <f t="shared" si="1746"/>
        <v>0</v>
      </c>
      <c r="AZ415" s="22">
        <f t="shared" si="1747"/>
        <v>0</v>
      </c>
      <c r="BC415" s="22">
        <f t="shared" si="1748"/>
        <v>0</v>
      </c>
      <c r="BF415" s="22">
        <f t="shared" si="1749"/>
        <v>0</v>
      </c>
      <c r="BI415" s="22">
        <f t="shared" si="1750"/>
        <v>0</v>
      </c>
      <c r="BL415" s="22">
        <f t="shared" si="1751"/>
        <v>0</v>
      </c>
      <c r="BO415" s="22">
        <f t="shared" si="1752"/>
        <v>0</v>
      </c>
      <c r="BQ415" s="49"/>
      <c r="BR415" s="49"/>
      <c r="BS415" s="49"/>
      <c r="BT415" s="49"/>
      <c r="BY415" s="76">
        <f t="shared" si="1754"/>
        <v>0</v>
      </c>
      <c r="BZ415" s="76">
        <f t="shared" si="1755"/>
        <v>0</v>
      </c>
      <c r="CA415" s="76">
        <f t="shared" si="1756"/>
        <v>0</v>
      </c>
    </row>
    <row r="416" spans="1:79" x14ac:dyDescent="0.2">
      <c r="A416" s="44">
        <v>52</v>
      </c>
      <c r="B416" s="45" t="s">
        <v>115</v>
      </c>
      <c r="C416" s="30">
        <f t="shared" ref="C416:W416" si="1774">C417</f>
        <v>0</v>
      </c>
      <c r="D416" s="30">
        <f t="shared" si="1731"/>
        <v>0</v>
      </c>
      <c r="E416" s="30">
        <f t="shared" si="1774"/>
        <v>0</v>
      </c>
      <c r="F416" s="30">
        <f t="shared" si="1774"/>
        <v>0</v>
      </c>
      <c r="G416" s="30">
        <f t="shared" si="1732"/>
        <v>0</v>
      </c>
      <c r="H416" s="30">
        <f t="shared" si="1774"/>
        <v>0</v>
      </c>
      <c r="I416" s="30">
        <f t="shared" si="1774"/>
        <v>0</v>
      </c>
      <c r="J416" s="32">
        <f t="shared" si="1733"/>
        <v>0</v>
      </c>
      <c r="K416" s="30">
        <f t="shared" si="1774"/>
        <v>0</v>
      </c>
      <c r="L416" s="30">
        <f t="shared" si="1774"/>
        <v>0</v>
      </c>
      <c r="M416" s="30">
        <f t="shared" si="1734"/>
        <v>0</v>
      </c>
      <c r="N416" s="30">
        <f t="shared" si="1774"/>
        <v>0</v>
      </c>
      <c r="O416" s="30">
        <f t="shared" si="1774"/>
        <v>0</v>
      </c>
      <c r="P416" s="30">
        <f t="shared" si="1735"/>
        <v>0</v>
      </c>
      <c r="Q416" s="30">
        <f t="shared" si="1774"/>
        <v>0</v>
      </c>
      <c r="R416" s="48">
        <f t="shared" si="1693"/>
        <v>0</v>
      </c>
      <c r="S416" s="48">
        <f t="shared" si="1724"/>
        <v>0</v>
      </c>
      <c r="T416" s="48">
        <f t="shared" si="1725"/>
        <v>0</v>
      </c>
      <c r="U416" s="30">
        <f t="shared" si="1774"/>
        <v>0</v>
      </c>
      <c r="V416" s="30">
        <f t="shared" si="1736"/>
        <v>0</v>
      </c>
      <c r="W416" s="30">
        <f t="shared" si="1774"/>
        <v>0</v>
      </c>
      <c r="X416" s="30">
        <f>X417</f>
        <v>0</v>
      </c>
      <c r="Y416" s="30">
        <f t="shared" si="1737"/>
        <v>19821</v>
      </c>
      <c r="Z416" s="30">
        <f t="shared" si="1773"/>
        <v>19821</v>
      </c>
      <c r="AA416" s="30">
        <f t="shared" si="1773"/>
        <v>0</v>
      </c>
      <c r="AB416" s="30">
        <f t="shared" si="1739"/>
        <v>0</v>
      </c>
      <c r="AC416" s="30">
        <f t="shared" si="1773"/>
        <v>0</v>
      </c>
      <c r="AD416" s="30">
        <f t="shared" si="1773"/>
        <v>0</v>
      </c>
      <c r="AE416" s="30">
        <f t="shared" si="1740"/>
        <v>0</v>
      </c>
      <c r="AF416" s="30">
        <f t="shared" si="1773"/>
        <v>0</v>
      </c>
      <c r="AG416" s="30">
        <f t="shared" si="1773"/>
        <v>0</v>
      </c>
      <c r="AH416" s="30">
        <f t="shared" si="1741"/>
        <v>0</v>
      </c>
      <c r="AI416" s="30">
        <f t="shared" si="1773"/>
        <v>0</v>
      </c>
      <c r="AJ416" s="30">
        <f t="shared" si="1773"/>
        <v>0</v>
      </c>
      <c r="AK416" s="30">
        <f t="shared" si="1742"/>
        <v>0</v>
      </c>
      <c r="AL416" s="30">
        <f t="shared" si="1773"/>
        <v>0</v>
      </c>
      <c r="AM416" s="30">
        <f t="shared" si="1773"/>
        <v>0</v>
      </c>
      <c r="AN416" s="30">
        <f t="shared" si="1743"/>
        <v>0</v>
      </c>
      <c r="AO416" s="30">
        <f t="shared" ref="AO416:BP416" si="1775">AO417</f>
        <v>0</v>
      </c>
      <c r="AP416" s="30">
        <f t="shared" si="1775"/>
        <v>0</v>
      </c>
      <c r="AQ416" s="30">
        <f t="shared" si="1744"/>
        <v>0</v>
      </c>
      <c r="AR416" s="30">
        <f t="shared" si="1775"/>
        <v>0</v>
      </c>
      <c r="AS416" s="30">
        <f t="shared" si="1775"/>
        <v>0</v>
      </c>
      <c r="AT416" s="30">
        <f t="shared" si="1745"/>
        <v>0</v>
      </c>
      <c r="AU416" s="30">
        <f t="shared" si="1775"/>
        <v>0</v>
      </c>
      <c r="AV416" s="30">
        <f t="shared" si="1775"/>
        <v>0</v>
      </c>
      <c r="AW416" s="30">
        <f t="shared" si="1746"/>
        <v>0</v>
      </c>
      <c r="AX416" s="30">
        <f t="shared" si="1775"/>
        <v>0</v>
      </c>
      <c r="AY416" s="30">
        <f t="shared" si="1775"/>
        <v>0</v>
      </c>
      <c r="AZ416" s="30">
        <f t="shared" si="1747"/>
        <v>0</v>
      </c>
      <c r="BA416" s="30">
        <f t="shared" si="1775"/>
        <v>0</v>
      </c>
      <c r="BB416" s="30">
        <f t="shared" si="1775"/>
        <v>0</v>
      </c>
      <c r="BC416" s="30">
        <f t="shared" si="1748"/>
        <v>0</v>
      </c>
      <c r="BD416" s="30">
        <f t="shared" si="1775"/>
        <v>0</v>
      </c>
      <c r="BE416" s="30">
        <f t="shared" si="1775"/>
        <v>0</v>
      </c>
      <c r="BF416" s="30">
        <f t="shared" si="1749"/>
        <v>0</v>
      </c>
      <c r="BG416" s="30">
        <f t="shared" si="1775"/>
        <v>0</v>
      </c>
      <c r="BH416" s="30">
        <f t="shared" si="1775"/>
        <v>0</v>
      </c>
      <c r="BI416" s="30">
        <f t="shared" si="1750"/>
        <v>0</v>
      </c>
      <c r="BJ416" s="30">
        <f t="shared" si="1775"/>
        <v>0</v>
      </c>
      <c r="BK416" s="30">
        <f t="shared" si="1775"/>
        <v>0</v>
      </c>
      <c r="BL416" s="30">
        <f t="shared" si="1751"/>
        <v>0</v>
      </c>
      <c r="BM416" s="30">
        <f t="shared" si="1775"/>
        <v>0</v>
      </c>
      <c r="BN416" s="30">
        <f t="shared" si="1775"/>
        <v>0</v>
      </c>
      <c r="BO416" s="30">
        <f t="shared" si="1752"/>
        <v>0</v>
      </c>
      <c r="BP416" s="30">
        <f t="shared" si="1775"/>
        <v>0</v>
      </c>
      <c r="BQ416" s="57">
        <f t="shared" si="1757"/>
        <v>0</v>
      </c>
      <c r="BR416" s="57">
        <f t="shared" si="1753"/>
        <v>19821</v>
      </c>
      <c r="BS416" s="57">
        <f t="shared" si="1757"/>
        <v>19821</v>
      </c>
      <c r="BT416" s="49"/>
      <c r="BU416" s="30"/>
      <c r="BV416" s="30">
        <f>BV417</f>
        <v>0</v>
      </c>
      <c r="BW416" s="30">
        <f>BW417</f>
        <v>0</v>
      </c>
      <c r="BX416" s="30">
        <f>BX417</f>
        <v>0</v>
      </c>
      <c r="BY416" s="30">
        <f t="shared" si="1754"/>
        <v>0</v>
      </c>
      <c r="BZ416" s="30">
        <f t="shared" si="1755"/>
        <v>19821</v>
      </c>
      <c r="CA416" s="30">
        <f t="shared" si="1756"/>
        <v>19821</v>
      </c>
    </row>
    <row r="417" spans="1:79" ht="22.5" x14ac:dyDescent="0.2">
      <c r="A417" s="44" t="s">
        <v>47</v>
      </c>
      <c r="B417" s="45" t="s">
        <v>48</v>
      </c>
      <c r="C417" s="30">
        <f t="shared" ref="C417:W417" si="1776">C418+C419</f>
        <v>0</v>
      </c>
      <c r="D417" s="30">
        <f t="shared" si="1731"/>
        <v>0</v>
      </c>
      <c r="E417" s="30">
        <f t="shared" si="1776"/>
        <v>0</v>
      </c>
      <c r="F417" s="30">
        <f t="shared" si="1776"/>
        <v>0</v>
      </c>
      <c r="G417" s="30">
        <f t="shared" si="1732"/>
        <v>0</v>
      </c>
      <c r="H417" s="30">
        <f t="shared" si="1776"/>
        <v>0</v>
      </c>
      <c r="I417" s="30">
        <f t="shared" si="1776"/>
        <v>0</v>
      </c>
      <c r="J417" s="32">
        <f t="shared" si="1733"/>
        <v>0</v>
      </c>
      <c r="K417" s="30">
        <f t="shared" si="1776"/>
        <v>0</v>
      </c>
      <c r="L417" s="30">
        <f t="shared" si="1776"/>
        <v>0</v>
      </c>
      <c r="M417" s="30">
        <f t="shared" si="1734"/>
        <v>0</v>
      </c>
      <c r="N417" s="30">
        <f t="shared" si="1776"/>
        <v>0</v>
      </c>
      <c r="O417" s="30">
        <f t="shared" si="1776"/>
        <v>0</v>
      </c>
      <c r="P417" s="30">
        <f t="shared" si="1735"/>
        <v>0</v>
      </c>
      <c r="Q417" s="30">
        <f t="shared" si="1776"/>
        <v>0</v>
      </c>
      <c r="R417" s="48">
        <f t="shared" si="1693"/>
        <v>0</v>
      </c>
      <c r="S417" s="48">
        <f t="shared" si="1724"/>
        <v>0</v>
      </c>
      <c r="T417" s="48">
        <f t="shared" si="1725"/>
        <v>0</v>
      </c>
      <c r="U417" s="30">
        <f t="shared" si="1776"/>
        <v>0</v>
      </c>
      <c r="V417" s="30">
        <f t="shared" si="1736"/>
        <v>0</v>
      </c>
      <c r="W417" s="30">
        <f t="shared" si="1776"/>
        <v>0</v>
      </c>
      <c r="X417" s="30">
        <f>X418+X419</f>
        <v>0</v>
      </c>
      <c r="Y417" s="30">
        <f t="shared" si="1737"/>
        <v>19821</v>
      </c>
      <c r="Z417" s="30">
        <f t="shared" ref="Z417:BP417" si="1777">Z418+Z419</f>
        <v>19821</v>
      </c>
      <c r="AA417" s="30">
        <f t="shared" si="1777"/>
        <v>0</v>
      </c>
      <c r="AB417" s="30">
        <f t="shared" si="1739"/>
        <v>0</v>
      </c>
      <c r="AC417" s="30">
        <f t="shared" si="1777"/>
        <v>0</v>
      </c>
      <c r="AD417" s="30">
        <f t="shared" si="1777"/>
        <v>0</v>
      </c>
      <c r="AE417" s="30">
        <f t="shared" si="1740"/>
        <v>0</v>
      </c>
      <c r="AF417" s="30">
        <f t="shared" si="1777"/>
        <v>0</v>
      </c>
      <c r="AG417" s="30">
        <f t="shared" si="1777"/>
        <v>0</v>
      </c>
      <c r="AH417" s="30">
        <f t="shared" si="1741"/>
        <v>0</v>
      </c>
      <c r="AI417" s="30">
        <f t="shared" si="1777"/>
        <v>0</v>
      </c>
      <c r="AJ417" s="30">
        <f t="shared" si="1777"/>
        <v>0</v>
      </c>
      <c r="AK417" s="30">
        <f t="shared" si="1742"/>
        <v>0</v>
      </c>
      <c r="AL417" s="30">
        <f t="shared" si="1777"/>
        <v>0</v>
      </c>
      <c r="AM417" s="30">
        <f t="shared" si="1777"/>
        <v>0</v>
      </c>
      <c r="AN417" s="30">
        <f t="shared" si="1743"/>
        <v>0</v>
      </c>
      <c r="AO417" s="30">
        <f t="shared" si="1777"/>
        <v>0</v>
      </c>
      <c r="AP417" s="30">
        <f t="shared" si="1777"/>
        <v>0</v>
      </c>
      <c r="AQ417" s="30">
        <f t="shared" si="1744"/>
        <v>0</v>
      </c>
      <c r="AR417" s="30">
        <f t="shared" si="1777"/>
        <v>0</v>
      </c>
      <c r="AS417" s="30">
        <f t="shared" si="1777"/>
        <v>0</v>
      </c>
      <c r="AT417" s="30">
        <f t="shared" si="1745"/>
        <v>0</v>
      </c>
      <c r="AU417" s="30">
        <f t="shared" si="1777"/>
        <v>0</v>
      </c>
      <c r="AV417" s="30">
        <f t="shared" si="1777"/>
        <v>0</v>
      </c>
      <c r="AW417" s="30">
        <f t="shared" si="1746"/>
        <v>0</v>
      </c>
      <c r="AX417" s="30">
        <f t="shared" si="1777"/>
        <v>0</v>
      </c>
      <c r="AY417" s="30">
        <f t="shared" si="1777"/>
        <v>0</v>
      </c>
      <c r="AZ417" s="30">
        <f t="shared" si="1747"/>
        <v>0</v>
      </c>
      <c r="BA417" s="30">
        <f t="shared" si="1777"/>
        <v>0</v>
      </c>
      <c r="BB417" s="30">
        <f t="shared" si="1777"/>
        <v>0</v>
      </c>
      <c r="BC417" s="30">
        <f t="shared" si="1748"/>
        <v>0</v>
      </c>
      <c r="BD417" s="30">
        <f t="shared" si="1777"/>
        <v>0</v>
      </c>
      <c r="BE417" s="30">
        <f t="shared" si="1777"/>
        <v>0</v>
      </c>
      <c r="BF417" s="30">
        <f t="shared" si="1749"/>
        <v>0</v>
      </c>
      <c r="BG417" s="30">
        <f t="shared" si="1777"/>
        <v>0</v>
      </c>
      <c r="BH417" s="30">
        <f t="shared" si="1777"/>
        <v>0</v>
      </c>
      <c r="BI417" s="30">
        <f t="shared" si="1750"/>
        <v>0</v>
      </c>
      <c r="BJ417" s="30">
        <f t="shared" si="1777"/>
        <v>0</v>
      </c>
      <c r="BK417" s="30">
        <f t="shared" si="1777"/>
        <v>0</v>
      </c>
      <c r="BL417" s="30">
        <f t="shared" si="1751"/>
        <v>0</v>
      </c>
      <c r="BM417" s="30">
        <f t="shared" si="1777"/>
        <v>0</v>
      </c>
      <c r="BN417" s="30">
        <f t="shared" si="1777"/>
        <v>0</v>
      </c>
      <c r="BO417" s="30">
        <f t="shared" si="1752"/>
        <v>0</v>
      </c>
      <c r="BP417" s="30">
        <f t="shared" si="1777"/>
        <v>0</v>
      </c>
      <c r="BQ417" s="57">
        <f t="shared" si="1757"/>
        <v>0</v>
      </c>
      <c r="BR417" s="57">
        <f t="shared" si="1753"/>
        <v>19821</v>
      </c>
      <c r="BS417" s="57">
        <f t="shared" si="1757"/>
        <v>19821</v>
      </c>
      <c r="BT417" s="49"/>
      <c r="BU417" s="30"/>
      <c r="BV417" s="30">
        <f>BV418+BV419</f>
        <v>0</v>
      </c>
      <c r="BW417" s="30">
        <f>BW418+BW419</f>
        <v>0</v>
      </c>
      <c r="BX417" s="30">
        <f>BX418+BX419</f>
        <v>0</v>
      </c>
      <c r="BY417" s="30">
        <f t="shared" si="1754"/>
        <v>0</v>
      </c>
      <c r="BZ417" s="30">
        <f t="shared" si="1755"/>
        <v>19821</v>
      </c>
      <c r="CA417" s="30">
        <f t="shared" si="1756"/>
        <v>19821</v>
      </c>
    </row>
    <row r="418" spans="1:79" x14ac:dyDescent="0.2">
      <c r="A418" s="44" t="s">
        <v>49</v>
      </c>
      <c r="B418" s="45" t="s">
        <v>50</v>
      </c>
      <c r="D418" s="22">
        <f t="shared" si="1731"/>
        <v>0</v>
      </c>
      <c r="G418" s="22">
        <f t="shared" si="1732"/>
        <v>0</v>
      </c>
      <c r="J418" s="74">
        <f t="shared" si="1733"/>
        <v>0</v>
      </c>
      <c r="M418" s="22">
        <f t="shared" si="1734"/>
        <v>0</v>
      </c>
      <c r="P418" s="22">
        <f t="shared" si="1735"/>
        <v>0</v>
      </c>
      <c r="R418" s="48">
        <f t="shared" si="1693"/>
        <v>0</v>
      </c>
      <c r="S418" s="48">
        <f t="shared" si="1724"/>
        <v>0</v>
      </c>
      <c r="T418" s="48">
        <f t="shared" si="1725"/>
        <v>0</v>
      </c>
      <c r="V418" s="22">
        <f t="shared" si="1736"/>
        <v>0</v>
      </c>
      <c r="X418" s="54">
        <v>0</v>
      </c>
      <c r="Y418" s="54">
        <f t="shared" si="1737"/>
        <v>17001</v>
      </c>
      <c r="Z418" s="54">
        <v>17001</v>
      </c>
      <c r="AB418" s="22">
        <f t="shared" si="1739"/>
        <v>0</v>
      </c>
      <c r="AE418" s="22">
        <f t="shared" si="1740"/>
        <v>0</v>
      </c>
      <c r="AH418" s="22">
        <f t="shared" si="1741"/>
        <v>0</v>
      </c>
      <c r="AK418" s="22">
        <f t="shared" si="1742"/>
        <v>0</v>
      </c>
      <c r="AN418" s="22">
        <f t="shared" si="1743"/>
        <v>0</v>
      </c>
      <c r="AQ418" s="22">
        <f t="shared" si="1744"/>
        <v>0</v>
      </c>
      <c r="AT418" s="22">
        <f t="shared" si="1745"/>
        <v>0</v>
      </c>
      <c r="AW418" s="22">
        <f t="shared" si="1746"/>
        <v>0</v>
      </c>
      <c r="AZ418" s="22">
        <f t="shared" si="1747"/>
        <v>0</v>
      </c>
      <c r="BC418" s="22">
        <f t="shared" si="1748"/>
        <v>0</v>
      </c>
      <c r="BF418" s="22">
        <f t="shared" si="1749"/>
        <v>0</v>
      </c>
      <c r="BI418" s="22">
        <f t="shared" si="1750"/>
        <v>0</v>
      </c>
      <c r="BL418" s="22">
        <f t="shared" si="1751"/>
        <v>0</v>
      </c>
      <c r="BO418" s="22">
        <f t="shared" si="1752"/>
        <v>0</v>
      </c>
      <c r="BQ418" s="57">
        <f t="shared" si="1757"/>
        <v>0</v>
      </c>
      <c r="BR418" s="57">
        <f t="shared" si="1753"/>
        <v>17001</v>
      </c>
      <c r="BS418" s="57">
        <f t="shared" si="1757"/>
        <v>17001</v>
      </c>
      <c r="BT418" s="49"/>
      <c r="BY418" s="76">
        <f t="shared" si="1754"/>
        <v>0</v>
      </c>
      <c r="BZ418" s="76">
        <f t="shared" si="1755"/>
        <v>17001</v>
      </c>
      <c r="CA418" s="76">
        <f t="shared" si="1756"/>
        <v>17001</v>
      </c>
    </row>
    <row r="419" spans="1:79" ht="22.5" x14ac:dyDescent="0.2">
      <c r="A419" s="44" t="s">
        <v>53</v>
      </c>
      <c r="B419" s="45" t="s">
        <v>54</v>
      </c>
      <c r="D419" s="22">
        <f t="shared" si="1731"/>
        <v>0</v>
      </c>
      <c r="G419" s="22">
        <f t="shared" si="1732"/>
        <v>0</v>
      </c>
      <c r="J419" s="74">
        <f t="shared" si="1733"/>
        <v>0</v>
      </c>
      <c r="M419" s="22">
        <f t="shared" si="1734"/>
        <v>0</v>
      </c>
      <c r="P419" s="22">
        <f t="shared" si="1735"/>
        <v>0</v>
      </c>
      <c r="R419" s="48">
        <f t="shared" si="1693"/>
        <v>0</v>
      </c>
      <c r="S419" s="48">
        <f t="shared" si="1724"/>
        <v>0</v>
      </c>
      <c r="T419" s="48">
        <f t="shared" si="1725"/>
        <v>0</v>
      </c>
      <c r="V419" s="22">
        <f t="shared" si="1736"/>
        <v>0</v>
      </c>
      <c r="X419" s="54">
        <v>0</v>
      </c>
      <c r="Y419" s="54">
        <f t="shared" si="1737"/>
        <v>2820</v>
      </c>
      <c r="Z419" s="54">
        <v>2820</v>
      </c>
      <c r="AB419" s="22">
        <f t="shared" si="1739"/>
        <v>0</v>
      </c>
      <c r="AE419" s="22">
        <f t="shared" si="1740"/>
        <v>0</v>
      </c>
      <c r="AH419" s="22">
        <f t="shared" si="1741"/>
        <v>0</v>
      </c>
      <c r="AK419" s="22">
        <f t="shared" si="1742"/>
        <v>0</v>
      </c>
      <c r="AN419" s="22">
        <f t="shared" si="1743"/>
        <v>0</v>
      </c>
      <c r="AQ419" s="22">
        <f t="shared" si="1744"/>
        <v>0</v>
      </c>
      <c r="AT419" s="22">
        <f t="shared" si="1745"/>
        <v>0</v>
      </c>
      <c r="AW419" s="22">
        <f t="shared" si="1746"/>
        <v>0</v>
      </c>
      <c r="AZ419" s="22">
        <f t="shared" si="1747"/>
        <v>0</v>
      </c>
      <c r="BC419" s="22">
        <f t="shared" si="1748"/>
        <v>0</v>
      </c>
      <c r="BF419" s="22">
        <f t="shared" si="1749"/>
        <v>0</v>
      </c>
      <c r="BI419" s="22">
        <f t="shared" si="1750"/>
        <v>0</v>
      </c>
      <c r="BL419" s="22">
        <f t="shared" si="1751"/>
        <v>0</v>
      </c>
      <c r="BO419" s="22">
        <f t="shared" si="1752"/>
        <v>0</v>
      </c>
      <c r="BQ419" s="57">
        <f t="shared" si="1757"/>
        <v>0</v>
      </c>
      <c r="BR419" s="57">
        <f t="shared" si="1753"/>
        <v>2820</v>
      </c>
      <c r="BS419" s="57">
        <f t="shared" si="1757"/>
        <v>2820</v>
      </c>
      <c r="BT419" s="49"/>
      <c r="BY419" s="76">
        <f t="shared" si="1754"/>
        <v>0</v>
      </c>
      <c r="BZ419" s="76">
        <f t="shared" si="1755"/>
        <v>2820</v>
      </c>
      <c r="CA419" s="76">
        <f t="shared" si="1756"/>
        <v>2820</v>
      </c>
    </row>
    <row r="420" spans="1:79" x14ac:dyDescent="0.2">
      <c r="A420" s="38" t="s">
        <v>174</v>
      </c>
      <c r="B420" s="39" t="s">
        <v>175</v>
      </c>
      <c r="C420" s="83">
        <f t="shared" ref="C420:AL420" si="1778">C422</f>
        <v>0</v>
      </c>
      <c r="D420" s="83">
        <f t="shared" si="1731"/>
        <v>0</v>
      </c>
      <c r="E420" s="83">
        <f t="shared" si="1778"/>
        <v>0</v>
      </c>
      <c r="F420" s="83">
        <f t="shared" si="1778"/>
        <v>0</v>
      </c>
      <c r="G420" s="83">
        <f t="shared" si="1732"/>
        <v>0</v>
      </c>
      <c r="H420" s="83">
        <f t="shared" si="1778"/>
        <v>0</v>
      </c>
      <c r="I420" s="83">
        <f t="shared" si="1778"/>
        <v>0</v>
      </c>
      <c r="J420" s="84">
        <f t="shared" si="1733"/>
        <v>0</v>
      </c>
      <c r="K420" s="83">
        <f t="shared" si="1778"/>
        <v>0</v>
      </c>
      <c r="L420" s="83">
        <f t="shared" si="1778"/>
        <v>0</v>
      </c>
      <c r="M420" s="83">
        <f t="shared" si="1734"/>
        <v>0</v>
      </c>
      <c r="N420" s="83">
        <f t="shared" si="1778"/>
        <v>0</v>
      </c>
      <c r="O420" s="83">
        <f t="shared" si="1778"/>
        <v>0</v>
      </c>
      <c r="P420" s="83">
        <f t="shared" si="1735"/>
        <v>0</v>
      </c>
      <c r="Q420" s="83">
        <f t="shared" si="1778"/>
        <v>0</v>
      </c>
      <c r="R420" s="83">
        <f t="shared" si="1778"/>
        <v>0</v>
      </c>
      <c r="S420" s="83">
        <f t="shared" si="1724"/>
        <v>0</v>
      </c>
      <c r="T420" s="83">
        <f t="shared" si="1778"/>
        <v>0</v>
      </c>
      <c r="U420" s="83">
        <f t="shared" si="1778"/>
        <v>0</v>
      </c>
      <c r="V420" s="83">
        <f t="shared" si="1736"/>
        <v>0</v>
      </c>
      <c r="W420" s="83">
        <f t="shared" si="1778"/>
        <v>0</v>
      </c>
      <c r="X420" s="83">
        <f t="shared" si="1778"/>
        <v>0</v>
      </c>
      <c r="Y420" s="83">
        <f t="shared" si="1737"/>
        <v>0</v>
      </c>
      <c r="Z420" s="83">
        <f t="shared" si="1778"/>
        <v>0</v>
      </c>
      <c r="AA420" s="83">
        <f t="shared" si="1778"/>
        <v>0</v>
      </c>
      <c r="AB420" s="83">
        <f t="shared" si="1739"/>
        <v>0</v>
      </c>
      <c r="AC420" s="83">
        <f t="shared" si="1778"/>
        <v>0</v>
      </c>
      <c r="AD420" s="83">
        <f t="shared" si="1778"/>
        <v>0</v>
      </c>
      <c r="AE420" s="83">
        <f t="shared" si="1740"/>
        <v>0</v>
      </c>
      <c r="AF420" s="83">
        <f t="shared" si="1778"/>
        <v>0</v>
      </c>
      <c r="AG420" s="83">
        <f t="shared" si="1778"/>
        <v>0</v>
      </c>
      <c r="AH420" s="83">
        <f t="shared" si="1741"/>
        <v>0</v>
      </c>
      <c r="AI420" s="83">
        <f t="shared" si="1778"/>
        <v>0</v>
      </c>
      <c r="AJ420" s="83">
        <f t="shared" si="1778"/>
        <v>0</v>
      </c>
      <c r="AK420" s="83">
        <f t="shared" si="1742"/>
        <v>0</v>
      </c>
      <c r="AL420" s="83">
        <f t="shared" si="1778"/>
        <v>0</v>
      </c>
      <c r="AM420" s="83">
        <f>AM422</f>
        <v>30899</v>
      </c>
      <c r="AN420" s="83">
        <f t="shared" si="1743"/>
        <v>-30899</v>
      </c>
      <c r="AO420" s="83">
        <f t="shared" ref="AO420:BP420" si="1779">AO422</f>
        <v>0</v>
      </c>
      <c r="AP420" s="83">
        <f t="shared" si="1779"/>
        <v>0</v>
      </c>
      <c r="AQ420" s="83">
        <f t="shared" si="1744"/>
        <v>0</v>
      </c>
      <c r="AR420" s="83">
        <f t="shared" si="1779"/>
        <v>0</v>
      </c>
      <c r="AS420" s="83">
        <f t="shared" si="1779"/>
        <v>0</v>
      </c>
      <c r="AT420" s="83">
        <f t="shared" si="1745"/>
        <v>0</v>
      </c>
      <c r="AU420" s="83">
        <f t="shared" si="1779"/>
        <v>0</v>
      </c>
      <c r="AV420" s="83">
        <f t="shared" si="1779"/>
        <v>0</v>
      </c>
      <c r="AW420" s="83">
        <f t="shared" si="1746"/>
        <v>0</v>
      </c>
      <c r="AX420" s="83">
        <f t="shared" si="1779"/>
        <v>0</v>
      </c>
      <c r="AY420" s="83">
        <f t="shared" si="1779"/>
        <v>0</v>
      </c>
      <c r="AZ420" s="83">
        <f t="shared" si="1747"/>
        <v>0</v>
      </c>
      <c r="BA420" s="83">
        <f t="shared" si="1779"/>
        <v>0</v>
      </c>
      <c r="BB420" s="83">
        <f t="shared" si="1779"/>
        <v>0</v>
      </c>
      <c r="BC420" s="83">
        <f t="shared" si="1748"/>
        <v>0</v>
      </c>
      <c r="BD420" s="83">
        <f t="shared" si="1779"/>
        <v>0</v>
      </c>
      <c r="BE420" s="83">
        <f t="shared" si="1779"/>
        <v>0</v>
      </c>
      <c r="BF420" s="83">
        <f t="shared" si="1749"/>
        <v>0</v>
      </c>
      <c r="BG420" s="83">
        <f t="shared" si="1779"/>
        <v>0</v>
      </c>
      <c r="BH420" s="83">
        <f t="shared" si="1779"/>
        <v>0</v>
      </c>
      <c r="BI420" s="83">
        <f t="shared" si="1750"/>
        <v>0</v>
      </c>
      <c r="BJ420" s="83">
        <f t="shared" si="1779"/>
        <v>0</v>
      </c>
      <c r="BK420" s="83">
        <f t="shared" si="1779"/>
        <v>0</v>
      </c>
      <c r="BL420" s="83">
        <f t="shared" si="1751"/>
        <v>0</v>
      </c>
      <c r="BM420" s="83">
        <f t="shared" si="1779"/>
        <v>0</v>
      </c>
      <c r="BN420" s="83">
        <f t="shared" si="1779"/>
        <v>0</v>
      </c>
      <c r="BO420" s="83">
        <f t="shared" si="1752"/>
        <v>0</v>
      </c>
      <c r="BP420" s="83">
        <f t="shared" si="1779"/>
        <v>0</v>
      </c>
      <c r="BQ420" s="60">
        <f t="shared" si="1757"/>
        <v>30899</v>
      </c>
      <c r="BR420" s="60">
        <f t="shared" si="1753"/>
        <v>-30899</v>
      </c>
      <c r="BS420" s="60">
        <f t="shared" si="1757"/>
        <v>0</v>
      </c>
      <c r="BT420" s="49"/>
      <c r="BU420" s="85"/>
      <c r="BV420" s="83">
        <f>BV422</f>
        <v>0</v>
      </c>
      <c r="BW420" s="83">
        <f>BW422</f>
        <v>0</v>
      </c>
      <c r="BX420" s="83">
        <f>BX422</f>
        <v>0</v>
      </c>
      <c r="BY420" s="83">
        <f t="shared" si="1754"/>
        <v>30899</v>
      </c>
      <c r="BZ420" s="83">
        <f t="shared" si="1755"/>
        <v>-30899</v>
      </c>
      <c r="CA420" s="83">
        <f t="shared" si="1756"/>
        <v>0</v>
      </c>
    </row>
    <row r="421" spans="1:79" ht="33.75" x14ac:dyDescent="0.2">
      <c r="A421" s="44" t="s">
        <v>43</v>
      </c>
      <c r="B421" s="45" t="s">
        <v>44</v>
      </c>
      <c r="D421" s="22">
        <f t="shared" si="1731"/>
        <v>0</v>
      </c>
      <c r="G421" s="22">
        <f t="shared" si="1732"/>
        <v>0</v>
      </c>
      <c r="J421" s="74">
        <f t="shared" si="1733"/>
        <v>0</v>
      </c>
      <c r="M421" s="22">
        <f t="shared" si="1734"/>
        <v>0</v>
      </c>
      <c r="P421" s="22">
        <f t="shared" si="1735"/>
        <v>0</v>
      </c>
      <c r="S421" s="22">
        <f t="shared" si="1724"/>
        <v>0</v>
      </c>
      <c r="V421" s="22">
        <f t="shared" si="1736"/>
        <v>0</v>
      </c>
      <c r="Y421" s="22">
        <f t="shared" si="1737"/>
        <v>0</v>
      </c>
      <c r="AB421" s="22">
        <f t="shared" si="1739"/>
        <v>0</v>
      </c>
      <c r="AE421" s="22">
        <f t="shared" si="1740"/>
        <v>0</v>
      </c>
      <c r="AH421" s="22">
        <f t="shared" si="1741"/>
        <v>0</v>
      </c>
      <c r="AK421" s="22">
        <f t="shared" si="1742"/>
        <v>0</v>
      </c>
      <c r="AM421" s="76"/>
      <c r="AN421" s="76">
        <f t="shared" si="1743"/>
        <v>0</v>
      </c>
      <c r="AO421" s="76"/>
      <c r="AQ421" s="22">
        <f t="shared" si="1744"/>
        <v>0</v>
      </c>
      <c r="AT421" s="22">
        <f t="shared" si="1745"/>
        <v>0</v>
      </c>
      <c r="AW421" s="22">
        <f t="shared" si="1746"/>
        <v>0</v>
      </c>
      <c r="AZ421" s="22">
        <f t="shared" si="1747"/>
        <v>0</v>
      </c>
      <c r="BC421" s="22">
        <f t="shared" si="1748"/>
        <v>0</v>
      </c>
      <c r="BF421" s="22">
        <f t="shared" si="1749"/>
        <v>0</v>
      </c>
      <c r="BI421" s="22">
        <f t="shared" si="1750"/>
        <v>0</v>
      </c>
      <c r="BL421" s="22">
        <f t="shared" si="1751"/>
        <v>0</v>
      </c>
      <c r="BO421" s="22">
        <f t="shared" si="1752"/>
        <v>0</v>
      </c>
      <c r="BQ421" s="49"/>
      <c r="BR421" s="49"/>
      <c r="BS421" s="49"/>
      <c r="BT421" s="49"/>
      <c r="BY421" s="76">
        <f t="shared" si="1754"/>
        <v>0</v>
      </c>
      <c r="BZ421" s="76">
        <f t="shared" si="1755"/>
        <v>0</v>
      </c>
      <c r="CA421" s="76">
        <f t="shared" si="1756"/>
        <v>0</v>
      </c>
    </row>
    <row r="422" spans="1:79" x14ac:dyDescent="0.2">
      <c r="A422" s="44">
        <v>52</v>
      </c>
      <c r="B422" s="45" t="s">
        <v>115</v>
      </c>
      <c r="D422" s="22">
        <f t="shared" si="1731"/>
        <v>0</v>
      </c>
      <c r="G422" s="22">
        <f t="shared" si="1732"/>
        <v>0</v>
      </c>
      <c r="J422" s="74">
        <f t="shared" si="1733"/>
        <v>0</v>
      </c>
      <c r="M422" s="22">
        <f t="shared" si="1734"/>
        <v>0</v>
      </c>
      <c r="P422" s="22">
        <f t="shared" si="1735"/>
        <v>0</v>
      </c>
      <c r="S422" s="22">
        <f t="shared" si="1724"/>
        <v>0</v>
      </c>
      <c r="V422" s="22">
        <f t="shared" si="1736"/>
        <v>0</v>
      </c>
      <c r="Y422" s="22">
        <f t="shared" si="1737"/>
        <v>0</v>
      </c>
      <c r="AB422" s="22">
        <f t="shared" si="1739"/>
        <v>0</v>
      </c>
      <c r="AE422" s="22">
        <f t="shared" si="1740"/>
        <v>0</v>
      </c>
      <c r="AH422" s="22">
        <f t="shared" si="1741"/>
        <v>0</v>
      </c>
      <c r="AK422" s="22">
        <f t="shared" si="1742"/>
        <v>0</v>
      </c>
      <c r="AM422" s="85">
        <f>AM423+AM427</f>
        <v>30899</v>
      </c>
      <c r="AN422" s="85">
        <f t="shared" si="1743"/>
        <v>-30899</v>
      </c>
      <c r="AO422" s="85">
        <f t="shared" ref="AO422" si="1780">AO423+AO427</f>
        <v>0</v>
      </c>
      <c r="AQ422" s="22">
        <f t="shared" si="1744"/>
        <v>0</v>
      </c>
      <c r="AT422" s="22">
        <f t="shared" si="1745"/>
        <v>0</v>
      </c>
      <c r="AW422" s="22">
        <f t="shared" si="1746"/>
        <v>0</v>
      </c>
      <c r="AZ422" s="22">
        <f t="shared" si="1747"/>
        <v>0</v>
      </c>
      <c r="BC422" s="22">
        <f t="shared" si="1748"/>
        <v>0</v>
      </c>
      <c r="BF422" s="22">
        <f t="shared" si="1749"/>
        <v>0</v>
      </c>
      <c r="BI422" s="22">
        <f t="shared" si="1750"/>
        <v>0</v>
      </c>
      <c r="BL422" s="22">
        <f t="shared" si="1751"/>
        <v>0</v>
      </c>
      <c r="BO422" s="22">
        <f t="shared" si="1752"/>
        <v>0</v>
      </c>
      <c r="BQ422" s="57">
        <f t="shared" si="1757"/>
        <v>30899</v>
      </c>
      <c r="BR422" s="57">
        <f t="shared" si="1753"/>
        <v>-30899</v>
      </c>
      <c r="BS422" s="57">
        <f t="shared" si="1757"/>
        <v>0</v>
      </c>
      <c r="BT422" s="49"/>
      <c r="BY422" s="76">
        <f t="shared" si="1754"/>
        <v>30899</v>
      </c>
      <c r="BZ422" s="76">
        <f t="shared" si="1755"/>
        <v>-30899</v>
      </c>
      <c r="CA422" s="76">
        <f t="shared" si="1756"/>
        <v>0</v>
      </c>
    </row>
    <row r="423" spans="1:79" ht="22.5" x14ac:dyDescent="0.2">
      <c r="A423" s="44" t="s">
        <v>47</v>
      </c>
      <c r="B423" s="45" t="s">
        <v>48</v>
      </c>
      <c r="D423" s="22">
        <f t="shared" si="1731"/>
        <v>0</v>
      </c>
      <c r="G423" s="22">
        <f t="shared" si="1732"/>
        <v>0</v>
      </c>
      <c r="J423" s="74">
        <f t="shared" si="1733"/>
        <v>0</v>
      </c>
      <c r="M423" s="22">
        <f t="shared" si="1734"/>
        <v>0</v>
      </c>
      <c r="P423" s="22">
        <f t="shared" si="1735"/>
        <v>0</v>
      </c>
      <c r="S423" s="22">
        <f t="shared" si="1724"/>
        <v>0</v>
      </c>
      <c r="V423" s="22">
        <f t="shared" si="1736"/>
        <v>0</v>
      </c>
      <c r="Y423" s="22">
        <f t="shared" si="1737"/>
        <v>0</v>
      </c>
      <c r="AB423" s="22">
        <f t="shared" si="1739"/>
        <v>0</v>
      </c>
      <c r="AE423" s="22">
        <f t="shared" si="1740"/>
        <v>0</v>
      </c>
      <c r="AH423" s="22">
        <f t="shared" si="1741"/>
        <v>0</v>
      </c>
      <c r="AK423" s="22">
        <f t="shared" si="1742"/>
        <v>0</v>
      </c>
      <c r="AM423" s="81">
        <f>AM424+AM425+AM426</f>
        <v>29899</v>
      </c>
      <c r="AN423" s="81">
        <f t="shared" si="1743"/>
        <v>-29899</v>
      </c>
      <c r="AO423" s="81">
        <f t="shared" ref="AO423" si="1781">AO424+AO425+AO426</f>
        <v>0</v>
      </c>
      <c r="AQ423" s="22">
        <f t="shared" si="1744"/>
        <v>0</v>
      </c>
      <c r="AT423" s="22">
        <f t="shared" si="1745"/>
        <v>0</v>
      </c>
      <c r="AW423" s="22">
        <f t="shared" si="1746"/>
        <v>0</v>
      </c>
      <c r="AZ423" s="22">
        <f t="shared" si="1747"/>
        <v>0</v>
      </c>
      <c r="BC423" s="22">
        <f t="shared" si="1748"/>
        <v>0</v>
      </c>
      <c r="BF423" s="22">
        <f t="shared" si="1749"/>
        <v>0</v>
      </c>
      <c r="BI423" s="22">
        <f t="shared" si="1750"/>
        <v>0</v>
      </c>
      <c r="BL423" s="22">
        <f t="shared" si="1751"/>
        <v>0</v>
      </c>
      <c r="BO423" s="22">
        <f t="shared" si="1752"/>
        <v>0</v>
      </c>
      <c r="BQ423" s="57">
        <f t="shared" si="1757"/>
        <v>29899</v>
      </c>
      <c r="BR423" s="57">
        <f t="shared" si="1753"/>
        <v>-29899</v>
      </c>
      <c r="BS423" s="57">
        <f t="shared" si="1757"/>
        <v>0</v>
      </c>
      <c r="BT423" s="49"/>
      <c r="BY423" s="76">
        <f t="shared" si="1754"/>
        <v>29899</v>
      </c>
      <c r="BZ423" s="76">
        <f t="shared" si="1755"/>
        <v>-29899</v>
      </c>
      <c r="CA423" s="76">
        <f t="shared" si="1756"/>
        <v>0</v>
      </c>
    </row>
    <row r="424" spans="1:79" x14ac:dyDescent="0.2">
      <c r="A424" s="44" t="s">
        <v>49</v>
      </c>
      <c r="B424" s="45" t="s">
        <v>50</v>
      </c>
      <c r="D424" s="22">
        <f t="shared" si="1731"/>
        <v>0</v>
      </c>
      <c r="G424" s="22">
        <f t="shared" si="1732"/>
        <v>0</v>
      </c>
      <c r="J424" s="74">
        <f t="shared" si="1733"/>
        <v>0</v>
      </c>
      <c r="M424" s="22">
        <f t="shared" si="1734"/>
        <v>0</v>
      </c>
      <c r="P424" s="22">
        <f t="shared" si="1735"/>
        <v>0</v>
      </c>
      <c r="S424" s="22">
        <f t="shared" si="1724"/>
        <v>0</v>
      </c>
      <c r="V424" s="22">
        <f t="shared" si="1736"/>
        <v>0</v>
      </c>
      <c r="Y424" s="22">
        <f t="shared" si="1737"/>
        <v>0</v>
      </c>
      <c r="AB424" s="22">
        <f t="shared" si="1739"/>
        <v>0</v>
      </c>
      <c r="AE424" s="22">
        <f t="shared" si="1740"/>
        <v>0</v>
      </c>
      <c r="AH424" s="22">
        <f t="shared" si="1741"/>
        <v>0</v>
      </c>
      <c r="AK424" s="22">
        <f t="shared" si="1742"/>
        <v>0</v>
      </c>
      <c r="AM424" s="76">
        <v>25217</v>
      </c>
      <c r="AN424" s="76">
        <f t="shared" si="1743"/>
        <v>-25217</v>
      </c>
      <c r="AO424" s="76"/>
      <c r="AQ424" s="22">
        <f t="shared" si="1744"/>
        <v>0</v>
      </c>
      <c r="AT424" s="22">
        <f t="shared" si="1745"/>
        <v>0</v>
      </c>
      <c r="AW424" s="22">
        <f t="shared" si="1746"/>
        <v>0</v>
      </c>
      <c r="AZ424" s="22">
        <f t="shared" si="1747"/>
        <v>0</v>
      </c>
      <c r="BC424" s="22">
        <f t="shared" si="1748"/>
        <v>0</v>
      </c>
      <c r="BF424" s="22">
        <f t="shared" si="1749"/>
        <v>0</v>
      </c>
      <c r="BI424" s="22">
        <f t="shared" si="1750"/>
        <v>0</v>
      </c>
      <c r="BL424" s="22">
        <f t="shared" si="1751"/>
        <v>0</v>
      </c>
      <c r="BO424" s="22">
        <f t="shared" si="1752"/>
        <v>0</v>
      </c>
      <c r="BQ424" s="57">
        <f t="shared" si="1757"/>
        <v>25217</v>
      </c>
      <c r="BR424" s="57">
        <f t="shared" si="1753"/>
        <v>-25217</v>
      </c>
      <c r="BS424" s="57">
        <f t="shared" si="1757"/>
        <v>0</v>
      </c>
      <c r="BT424" s="49"/>
      <c r="BY424" s="76">
        <f t="shared" si="1754"/>
        <v>25217</v>
      </c>
      <c r="BZ424" s="76">
        <f t="shared" si="1755"/>
        <v>-25217</v>
      </c>
      <c r="CA424" s="76">
        <f t="shared" si="1756"/>
        <v>0</v>
      </c>
    </row>
    <row r="425" spans="1:79" ht="22.5" x14ac:dyDescent="0.2">
      <c r="A425" s="44">
        <v>312</v>
      </c>
      <c r="B425" s="45" t="s">
        <v>52</v>
      </c>
      <c r="D425" s="22">
        <f t="shared" si="1731"/>
        <v>0</v>
      </c>
      <c r="G425" s="22">
        <f t="shared" si="1732"/>
        <v>0</v>
      </c>
      <c r="J425" s="74">
        <f t="shared" si="1733"/>
        <v>0</v>
      </c>
      <c r="M425" s="22">
        <f t="shared" si="1734"/>
        <v>0</v>
      </c>
      <c r="P425" s="22">
        <f t="shared" si="1735"/>
        <v>0</v>
      </c>
      <c r="S425" s="22">
        <f t="shared" si="1724"/>
        <v>0</v>
      </c>
      <c r="V425" s="22">
        <f t="shared" si="1736"/>
        <v>0</v>
      </c>
      <c r="Y425" s="22">
        <f t="shared" si="1737"/>
        <v>0</v>
      </c>
      <c r="AB425" s="22">
        <f t="shared" si="1739"/>
        <v>0</v>
      </c>
      <c r="AE425" s="22">
        <f t="shared" si="1740"/>
        <v>0</v>
      </c>
      <c r="AH425" s="22">
        <f t="shared" si="1741"/>
        <v>0</v>
      </c>
      <c r="AK425" s="22">
        <f t="shared" si="1742"/>
        <v>0</v>
      </c>
      <c r="AM425" s="76">
        <v>700</v>
      </c>
      <c r="AN425" s="76">
        <f t="shared" si="1743"/>
        <v>-700</v>
      </c>
      <c r="AO425" s="76"/>
      <c r="AQ425" s="22">
        <f t="shared" si="1744"/>
        <v>0</v>
      </c>
      <c r="AT425" s="22">
        <f t="shared" si="1745"/>
        <v>0</v>
      </c>
      <c r="AW425" s="22">
        <f t="shared" si="1746"/>
        <v>0</v>
      </c>
      <c r="AZ425" s="22">
        <f t="shared" si="1747"/>
        <v>0</v>
      </c>
      <c r="BC425" s="22">
        <f t="shared" si="1748"/>
        <v>0</v>
      </c>
      <c r="BF425" s="22">
        <f t="shared" si="1749"/>
        <v>0</v>
      </c>
      <c r="BI425" s="22">
        <f t="shared" si="1750"/>
        <v>0</v>
      </c>
      <c r="BL425" s="22">
        <f t="shared" si="1751"/>
        <v>0</v>
      </c>
      <c r="BO425" s="22">
        <f t="shared" si="1752"/>
        <v>0</v>
      </c>
      <c r="BQ425" s="57">
        <f t="shared" si="1757"/>
        <v>700</v>
      </c>
      <c r="BR425" s="57">
        <f t="shared" si="1753"/>
        <v>-700</v>
      </c>
      <c r="BS425" s="57">
        <f t="shared" si="1757"/>
        <v>0</v>
      </c>
      <c r="BT425" s="49"/>
      <c r="BY425" s="76">
        <f t="shared" si="1754"/>
        <v>700</v>
      </c>
      <c r="BZ425" s="76">
        <f t="shared" si="1755"/>
        <v>-700</v>
      </c>
      <c r="CA425" s="76">
        <f t="shared" si="1756"/>
        <v>0</v>
      </c>
    </row>
    <row r="426" spans="1:79" ht="22.5" x14ac:dyDescent="0.2">
      <c r="A426" s="44" t="s">
        <v>53</v>
      </c>
      <c r="B426" s="45" t="s">
        <v>54</v>
      </c>
      <c r="D426" s="22">
        <f t="shared" si="1731"/>
        <v>0</v>
      </c>
      <c r="G426" s="22">
        <f t="shared" si="1732"/>
        <v>0</v>
      </c>
      <c r="J426" s="74">
        <f t="shared" si="1733"/>
        <v>0</v>
      </c>
      <c r="M426" s="22">
        <f t="shared" si="1734"/>
        <v>0</v>
      </c>
      <c r="P426" s="22">
        <f t="shared" si="1735"/>
        <v>0</v>
      </c>
      <c r="S426" s="22">
        <f t="shared" si="1724"/>
        <v>0</v>
      </c>
      <c r="V426" s="22">
        <f t="shared" si="1736"/>
        <v>0</v>
      </c>
      <c r="Y426" s="22">
        <f t="shared" si="1737"/>
        <v>0</v>
      </c>
      <c r="AB426" s="22">
        <f t="shared" si="1739"/>
        <v>0</v>
      </c>
      <c r="AE426" s="22">
        <f t="shared" si="1740"/>
        <v>0</v>
      </c>
      <c r="AH426" s="22">
        <f t="shared" si="1741"/>
        <v>0</v>
      </c>
      <c r="AK426" s="22">
        <f t="shared" si="1742"/>
        <v>0</v>
      </c>
      <c r="AM426" s="76">
        <v>3982</v>
      </c>
      <c r="AN426" s="76">
        <f t="shared" si="1743"/>
        <v>-3982</v>
      </c>
      <c r="AO426" s="76"/>
      <c r="AQ426" s="22">
        <f t="shared" si="1744"/>
        <v>0</v>
      </c>
      <c r="AT426" s="22">
        <f t="shared" si="1745"/>
        <v>0</v>
      </c>
      <c r="AW426" s="22">
        <f t="shared" si="1746"/>
        <v>0</v>
      </c>
      <c r="AZ426" s="22">
        <f t="shared" si="1747"/>
        <v>0</v>
      </c>
      <c r="BC426" s="22">
        <f t="shared" si="1748"/>
        <v>0</v>
      </c>
      <c r="BF426" s="22">
        <f t="shared" si="1749"/>
        <v>0</v>
      </c>
      <c r="BI426" s="22">
        <f t="shared" si="1750"/>
        <v>0</v>
      </c>
      <c r="BL426" s="22">
        <f t="shared" si="1751"/>
        <v>0</v>
      </c>
      <c r="BO426" s="22">
        <f t="shared" si="1752"/>
        <v>0</v>
      </c>
      <c r="BQ426" s="57">
        <f t="shared" si="1757"/>
        <v>3982</v>
      </c>
      <c r="BR426" s="57">
        <f t="shared" si="1753"/>
        <v>-3982</v>
      </c>
      <c r="BS426" s="57">
        <f t="shared" si="1757"/>
        <v>0</v>
      </c>
      <c r="BT426" s="49"/>
      <c r="BY426" s="76">
        <f t="shared" si="1754"/>
        <v>3982</v>
      </c>
      <c r="BZ426" s="76">
        <f t="shared" si="1755"/>
        <v>-3982</v>
      </c>
      <c r="CA426" s="76">
        <f t="shared" si="1756"/>
        <v>0</v>
      </c>
    </row>
    <row r="427" spans="1:79" ht="22.5" x14ac:dyDescent="0.2">
      <c r="A427" s="44">
        <v>32</v>
      </c>
      <c r="B427" s="45" t="s">
        <v>56</v>
      </c>
      <c r="D427" s="22">
        <f t="shared" si="1731"/>
        <v>0</v>
      </c>
      <c r="G427" s="22">
        <f t="shared" si="1732"/>
        <v>0</v>
      </c>
      <c r="J427" s="74">
        <f t="shared" si="1733"/>
        <v>0</v>
      </c>
      <c r="M427" s="22">
        <f t="shared" si="1734"/>
        <v>0</v>
      </c>
      <c r="P427" s="22">
        <f t="shared" si="1735"/>
        <v>0</v>
      </c>
      <c r="S427" s="22">
        <f t="shared" si="1724"/>
        <v>0</v>
      </c>
      <c r="V427" s="22">
        <f t="shared" si="1736"/>
        <v>0</v>
      </c>
      <c r="Y427" s="22">
        <f t="shared" si="1737"/>
        <v>0</v>
      </c>
      <c r="AB427" s="22">
        <f t="shared" si="1739"/>
        <v>0</v>
      </c>
      <c r="AE427" s="22">
        <f t="shared" si="1740"/>
        <v>0</v>
      </c>
      <c r="AH427" s="22">
        <f t="shared" si="1741"/>
        <v>0</v>
      </c>
      <c r="AK427" s="22">
        <f t="shared" si="1742"/>
        <v>0</v>
      </c>
      <c r="AM427" s="81">
        <f>AM428</f>
        <v>1000</v>
      </c>
      <c r="AN427" s="81">
        <f t="shared" si="1743"/>
        <v>-1000</v>
      </c>
      <c r="AO427" s="81">
        <f t="shared" ref="AO427" si="1782">AO428</f>
        <v>0</v>
      </c>
      <c r="AQ427" s="22">
        <f t="shared" si="1744"/>
        <v>0</v>
      </c>
      <c r="AT427" s="22">
        <f t="shared" si="1745"/>
        <v>0</v>
      </c>
      <c r="AW427" s="22">
        <f t="shared" si="1746"/>
        <v>0</v>
      </c>
      <c r="AZ427" s="22">
        <f t="shared" si="1747"/>
        <v>0</v>
      </c>
      <c r="BC427" s="22">
        <f t="shared" si="1748"/>
        <v>0</v>
      </c>
      <c r="BF427" s="22">
        <f t="shared" si="1749"/>
        <v>0</v>
      </c>
      <c r="BI427" s="22">
        <f t="shared" si="1750"/>
        <v>0</v>
      </c>
      <c r="BL427" s="22">
        <f t="shared" si="1751"/>
        <v>0</v>
      </c>
      <c r="BO427" s="22">
        <f t="shared" si="1752"/>
        <v>0</v>
      </c>
      <c r="BQ427" s="57">
        <f t="shared" si="1757"/>
        <v>1000</v>
      </c>
      <c r="BR427" s="57">
        <f t="shared" si="1753"/>
        <v>-1000</v>
      </c>
      <c r="BS427" s="57">
        <f t="shared" si="1757"/>
        <v>0</v>
      </c>
      <c r="BT427" s="49"/>
      <c r="BY427" s="76">
        <f t="shared" si="1754"/>
        <v>1000</v>
      </c>
      <c r="BZ427" s="76">
        <f t="shared" si="1755"/>
        <v>-1000</v>
      </c>
      <c r="CA427" s="76">
        <f t="shared" si="1756"/>
        <v>0</v>
      </c>
    </row>
    <row r="428" spans="1:79" ht="33.75" x14ac:dyDescent="0.2">
      <c r="A428" s="44">
        <v>321</v>
      </c>
      <c r="B428" s="45" t="s">
        <v>58</v>
      </c>
      <c r="D428" s="22">
        <f t="shared" si="1731"/>
        <v>0</v>
      </c>
      <c r="G428" s="22">
        <f t="shared" si="1732"/>
        <v>0</v>
      </c>
      <c r="J428" s="74">
        <f t="shared" si="1733"/>
        <v>0</v>
      </c>
      <c r="M428" s="22">
        <f t="shared" si="1734"/>
        <v>0</v>
      </c>
      <c r="P428" s="22">
        <f t="shared" si="1735"/>
        <v>0</v>
      </c>
      <c r="S428" s="22">
        <f t="shared" si="1724"/>
        <v>0</v>
      </c>
      <c r="V428" s="22">
        <f t="shared" si="1736"/>
        <v>0</v>
      </c>
      <c r="Y428" s="22">
        <f t="shared" si="1737"/>
        <v>0</v>
      </c>
      <c r="AB428" s="22">
        <f t="shared" si="1739"/>
        <v>0</v>
      </c>
      <c r="AE428" s="22">
        <f t="shared" si="1740"/>
        <v>0</v>
      </c>
      <c r="AH428" s="22">
        <f t="shared" si="1741"/>
        <v>0</v>
      </c>
      <c r="AK428" s="22">
        <f t="shared" si="1742"/>
        <v>0</v>
      </c>
      <c r="AM428" s="76">
        <v>1000</v>
      </c>
      <c r="AN428" s="76">
        <f t="shared" si="1743"/>
        <v>-1000</v>
      </c>
      <c r="AO428" s="76"/>
      <c r="AQ428" s="22">
        <f t="shared" si="1744"/>
        <v>0</v>
      </c>
      <c r="AT428" s="22">
        <f t="shared" si="1745"/>
        <v>0</v>
      </c>
      <c r="AW428" s="22">
        <f t="shared" si="1746"/>
        <v>0</v>
      </c>
      <c r="AZ428" s="22">
        <f t="shared" si="1747"/>
        <v>0</v>
      </c>
      <c r="BC428" s="22">
        <f t="shared" si="1748"/>
        <v>0</v>
      </c>
      <c r="BF428" s="22">
        <f t="shared" si="1749"/>
        <v>0</v>
      </c>
      <c r="BI428" s="22">
        <f t="shared" si="1750"/>
        <v>0</v>
      </c>
      <c r="BL428" s="22">
        <f t="shared" si="1751"/>
        <v>0</v>
      </c>
      <c r="BO428" s="22">
        <f t="shared" si="1752"/>
        <v>0</v>
      </c>
      <c r="BQ428" s="57">
        <f t="shared" si="1757"/>
        <v>1000</v>
      </c>
      <c r="BR428" s="57">
        <f t="shared" si="1753"/>
        <v>-1000</v>
      </c>
      <c r="BS428" s="57">
        <f t="shared" si="1757"/>
        <v>0</v>
      </c>
      <c r="BT428" s="49"/>
      <c r="BY428" s="76">
        <f t="shared" si="1754"/>
        <v>1000</v>
      </c>
      <c r="BZ428" s="76">
        <f t="shared" si="1755"/>
        <v>-1000</v>
      </c>
      <c r="CA428" s="76">
        <f t="shared" si="1756"/>
        <v>0</v>
      </c>
    </row>
    <row r="429" spans="1:79" ht="101.25" x14ac:dyDescent="0.2">
      <c r="A429" s="86" t="s">
        <v>176</v>
      </c>
      <c r="B429" s="87" t="s">
        <v>177</v>
      </c>
      <c r="C429" s="41">
        <f t="shared" ref="C429:AX429" si="1783">C430</f>
        <v>0</v>
      </c>
      <c r="D429" s="41">
        <f t="shared" si="1731"/>
        <v>0</v>
      </c>
      <c r="E429" s="41">
        <f t="shared" si="1783"/>
        <v>0</v>
      </c>
      <c r="F429" s="41">
        <f t="shared" si="1783"/>
        <v>0</v>
      </c>
      <c r="G429" s="41">
        <f t="shared" si="1732"/>
        <v>0</v>
      </c>
      <c r="H429" s="41">
        <f t="shared" si="1783"/>
        <v>0</v>
      </c>
      <c r="I429" s="41">
        <f t="shared" si="1783"/>
        <v>0</v>
      </c>
      <c r="J429" s="41">
        <f t="shared" si="1733"/>
        <v>0</v>
      </c>
      <c r="K429" s="41">
        <f t="shared" si="1783"/>
        <v>0</v>
      </c>
      <c r="L429" s="41">
        <f t="shared" si="1783"/>
        <v>0</v>
      </c>
      <c r="M429" s="41">
        <f t="shared" si="1734"/>
        <v>0</v>
      </c>
      <c r="N429" s="41">
        <f t="shared" si="1783"/>
        <v>0</v>
      </c>
      <c r="O429" s="41">
        <f t="shared" si="1783"/>
        <v>0</v>
      </c>
      <c r="P429" s="41">
        <f t="shared" si="1735"/>
        <v>0</v>
      </c>
      <c r="Q429" s="41">
        <f t="shared" si="1783"/>
        <v>0</v>
      </c>
      <c r="R429" s="41">
        <f t="shared" si="1783"/>
        <v>0</v>
      </c>
      <c r="S429" s="41">
        <f t="shared" si="1724"/>
        <v>0</v>
      </c>
      <c r="T429" s="41">
        <f t="shared" si="1783"/>
        <v>0</v>
      </c>
      <c r="U429" s="41">
        <f t="shared" si="1783"/>
        <v>0</v>
      </c>
      <c r="V429" s="41">
        <f t="shared" si="1736"/>
        <v>0</v>
      </c>
      <c r="W429" s="41">
        <f t="shared" si="1783"/>
        <v>0</v>
      </c>
      <c r="X429" s="41">
        <f t="shared" si="1783"/>
        <v>0</v>
      </c>
      <c r="Y429" s="41">
        <f t="shared" si="1737"/>
        <v>0</v>
      </c>
      <c r="Z429" s="41">
        <f t="shared" si="1783"/>
        <v>0</v>
      </c>
      <c r="AA429" s="41">
        <f t="shared" si="1783"/>
        <v>0</v>
      </c>
      <c r="AB429" s="41">
        <f t="shared" si="1739"/>
        <v>0</v>
      </c>
      <c r="AC429" s="41">
        <f t="shared" si="1783"/>
        <v>0</v>
      </c>
      <c r="AD429" s="41">
        <f t="shared" si="1783"/>
        <v>0</v>
      </c>
      <c r="AE429" s="41">
        <f t="shared" si="1740"/>
        <v>0</v>
      </c>
      <c r="AF429" s="41">
        <f t="shared" si="1783"/>
        <v>0</v>
      </c>
      <c r="AG429" s="41">
        <f t="shared" si="1783"/>
        <v>0</v>
      </c>
      <c r="AH429" s="41">
        <f t="shared" si="1741"/>
        <v>0</v>
      </c>
      <c r="AI429" s="41">
        <f t="shared" si="1783"/>
        <v>0</v>
      </c>
      <c r="AJ429" s="41">
        <f t="shared" si="1783"/>
        <v>0</v>
      </c>
      <c r="AK429" s="41">
        <f t="shared" si="1742"/>
        <v>0</v>
      </c>
      <c r="AL429" s="41">
        <f t="shared" si="1783"/>
        <v>0</v>
      </c>
      <c r="AM429" s="41">
        <f t="shared" si="1783"/>
        <v>0</v>
      </c>
      <c r="AN429" s="41">
        <f t="shared" si="1743"/>
        <v>0</v>
      </c>
      <c r="AO429" s="41">
        <f t="shared" si="1783"/>
        <v>0</v>
      </c>
      <c r="AP429" s="41">
        <f t="shared" si="1783"/>
        <v>0</v>
      </c>
      <c r="AQ429" s="41">
        <f t="shared" si="1744"/>
        <v>0</v>
      </c>
      <c r="AR429" s="41">
        <f t="shared" si="1783"/>
        <v>0</v>
      </c>
      <c r="AS429" s="41">
        <f t="shared" si="1783"/>
        <v>0</v>
      </c>
      <c r="AT429" s="41">
        <f t="shared" si="1745"/>
        <v>0</v>
      </c>
      <c r="AU429" s="41">
        <f t="shared" si="1783"/>
        <v>0</v>
      </c>
      <c r="AV429" s="41">
        <f t="shared" si="1783"/>
        <v>0</v>
      </c>
      <c r="AW429" s="41">
        <f t="shared" si="1746"/>
        <v>0</v>
      </c>
      <c r="AX429" s="41">
        <f t="shared" si="1783"/>
        <v>0</v>
      </c>
      <c r="AY429" s="41">
        <f>AY430</f>
        <v>8920</v>
      </c>
      <c r="AZ429" s="40">
        <f t="shared" si="1747"/>
        <v>3600</v>
      </c>
      <c r="BA429" s="41">
        <f t="shared" ref="BA429:BN430" si="1784">BA430</f>
        <v>12520</v>
      </c>
      <c r="BB429" s="41">
        <f t="shared" si="1784"/>
        <v>0</v>
      </c>
      <c r="BC429" s="41">
        <f t="shared" si="1748"/>
        <v>0</v>
      </c>
      <c r="BD429" s="41">
        <f t="shared" si="1784"/>
        <v>0</v>
      </c>
      <c r="BE429" s="41">
        <f t="shared" si="1784"/>
        <v>0</v>
      </c>
      <c r="BF429" s="41">
        <f t="shared" si="1749"/>
        <v>0</v>
      </c>
      <c r="BG429" s="41">
        <f t="shared" si="1784"/>
        <v>0</v>
      </c>
      <c r="BH429" s="41">
        <f t="shared" si="1784"/>
        <v>0</v>
      </c>
      <c r="BI429" s="41">
        <f t="shared" si="1750"/>
        <v>0</v>
      </c>
      <c r="BJ429" s="41">
        <f t="shared" si="1784"/>
        <v>0</v>
      </c>
      <c r="BK429" s="41">
        <f t="shared" si="1784"/>
        <v>0</v>
      </c>
      <c r="BL429" s="41">
        <f t="shared" si="1751"/>
        <v>0</v>
      </c>
      <c r="BM429" s="41">
        <f t="shared" si="1784"/>
        <v>0</v>
      </c>
      <c r="BN429" s="41">
        <f t="shared" si="1784"/>
        <v>0</v>
      </c>
      <c r="BO429" s="41">
        <f t="shared" si="1752"/>
        <v>0</v>
      </c>
      <c r="BP429" s="41">
        <f t="shared" ref="BP429" si="1785">BP430</f>
        <v>0</v>
      </c>
      <c r="BQ429" s="60">
        <f t="shared" si="1757"/>
        <v>8920</v>
      </c>
      <c r="BR429" s="60">
        <f t="shared" si="1753"/>
        <v>3600</v>
      </c>
      <c r="BS429" s="60">
        <f t="shared" si="1757"/>
        <v>12520</v>
      </c>
      <c r="BT429" s="49"/>
      <c r="BU429" s="52"/>
      <c r="BV429" s="41">
        <f>BV430</f>
        <v>0</v>
      </c>
      <c r="BW429" s="41">
        <f>BW430</f>
        <v>0</v>
      </c>
      <c r="BX429" s="41">
        <f>BX430</f>
        <v>0</v>
      </c>
      <c r="BY429" s="41">
        <f t="shared" si="1754"/>
        <v>8920</v>
      </c>
      <c r="BZ429" s="41">
        <f t="shared" si="1755"/>
        <v>3600</v>
      </c>
      <c r="CA429" s="41">
        <f t="shared" si="1756"/>
        <v>12520</v>
      </c>
    </row>
    <row r="430" spans="1:79" ht="33.75" x14ac:dyDescent="0.2">
      <c r="A430" s="88" t="s">
        <v>43</v>
      </c>
      <c r="B430" s="72" t="s">
        <v>44</v>
      </c>
      <c r="D430" s="22">
        <f t="shared" si="1731"/>
        <v>0</v>
      </c>
      <c r="G430" s="22">
        <f t="shared" si="1732"/>
        <v>0</v>
      </c>
      <c r="J430" s="74">
        <f t="shared" si="1733"/>
        <v>0</v>
      </c>
      <c r="M430" s="22">
        <f t="shared" si="1734"/>
        <v>0</v>
      </c>
      <c r="P430" s="22">
        <f t="shared" si="1735"/>
        <v>0</v>
      </c>
      <c r="S430" s="22">
        <f t="shared" si="1724"/>
        <v>0</v>
      </c>
      <c r="V430" s="22">
        <f t="shared" si="1736"/>
        <v>0</v>
      </c>
      <c r="Y430" s="22">
        <f t="shared" si="1737"/>
        <v>0</v>
      </c>
      <c r="AB430" s="22">
        <f t="shared" si="1739"/>
        <v>0</v>
      </c>
      <c r="AE430" s="22">
        <f t="shared" si="1740"/>
        <v>0</v>
      </c>
      <c r="AH430" s="22">
        <f t="shared" si="1741"/>
        <v>0</v>
      </c>
      <c r="AK430" s="22">
        <f t="shared" si="1742"/>
        <v>0</v>
      </c>
      <c r="AN430" s="22">
        <f t="shared" si="1743"/>
        <v>0</v>
      </c>
      <c r="AQ430" s="22">
        <f t="shared" si="1744"/>
        <v>0</v>
      </c>
      <c r="AT430" s="22">
        <f t="shared" si="1745"/>
        <v>0</v>
      </c>
      <c r="AW430" s="22">
        <f t="shared" si="1746"/>
        <v>0</v>
      </c>
      <c r="AY430" s="32">
        <f>AY431</f>
        <v>8920</v>
      </c>
      <c r="AZ430" s="30">
        <f t="shared" si="1747"/>
        <v>3600</v>
      </c>
      <c r="BA430" s="32">
        <f t="shared" si="1784"/>
        <v>12520</v>
      </c>
      <c r="BC430" s="22">
        <f t="shared" si="1748"/>
        <v>0</v>
      </c>
      <c r="BF430" s="22">
        <f t="shared" si="1749"/>
        <v>0</v>
      </c>
      <c r="BI430" s="22">
        <f t="shared" si="1750"/>
        <v>0</v>
      </c>
      <c r="BL430" s="22">
        <f t="shared" si="1751"/>
        <v>0</v>
      </c>
      <c r="BO430" s="22">
        <f t="shared" si="1752"/>
        <v>0</v>
      </c>
      <c r="BQ430" s="49"/>
      <c r="BR430" s="49"/>
      <c r="BS430" s="49"/>
      <c r="BT430" s="49"/>
      <c r="BY430" s="76">
        <f t="shared" si="1754"/>
        <v>0</v>
      </c>
      <c r="BZ430" s="76">
        <f t="shared" si="1755"/>
        <v>0</v>
      </c>
      <c r="CA430" s="76">
        <f t="shared" si="1756"/>
        <v>0</v>
      </c>
    </row>
    <row r="431" spans="1:79" x14ac:dyDescent="0.2">
      <c r="A431" s="89">
        <v>51</v>
      </c>
      <c r="B431" s="90" t="s">
        <v>113</v>
      </c>
      <c r="D431" s="22">
        <f t="shared" si="1731"/>
        <v>0</v>
      </c>
      <c r="G431" s="22">
        <f t="shared" si="1732"/>
        <v>0</v>
      </c>
      <c r="J431" s="74">
        <f t="shared" si="1733"/>
        <v>0</v>
      </c>
      <c r="M431" s="22">
        <f t="shared" si="1734"/>
        <v>0</v>
      </c>
      <c r="P431" s="22">
        <f t="shared" si="1735"/>
        <v>0</v>
      </c>
      <c r="S431" s="22">
        <f t="shared" si="1724"/>
        <v>0</v>
      </c>
      <c r="V431" s="22">
        <f t="shared" si="1736"/>
        <v>0</v>
      </c>
      <c r="Y431" s="22">
        <f t="shared" si="1737"/>
        <v>0</v>
      </c>
      <c r="AB431" s="22">
        <f t="shared" si="1739"/>
        <v>0</v>
      </c>
      <c r="AE431" s="22">
        <f t="shared" si="1740"/>
        <v>0</v>
      </c>
      <c r="AH431" s="22">
        <f t="shared" si="1741"/>
        <v>0</v>
      </c>
      <c r="AK431" s="22">
        <f t="shared" si="1742"/>
        <v>0</v>
      </c>
      <c r="AN431" s="22">
        <f t="shared" si="1743"/>
        <v>0</v>
      </c>
      <c r="AQ431" s="22">
        <f t="shared" si="1744"/>
        <v>0</v>
      </c>
      <c r="AT431" s="22">
        <f t="shared" si="1745"/>
        <v>0</v>
      </c>
      <c r="AW431" s="22">
        <f t="shared" si="1746"/>
        <v>0</v>
      </c>
      <c r="AY431" s="32">
        <f>SUM(AY432)</f>
        <v>8920</v>
      </c>
      <c r="AZ431" s="30">
        <f t="shared" si="1747"/>
        <v>3600</v>
      </c>
      <c r="BA431" s="32">
        <f t="shared" ref="BA431" si="1786">SUM(BA432)</f>
        <v>12520</v>
      </c>
      <c r="BC431" s="22">
        <f t="shared" si="1748"/>
        <v>0</v>
      </c>
      <c r="BF431" s="22">
        <f t="shared" si="1749"/>
        <v>0</v>
      </c>
      <c r="BI431" s="22">
        <f t="shared" si="1750"/>
        <v>0</v>
      </c>
      <c r="BL431" s="22">
        <f t="shared" si="1751"/>
        <v>0</v>
      </c>
      <c r="BO431" s="22">
        <f t="shared" si="1752"/>
        <v>0</v>
      </c>
      <c r="BQ431" s="57">
        <f t="shared" si="1757"/>
        <v>8920</v>
      </c>
      <c r="BR431" s="57">
        <f t="shared" si="1753"/>
        <v>3600</v>
      </c>
      <c r="BS431" s="57">
        <f t="shared" si="1757"/>
        <v>12520</v>
      </c>
      <c r="BT431" s="49"/>
      <c r="BY431" s="76">
        <f t="shared" si="1754"/>
        <v>8920</v>
      </c>
      <c r="BZ431" s="76">
        <f t="shared" si="1755"/>
        <v>3600</v>
      </c>
      <c r="CA431" s="76">
        <f t="shared" si="1756"/>
        <v>12520</v>
      </c>
    </row>
    <row r="432" spans="1:79" ht="22.5" x14ac:dyDescent="0.2">
      <c r="A432" s="88" t="s">
        <v>178</v>
      </c>
      <c r="B432" s="72" t="s">
        <v>179</v>
      </c>
      <c r="D432" s="22">
        <f t="shared" si="1731"/>
        <v>0</v>
      </c>
      <c r="G432" s="22">
        <f t="shared" si="1732"/>
        <v>0</v>
      </c>
      <c r="J432" s="74">
        <f t="shared" si="1733"/>
        <v>0</v>
      </c>
      <c r="M432" s="22">
        <f t="shared" si="1734"/>
        <v>0</v>
      </c>
      <c r="P432" s="22">
        <f t="shared" si="1735"/>
        <v>0</v>
      </c>
      <c r="S432" s="22">
        <f t="shared" si="1724"/>
        <v>0</v>
      </c>
      <c r="V432" s="22">
        <f t="shared" si="1736"/>
        <v>0</v>
      </c>
      <c r="Y432" s="22">
        <f t="shared" si="1737"/>
        <v>0</v>
      </c>
      <c r="AB432" s="22">
        <f t="shared" si="1739"/>
        <v>0</v>
      </c>
      <c r="AE432" s="22">
        <f t="shared" si="1740"/>
        <v>0</v>
      </c>
      <c r="AH432" s="22">
        <f t="shared" si="1741"/>
        <v>0</v>
      </c>
      <c r="AK432" s="22">
        <f t="shared" si="1742"/>
        <v>0</v>
      </c>
      <c r="AN432" s="22">
        <f t="shared" si="1743"/>
        <v>0</v>
      </c>
      <c r="AQ432" s="22">
        <f t="shared" si="1744"/>
        <v>0</v>
      </c>
      <c r="AT432" s="22">
        <f t="shared" si="1745"/>
        <v>0</v>
      </c>
      <c r="AW432" s="22">
        <f t="shared" si="1746"/>
        <v>0</v>
      </c>
      <c r="AY432" s="32">
        <f>AY433+AY436</f>
        <v>8920</v>
      </c>
      <c r="AZ432" s="30">
        <f t="shared" si="1747"/>
        <v>3600</v>
      </c>
      <c r="BA432" s="32">
        <f t="shared" ref="BA432" si="1787">BA433+BA436</f>
        <v>12520</v>
      </c>
      <c r="BC432" s="22">
        <f t="shared" si="1748"/>
        <v>0</v>
      </c>
      <c r="BF432" s="22">
        <f t="shared" si="1749"/>
        <v>0</v>
      </c>
      <c r="BI432" s="22">
        <f t="shared" si="1750"/>
        <v>0</v>
      </c>
      <c r="BL432" s="22">
        <f t="shared" si="1751"/>
        <v>0</v>
      </c>
      <c r="BO432" s="22">
        <f t="shared" si="1752"/>
        <v>0</v>
      </c>
      <c r="BQ432" s="57">
        <f t="shared" si="1757"/>
        <v>8920</v>
      </c>
      <c r="BR432" s="57">
        <f t="shared" si="1753"/>
        <v>3600</v>
      </c>
      <c r="BS432" s="57">
        <f t="shared" si="1757"/>
        <v>12520</v>
      </c>
      <c r="BT432" s="49"/>
      <c r="BY432" s="76">
        <f t="shared" si="1754"/>
        <v>8920</v>
      </c>
      <c r="BZ432" s="76">
        <f t="shared" si="1755"/>
        <v>3600</v>
      </c>
      <c r="CA432" s="76">
        <f t="shared" si="1756"/>
        <v>12520</v>
      </c>
    </row>
    <row r="433" spans="1:79" ht="22.5" x14ac:dyDescent="0.2">
      <c r="A433" s="88" t="s">
        <v>47</v>
      </c>
      <c r="B433" s="72" t="s">
        <v>48</v>
      </c>
      <c r="D433" s="22">
        <f t="shared" si="1731"/>
        <v>0</v>
      </c>
      <c r="G433" s="22">
        <f t="shared" si="1732"/>
        <v>0</v>
      </c>
      <c r="J433" s="74">
        <f t="shared" si="1733"/>
        <v>0</v>
      </c>
      <c r="M433" s="22">
        <f t="shared" si="1734"/>
        <v>0</v>
      </c>
      <c r="P433" s="22">
        <f t="shared" si="1735"/>
        <v>0</v>
      </c>
      <c r="S433" s="22">
        <f t="shared" si="1724"/>
        <v>0</v>
      </c>
      <c r="V433" s="22">
        <f t="shared" si="1736"/>
        <v>0</v>
      </c>
      <c r="Y433" s="22">
        <f t="shared" si="1737"/>
        <v>0</v>
      </c>
      <c r="AB433" s="22">
        <f t="shared" si="1739"/>
        <v>0</v>
      </c>
      <c r="AE433" s="22">
        <f t="shared" si="1740"/>
        <v>0</v>
      </c>
      <c r="AH433" s="22">
        <f t="shared" si="1741"/>
        <v>0</v>
      </c>
      <c r="AK433" s="22">
        <f t="shared" si="1742"/>
        <v>0</v>
      </c>
      <c r="AN433" s="22">
        <f t="shared" si="1743"/>
        <v>0</v>
      </c>
      <c r="AQ433" s="22">
        <f t="shared" si="1744"/>
        <v>0</v>
      </c>
      <c r="AT433" s="22">
        <f t="shared" si="1745"/>
        <v>0</v>
      </c>
      <c r="AW433" s="22">
        <f t="shared" si="1746"/>
        <v>0</v>
      </c>
      <c r="AY433" s="32"/>
      <c r="AZ433" s="30">
        <f t="shared" si="1747"/>
        <v>0</v>
      </c>
      <c r="BA433" s="32"/>
      <c r="BC433" s="22">
        <f t="shared" si="1748"/>
        <v>0</v>
      </c>
      <c r="BF433" s="22">
        <f t="shared" si="1749"/>
        <v>0</v>
      </c>
      <c r="BI433" s="22">
        <f t="shared" si="1750"/>
        <v>0</v>
      </c>
      <c r="BL433" s="22">
        <f t="shared" si="1751"/>
        <v>0</v>
      </c>
      <c r="BO433" s="22">
        <f t="shared" si="1752"/>
        <v>0</v>
      </c>
      <c r="BQ433" s="57">
        <f t="shared" si="1757"/>
        <v>0</v>
      </c>
      <c r="BR433" s="57">
        <f t="shared" si="1753"/>
        <v>0</v>
      </c>
      <c r="BS433" s="57">
        <f t="shared" si="1757"/>
        <v>0</v>
      </c>
      <c r="BT433" s="49"/>
      <c r="BY433" s="76">
        <f t="shared" si="1754"/>
        <v>0</v>
      </c>
      <c r="BZ433" s="76">
        <f t="shared" si="1755"/>
        <v>0</v>
      </c>
      <c r="CA433" s="76">
        <f t="shared" si="1756"/>
        <v>0</v>
      </c>
    </row>
    <row r="434" spans="1:79" x14ac:dyDescent="0.2">
      <c r="A434" s="88" t="s">
        <v>49</v>
      </c>
      <c r="B434" s="72" t="s">
        <v>50</v>
      </c>
      <c r="D434" s="22">
        <f t="shared" si="1731"/>
        <v>0</v>
      </c>
      <c r="G434" s="22">
        <f t="shared" si="1732"/>
        <v>0</v>
      </c>
      <c r="J434" s="74">
        <f t="shared" si="1733"/>
        <v>0</v>
      </c>
      <c r="M434" s="22">
        <f t="shared" si="1734"/>
        <v>0</v>
      </c>
      <c r="P434" s="22">
        <f t="shared" si="1735"/>
        <v>0</v>
      </c>
      <c r="S434" s="22">
        <f t="shared" si="1724"/>
        <v>0</v>
      </c>
      <c r="V434" s="22">
        <f t="shared" si="1736"/>
        <v>0</v>
      </c>
      <c r="Y434" s="22">
        <f t="shared" si="1737"/>
        <v>0</v>
      </c>
      <c r="AB434" s="22">
        <f t="shared" si="1739"/>
        <v>0</v>
      </c>
      <c r="AE434" s="22">
        <f t="shared" si="1740"/>
        <v>0</v>
      </c>
      <c r="AH434" s="22">
        <f t="shared" si="1741"/>
        <v>0</v>
      </c>
      <c r="AK434" s="22">
        <f t="shared" si="1742"/>
        <v>0</v>
      </c>
      <c r="AN434" s="22">
        <f t="shared" si="1743"/>
        <v>0</v>
      </c>
      <c r="AQ434" s="22">
        <f t="shared" si="1744"/>
        <v>0</v>
      </c>
      <c r="AT434" s="22">
        <f t="shared" si="1745"/>
        <v>0</v>
      </c>
      <c r="AW434" s="22">
        <f t="shared" si="1746"/>
        <v>0</v>
      </c>
      <c r="AY434" s="91"/>
      <c r="AZ434" s="91">
        <f t="shared" si="1747"/>
        <v>0</v>
      </c>
      <c r="BA434" s="91"/>
      <c r="BC434" s="22">
        <f t="shared" si="1748"/>
        <v>0</v>
      </c>
      <c r="BF434" s="22">
        <f t="shared" si="1749"/>
        <v>0</v>
      </c>
      <c r="BI434" s="22">
        <f t="shared" si="1750"/>
        <v>0</v>
      </c>
      <c r="BL434" s="22">
        <f t="shared" si="1751"/>
        <v>0</v>
      </c>
      <c r="BO434" s="22">
        <f t="shared" si="1752"/>
        <v>0</v>
      </c>
      <c r="BQ434" s="57">
        <f t="shared" si="1757"/>
        <v>0</v>
      </c>
      <c r="BR434" s="57">
        <f t="shared" si="1753"/>
        <v>0</v>
      </c>
      <c r="BS434" s="57">
        <f t="shared" si="1757"/>
        <v>0</v>
      </c>
      <c r="BT434" s="49"/>
      <c r="BY434" s="76">
        <f t="shared" si="1754"/>
        <v>0</v>
      </c>
      <c r="BZ434" s="76">
        <f t="shared" si="1755"/>
        <v>0</v>
      </c>
      <c r="CA434" s="76">
        <f t="shared" si="1756"/>
        <v>0</v>
      </c>
    </row>
    <row r="435" spans="1:79" ht="22.5" x14ac:dyDescent="0.2">
      <c r="A435" s="88" t="s">
        <v>53</v>
      </c>
      <c r="B435" s="72" t="s">
        <v>54</v>
      </c>
      <c r="D435" s="22">
        <f t="shared" si="1731"/>
        <v>0</v>
      </c>
      <c r="G435" s="22">
        <f t="shared" si="1732"/>
        <v>0</v>
      </c>
      <c r="J435" s="74">
        <f t="shared" si="1733"/>
        <v>0</v>
      </c>
      <c r="M435" s="22">
        <f t="shared" si="1734"/>
        <v>0</v>
      </c>
      <c r="P435" s="22">
        <f t="shared" si="1735"/>
        <v>0</v>
      </c>
      <c r="S435" s="22">
        <f t="shared" si="1724"/>
        <v>0</v>
      </c>
      <c r="V435" s="22">
        <f t="shared" si="1736"/>
        <v>0</v>
      </c>
      <c r="Y435" s="22">
        <f t="shared" si="1737"/>
        <v>0</v>
      </c>
      <c r="AB435" s="22">
        <f t="shared" si="1739"/>
        <v>0</v>
      </c>
      <c r="AE435" s="22">
        <f t="shared" si="1740"/>
        <v>0</v>
      </c>
      <c r="AH435" s="22">
        <f t="shared" si="1741"/>
        <v>0</v>
      </c>
      <c r="AK435" s="22">
        <f t="shared" si="1742"/>
        <v>0</v>
      </c>
      <c r="AN435" s="22">
        <f t="shared" si="1743"/>
        <v>0</v>
      </c>
      <c r="AQ435" s="22">
        <f t="shared" si="1744"/>
        <v>0</v>
      </c>
      <c r="AT435" s="22">
        <f t="shared" si="1745"/>
        <v>0</v>
      </c>
      <c r="AW435" s="22">
        <f t="shared" si="1746"/>
        <v>0</v>
      </c>
      <c r="AY435" s="91"/>
      <c r="AZ435" s="91">
        <f t="shared" si="1747"/>
        <v>0</v>
      </c>
      <c r="BA435" s="91"/>
      <c r="BC435" s="22">
        <f t="shared" si="1748"/>
        <v>0</v>
      </c>
      <c r="BF435" s="22">
        <f t="shared" si="1749"/>
        <v>0</v>
      </c>
      <c r="BI435" s="22">
        <f t="shared" si="1750"/>
        <v>0</v>
      </c>
      <c r="BL435" s="22">
        <f t="shared" si="1751"/>
        <v>0</v>
      </c>
      <c r="BO435" s="22">
        <f t="shared" si="1752"/>
        <v>0</v>
      </c>
      <c r="BQ435" s="57">
        <f t="shared" si="1757"/>
        <v>0</v>
      </c>
      <c r="BR435" s="57">
        <f t="shared" si="1753"/>
        <v>0</v>
      </c>
      <c r="BS435" s="57">
        <f t="shared" si="1757"/>
        <v>0</v>
      </c>
      <c r="BT435" s="49"/>
      <c r="BY435" s="76">
        <f t="shared" si="1754"/>
        <v>0</v>
      </c>
      <c r="BZ435" s="76">
        <f t="shared" si="1755"/>
        <v>0</v>
      </c>
      <c r="CA435" s="76">
        <f t="shared" si="1756"/>
        <v>0</v>
      </c>
    </row>
    <row r="436" spans="1:79" ht="22.5" x14ac:dyDescent="0.2">
      <c r="A436" s="88" t="s">
        <v>55</v>
      </c>
      <c r="B436" s="72" t="s">
        <v>56</v>
      </c>
      <c r="D436" s="22">
        <f t="shared" si="1731"/>
        <v>0</v>
      </c>
      <c r="G436" s="22">
        <f t="shared" si="1732"/>
        <v>0</v>
      </c>
      <c r="J436" s="74">
        <f t="shared" si="1733"/>
        <v>0</v>
      </c>
      <c r="M436" s="22">
        <f t="shared" si="1734"/>
        <v>0</v>
      </c>
      <c r="P436" s="22">
        <f t="shared" si="1735"/>
        <v>0</v>
      </c>
      <c r="S436" s="22">
        <f t="shared" si="1724"/>
        <v>0</v>
      </c>
      <c r="V436" s="22">
        <f t="shared" si="1736"/>
        <v>0</v>
      </c>
      <c r="Y436" s="22">
        <f t="shared" si="1737"/>
        <v>0</v>
      </c>
      <c r="AB436" s="22">
        <f t="shared" si="1739"/>
        <v>0</v>
      </c>
      <c r="AE436" s="22">
        <f t="shared" si="1740"/>
        <v>0</v>
      </c>
      <c r="AH436" s="22">
        <f t="shared" si="1741"/>
        <v>0</v>
      </c>
      <c r="AK436" s="22">
        <f t="shared" si="1742"/>
        <v>0</v>
      </c>
      <c r="AN436" s="22">
        <f t="shared" si="1743"/>
        <v>0</v>
      </c>
      <c r="AQ436" s="22">
        <f t="shared" si="1744"/>
        <v>0</v>
      </c>
      <c r="AT436" s="22">
        <f t="shared" si="1745"/>
        <v>0</v>
      </c>
      <c r="AW436" s="22">
        <f t="shared" si="1746"/>
        <v>0</v>
      </c>
      <c r="AY436" s="32">
        <f>SUM(AY437:AY441)</f>
        <v>8920</v>
      </c>
      <c r="AZ436" s="30">
        <f t="shared" si="1747"/>
        <v>3600</v>
      </c>
      <c r="BA436" s="32">
        <f t="shared" ref="BA436" si="1788">SUM(BA437:BA441)</f>
        <v>12520</v>
      </c>
      <c r="BC436" s="22">
        <f t="shared" si="1748"/>
        <v>0</v>
      </c>
      <c r="BF436" s="22">
        <f t="shared" si="1749"/>
        <v>0</v>
      </c>
      <c r="BI436" s="22">
        <f t="shared" si="1750"/>
        <v>0</v>
      </c>
      <c r="BL436" s="22">
        <f t="shared" si="1751"/>
        <v>0</v>
      </c>
      <c r="BO436" s="22">
        <f t="shared" si="1752"/>
        <v>0</v>
      </c>
      <c r="BQ436" s="57">
        <f t="shared" si="1757"/>
        <v>8920</v>
      </c>
      <c r="BR436" s="57">
        <f t="shared" si="1753"/>
        <v>3600</v>
      </c>
      <c r="BS436" s="57">
        <f t="shared" si="1757"/>
        <v>12520</v>
      </c>
      <c r="BT436" s="49"/>
      <c r="BY436" s="76">
        <f t="shared" si="1754"/>
        <v>8920</v>
      </c>
      <c r="BZ436" s="76">
        <f t="shared" si="1755"/>
        <v>3600</v>
      </c>
      <c r="CA436" s="76">
        <f t="shared" si="1756"/>
        <v>12520</v>
      </c>
    </row>
    <row r="437" spans="1:79" ht="33.75" x14ac:dyDescent="0.2">
      <c r="A437" s="88" t="s">
        <v>57</v>
      </c>
      <c r="B437" s="72" t="s">
        <v>58</v>
      </c>
      <c r="D437" s="22">
        <f t="shared" si="1731"/>
        <v>0</v>
      </c>
      <c r="G437" s="22">
        <f t="shared" si="1732"/>
        <v>0</v>
      </c>
      <c r="J437" s="74">
        <f t="shared" si="1733"/>
        <v>0</v>
      </c>
      <c r="M437" s="22">
        <f t="shared" si="1734"/>
        <v>0</v>
      </c>
      <c r="P437" s="22">
        <f t="shared" si="1735"/>
        <v>0</v>
      </c>
      <c r="S437" s="22">
        <f t="shared" si="1724"/>
        <v>0</v>
      </c>
      <c r="V437" s="22">
        <f t="shared" si="1736"/>
        <v>0</v>
      </c>
      <c r="Y437" s="22">
        <f t="shared" si="1737"/>
        <v>0</v>
      </c>
      <c r="AB437" s="22">
        <f t="shared" si="1739"/>
        <v>0</v>
      </c>
      <c r="AE437" s="22">
        <f t="shared" si="1740"/>
        <v>0</v>
      </c>
      <c r="AH437" s="22">
        <f t="shared" si="1741"/>
        <v>0</v>
      </c>
      <c r="AK437" s="22">
        <f t="shared" si="1742"/>
        <v>0</v>
      </c>
      <c r="AN437" s="22">
        <f t="shared" si="1743"/>
        <v>0</v>
      </c>
      <c r="AQ437" s="22">
        <f t="shared" si="1744"/>
        <v>0</v>
      </c>
      <c r="AT437" s="22">
        <f t="shared" si="1745"/>
        <v>0</v>
      </c>
      <c r="AW437" s="22">
        <f t="shared" si="1746"/>
        <v>0</v>
      </c>
      <c r="AY437" s="92">
        <v>2020</v>
      </c>
      <c r="AZ437" s="76">
        <f t="shared" si="1747"/>
        <v>4000</v>
      </c>
      <c r="BA437" s="92">
        <v>6020</v>
      </c>
      <c r="BC437" s="22">
        <f t="shared" si="1748"/>
        <v>0</v>
      </c>
      <c r="BF437" s="22">
        <f t="shared" si="1749"/>
        <v>0</v>
      </c>
      <c r="BI437" s="22">
        <f t="shared" si="1750"/>
        <v>0</v>
      </c>
      <c r="BL437" s="22">
        <f t="shared" si="1751"/>
        <v>0</v>
      </c>
      <c r="BO437" s="22">
        <f t="shared" si="1752"/>
        <v>0</v>
      </c>
      <c r="BQ437" s="57">
        <f t="shared" si="1757"/>
        <v>2020</v>
      </c>
      <c r="BR437" s="57">
        <f t="shared" si="1753"/>
        <v>4000</v>
      </c>
      <c r="BS437" s="57">
        <f t="shared" si="1757"/>
        <v>6020</v>
      </c>
      <c r="BT437" s="49"/>
      <c r="BY437" s="76">
        <f t="shared" si="1754"/>
        <v>2020</v>
      </c>
      <c r="BZ437" s="76">
        <f t="shared" si="1755"/>
        <v>4000</v>
      </c>
      <c r="CA437" s="76">
        <f t="shared" si="1756"/>
        <v>6020</v>
      </c>
    </row>
    <row r="438" spans="1:79" ht="22.5" x14ac:dyDescent="0.2">
      <c r="A438" s="88" t="s">
        <v>75</v>
      </c>
      <c r="B438" s="72" t="s">
        <v>76</v>
      </c>
      <c r="D438" s="22">
        <f t="shared" si="1731"/>
        <v>0</v>
      </c>
      <c r="G438" s="22">
        <f t="shared" si="1732"/>
        <v>0</v>
      </c>
      <c r="J438" s="74">
        <f t="shared" si="1733"/>
        <v>0</v>
      </c>
      <c r="M438" s="22">
        <f t="shared" si="1734"/>
        <v>0</v>
      </c>
      <c r="P438" s="22">
        <f t="shared" si="1735"/>
        <v>0</v>
      </c>
      <c r="S438" s="22">
        <f t="shared" si="1724"/>
        <v>0</v>
      </c>
      <c r="V438" s="22">
        <f t="shared" si="1736"/>
        <v>0</v>
      </c>
      <c r="Y438" s="22">
        <f t="shared" si="1737"/>
        <v>0</v>
      </c>
      <c r="AB438" s="22">
        <f t="shared" si="1739"/>
        <v>0</v>
      </c>
      <c r="AE438" s="22">
        <f t="shared" si="1740"/>
        <v>0</v>
      </c>
      <c r="AH438" s="22">
        <f t="shared" si="1741"/>
        <v>0</v>
      </c>
      <c r="AK438" s="22">
        <f t="shared" si="1742"/>
        <v>0</v>
      </c>
      <c r="AN438" s="22">
        <f t="shared" si="1743"/>
        <v>0</v>
      </c>
      <c r="AQ438" s="22">
        <f t="shared" si="1744"/>
        <v>0</v>
      </c>
      <c r="AT438" s="22">
        <f t="shared" si="1745"/>
        <v>0</v>
      </c>
      <c r="AW438" s="22">
        <f t="shared" si="1746"/>
        <v>0</v>
      </c>
      <c r="AY438" s="55"/>
      <c r="AZ438" s="54">
        <f t="shared" si="1747"/>
        <v>0</v>
      </c>
      <c r="BA438" s="93"/>
      <c r="BC438" s="22">
        <f t="shared" si="1748"/>
        <v>0</v>
      </c>
      <c r="BF438" s="22">
        <f t="shared" si="1749"/>
        <v>0</v>
      </c>
      <c r="BI438" s="22">
        <f t="shared" si="1750"/>
        <v>0</v>
      </c>
      <c r="BL438" s="22">
        <f t="shared" si="1751"/>
        <v>0</v>
      </c>
      <c r="BO438" s="22">
        <f t="shared" si="1752"/>
        <v>0</v>
      </c>
      <c r="BQ438" s="57">
        <f t="shared" si="1757"/>
        <v>0</v>
      </c>
      <c r="BR438" s="57">
        <f t="shared" si="1753"/>
        <v>0</v>
      </c>
      <c r="BS438" s="57">
        <f t="shared" si="1757"/>
        <v>0</v>
      </c>
      <c r="BT438" s="49"/>
      <c r="BY438" s="76">
        <f t="shared" si="1754"/>
        <v>0</v>
      </c>
      <c r="BZ438" s="76">
        <f t="shared" si="1755"/>
        <v>0</v>
      </c>
      <c r="CA438" s="76">
        <f t="shared" si="1756"/>
        <v>0</v>
      </c>
    </row>
    <row r="439" spans="1:79" ht="22.5" x14ac:dyDescent="0.2">
      <c r="A439" s="88" t="s">
        <v>59</v>
      </c>
      <c r="B439" s="72" t="s">
        <v>60</v>
      </c>
      <c r="D439" s="22">
        <f t="shared" si="1731"/>
        <v>0</v>
      </c>
      <c r="G439" s="22">
        <f t="shared" si="1732"/>
        <v>0</v>
      </c>
      <c r="J439" s="74">
        <f t="shared" si="1733"/>
        <v>0</v>
      </c>
      <c r="M439" s="22">
        <f t="shared" si="1734"/>
        <v>0</v>
      </c>
      <c r="P439" s="22">
        <f t="shared" si="1735"/>
        <v>0</v>
      </c>
      <c r="S439" s="22">
        <f t="shared" si="1724"/>
        <v>0</v>
      </c>
      <c r="V439" s="22">
        <f t="shared" si="1736"/>
        <v>0</v>
      </c>
      <c r="Y439" s="22">
        <f t="shared" si="1737"/>
        <v>0</v>
      </c>
      <c r="AB439" s="22">
        <f t="shared" si="1739"/>
        <v>0</v>
      </c>
      <c r="AE439" s="22">
        <f t="shared" si="1740"/>
        <v>0</v>
      </c>
      <c r="AH439" s="22">
        <f t="shared" si="1741"/>
        <v>0</v>
      </c>
      <c r="AK439" s="22">
        <f t="shared" si="1742"/>
        <v>0</v>
      </c>
      <c r="AN439" s="22">
        <f t="shared" si="1743"/>
        <v>0</v>
      </c>
      <c r="AQ439" s="22">
        <f t="shared" si="1744"/>
        <v>0</v>
      </c>
      <c r="AT439" s="22">
        <f t="shared" si="1745"/>
        <v>0</v>
      </c>
      <c r="AW439" s="22">
        <f t="shared" si="1746"/>
        <v>0</v>
      </c>
      <c r="AY439" s="92">
        <v>6900</v>
      </c>
      <c r="AZ439" s="76">
        <f t="shared" si="1747"/>
        <v>-1675</v>
      </c>
      <c r="BA439" s="92">
        <v>5225</v>
      </c>
      <c r="BC439" s="22">
        <f t="shared" si="1748"/>
        <v>0</v>
      </c>
      <c r="BF439" s="22">
        <f t="shared" si="1749"/>
        <v>0</v>
      </c>
      <c r="BI439" s="22">
        <f t="shared" si="1750"/>
        <v>0</v>
      </c>
      <c r="BL439" s="22">
        <f t="shared" si="1751"/>
        <v>0</v>
      </c>
      <c r="BO439" s="22">
        <f t="shared" si="1752"/>
        <v>0</v>
      </c>
      <c r="BQ439" s="57">
        <f t="shared" si="1757"/>
        <v>6900</v>
      </c>
      <c r="BR439" s="57">
        <f t="shared" si="1753"/>
        <v>-1675</v>
      </c>
      <c r="BS439" s="57">
        <f t="shared" si="1757"/>
        <v>5225</v>
      </c>
      <c r="BT439" s="49"/>
      <c r="BY439" s="76">
        <f t="shared" si="1754"/>
        <v>6900</v>
      </c>
      <c r="BZ439" s="76">
        <f t="shared" si="1755"/>
        <v>-1675</v>
      </c>
      <c r="CA439" s="76">
        <f t="shared" si="1756"/>
        <v>5225</v>
      </c>
    </row>
    <row r="440" spans="1:79" ht="45" x14ac:dyDescent="0.2">
      <c r="A440" s="88" t="s">
        <v>77</v>
      </c>
      <c r="B440" s="72" t="s">
        <v>78</v>
      </c>
      <c r="D440" s="22">
        <f t="shared" si="1731"/>
        <v>0</v>
      </c>
      <c r="G440" s="22">
        <f t="shared" si="1732"/>
        <v>0</v>
      </c>
      <c r="J440" s="74">
        <f t="shared" si="1733"/>
        <v>0</v>
      </c>
      <c r="M440" s="22">
        <f t="shared" si="1734"/>
        <v>0</v>
      </c>
      <c r="P440" s="22">
        <f t="shared" si="1735"/>
        <v>0</v>
      </c>
      <c r="S440" s="22">
        <f t="shared" si="1724"/>
        <v>0</v>
      </c>
      <c r="V440" s="22">
        <f t="shared" si="1736"/>
        <v>0</v>
      </c>
      <c r="Y440" s="22">
        <f t="shared" si="1737"/>
        <v>0</v>
      </c>
      <c r="AB440" s="22">
        <f t="shared" si="1739"/>
        <v>0</v>
      </c>
      <c r="AE440" s="22">
        <f t="shared" si="1740"/>
        <v>0</v>
      </c>
      <c r="AH440" s="22">
        <f t="shared" si="1741"/>
        <v>0</v>
      </c>
      <c r="AK440" s="22">
        <f t="shared" si="1742"/>
        <v>0</v>
      </c>
      <c r="AN440" s="22">
        <f t="shared" si="1743"/>
        <v>0</v>
      </c>
      <c r="AQ440" s="22">
        <f t="shared" si="1744"/>
        <v>0</v>
      </c>
      <c r="AT440" s="22">
        <f t="shared" si="1745"/>
        <v>0</v>
      </c>
      <c r="AW440" s="22">
        <f t="shared" si="1746"/>
        <v>0</v>
      </c>
      <c r="AY440" s="55"/>
      <c r="AZ440" s="54">
        <f t="shared" si="1747"/>
        <v>0</v>
      </c>
      <c r="BA440" s="93"/>
      <c r="BC440" s="22">
        <f t="shared" si="1748"/>
        <v>0</v>
      </c>
      <c r="BF440" s="22">
        <f t="shared" si="1749"/>
        <v>0</v>
      </c>
      <c r="BI440" s="22">
        <f t="shared" si="1750"/>
        <v>0</v>
      </c>
      <c r="BL440" s="22">
        <f t="shared" si="1751"/>
        <v>0</v>
      </c>
      <c r="BO440" s="22">
        <f t="shared" si="1752"/>
        <v>0</v>
      </c>
      <c r="BQ440" s="57">
        <f t="shared" si="1757"/>
        <v>0</v>
      </c>
      <c r="BR440" s="57">
        <f t="shared" si="1753"/>
        <v>0</v>
      </c>
      <c r="BS440" s="57">
        <f t="shared" si="1757"/>
        <v>0</v>
      </c>
      <c r="BT440" s="49"/>
      <c r="BY440" s="76">
        <f t="shared" si="1754"/>
        <v>0</v>
      </c>
      <c r="BZ440" s="76">
        <f t="shared" si="1755"/>
        <v>0</v>
      </c>
      <c r="CA440" s="76">
        <f t="shared" si="1756"/>
        <v>0</v>
      </c>
    </row>
    <row r="441" spans="1:79" ht="45" x14ac:dyDescent="0.2">
      <c r="A441" s="88" t="s">
        <v>61</v>
      </c>
      <c r="B441" s="72" t="s">
        <v>62</v>
      </c>
      <c r="D441" s="22">
        <f t="shared" si="1731"/>
        <v>0</v>
      </c>
      <c r="G441" s="22">
        <f t="shared" si="1732"/>
        <v>0</v>
      </c>
      <c r="J441" s="74">
        <f t="shared" si="1733"/>
        <v>0</v>
      </c>
      <c r="M441" s="22">
        <f t="shared" si="1734"/>
        <v>0</v>
      </c>
      <c r="P441" s="22">
        <f t="shared" si="1735"/>
        <v>0</v>
      </c>
      <c r="S441" s="22">
        <f t="shared" si="1724"/>
        <v>0</v>
      </c>
      <c r="V441" s="22">
        <f t="shared" si="1736"/>
        <v>0</v>
      </c>
      <c r="Y441" s="22">
        <f t="shared" si="1737"/>
        <v>0</v>
      </c>
      <c r="AB441" s="22">
        <f t="shared" si="1739"/>
        <v>0</v>
      </c>
      <c r="AE441" s="22">
        <f t="shared" si="1740"/>
        <v>0</v>
      </c>
      <c r="AH441" s="22">
        <f t="shared" si="1741"/>
        <v>0</v>
      </c>
      <c r="AK441" s="22">
        <f t="shared" si="1742"/>
        <v>0</v>
      </c>
      <c r="AN441" s="22">
        <f t="shared" si="1743"/>
        <v>0</v>
      </c>
      <c r="AQ441" s="22">
        <f t="shared" si="1744"/>
        <v>0</v>
      </c>
      <c r="AT441" s="22">
        <f t="shared" si="1745"/>
        <v>0</v>
      </c>
      <c r="AW441" s="22">
        <f t="shared" si="1746"/>
        <v>0</v>
      </c>
      <c r="AY441" s="91">
        <v>0</v>
      </c>
      <c r="AZ441" s="91">
        <f t="shared" si="1747"/>
        <v>1275</v>
      </c>
      <c r="BA441" s="91">
        <v>1275</v>
      </c>
      <c r="BC441" s="22">
        <f t="shared" si="1748"/>
        <v>0</v>
      </c>
      <c r="BF441" s="22">
        <f t="shared" si="1749"/>
        <v>0</v>
      </c>
      <c r="BI441" s="22">
        <f t="shared" si="1750"/>
        <v>0</v>
      </c>
      <c r="BL441" s="22">
        <f t="shared" si="1751"/>
        <v>0</v>
      </c>
      <c r="BO441" s="22">
        <f t="shared" si="1752"/>
        <v>0</v>
      </c>
      <c r="BQ441" s="57">
        <f t="shared" si="1757"/>
        <v>0</v>
      </c>
      <c r="BR441" s="57">
        <f t="shared" si="1753"/>
        <v>1275</v>
      </c>
      <c r="BS441" s="57">
        <f t="shared" si="1757"/>
        <v>1275</v>
      </c>
      <c r="BT441" s="49"/>
      <c r="BY441" s="76">
        <f t="shared" si="1754"/>
        <v>0</v>
      </c>
      <c r="BZ441" s="76">
        <f t="shared" si="1755"/>
        <v>1275</v>
      </c>
      <c r="CA441" s="76">
        <f t="shared" si="1756"/>
        <v>1275</v>
      </c>
    </row>
    <row r="442" spans="1:79" ht="95.25" customHeight="1" x14ac:dyDescent="0.2">
      <c r="A442" s="86" t="s">
        <v>180</v>
      </c>
      <c r="B442" s="87" t="s">
        <v>181</v>
      </c>
      <c r="C442" s="41">
        <f t="shared" ref="C442:AX442" si="1789">C443</f>
        <v>0</v>
      </c>
      <c r="D442" s="41">
        <f t="shared" si="1731"/>
        <v>0</v>
      </c>
      <c r="E442" s="41">
        <f t="shared" si="1789"/>
        <v>0</v>
      </c>
      <c r="F442" s="41">
        <f t="shared" si="1789"/>
        <v>0</v>
      </c>
      <c r="G442" s="41">
        <f t="shared" si="1732"/>
        <v>0</v>
      </c>
      <c r="H442" s="41">
        <f t="shared" si="1789"/>
        <v>0</v>
      </c>
      <c r="I442" s="41">
        <f t="shared" si="1789"/>
        <v>0</v>
      </c>
      <c r="J442" s="41">
        <f t="shared" si="1733"/>
        <v>0</v>
      </c>
      <c r="K442" s="41">
        <f t="shared" si="1789"/>
        <v>0</v>
      </c>
      <c r="L442" s="41">
        <f t="shared" si="1789"/>
        <v>0</v>
      </c>
      <c r="M442" s="41">
        <f t="shared" si="1734"/>
        <v>0</v>
      </c>
      <c r="N442" s="41">
        <f t="shared" si="1789"/>
        <v>0</v>
      </c>
      <c r="O442" s="41">
        <f t="shared" si="1789"/>
        <v>0</v>
      </c>
      <c r="P442" s="41">
        <f t="shared" si="1735"/>
        <v>0</v>
      </c>
      <c r="Q442" s="41">
        <f t="shared" si="1789"/>
        <v>0</v>
      </c>
      <c r="R442" s="41">
        <f t="shared" si="1789"/>
        <v>0</v>
      </c>
      <c r="S442" s="41">
        <f t="shared" si="1724"/>
        <v>0</v>
      </c>
      <c r="T442" s="41">
        <f t="shared" si="1789"/>
        <v>0</v>
      </c>
      <c r="U442" s="41">
        <f t="shared" si="1789"/>
        <v>0</v>
      </c>
      <c r="V442" s="41">
        <f t="shared" si="1736"/>
        <v>0</v>
      </c>
      <c r="W442" s="41">
        <f t="shared" si="1789"/>
        <v>0</v>
      </c>
      <c r="X442" s="41">
        <f t="shared" si="1789"/>
        <v>0</v>
      </c>
      <c r="Y442" s="41">
        <f t="shared" si="1737"/>
        <v>0</v>
      </c>
      <c r="Z442" s="41">
        <f t="shared" si="1789"/>
        <v>0</v>
      </c>
      <c r="AA442" s="41">
        <f t="shared" si="1789"/>
        <v>0</v>
      </c>
      <c r="AB442" s="41">
        <f t="shared" si="1739"/>
        <v>0</v>
      </c>
      <c r="AC442" s="41">
        <f t="shared" si="1789"/>
        <v>0</v>
      </c>
      <c r="AD442" s="41">
        <f t="shared" si="1789"/>
        <v>0</v>
      </c>
      <c r="AE442" s="41">
        <f t="shared" si="1740"/>
        <v>0</v>
      </c>
      <c r="AF442" s="41">
        <f t="shared" si="1789"/>
        <v>0</v>
      </c>
      <c r="AG442" s="41">
        <f t="shared" si="1789"/>
        <v>0</v>
      </c>
      <c r="AH442" s="41">
        <f t="shared" si="1741"/>
        <v>0</v>
      </c>
      <c r="AI442" s="41">
        <f t="shared" si="1789"/>
        <v>0</v>
      </c>
      <c r="AJ442" s="41">
        <f t="shared" si="1789"/>
        <v>0</v>
      </c>
      <c r="AK442" s="41">
        <f t="shared" si="1742"/>
        <v>0</v>
      </c>
      <c r="AL442" s="41">
        <f t="shared" si="1789"/>
        <v>0</v>
      </c>
      <c r="AM442" s="41">
        <f t="shared" si="1789"/>
        <v>0</v>
      </c>
      <c r="AN442" s="41">
        <f t="shared" si="1743"/>
        <v>0</v>
      </c>
      <c r="AO442" s="41">
        <f t="shared" si="1789"/>
        <v>0</v>
      </c>
      <c r="AP442" s="41">
        <f t="shared" si="1789"/>
        <v>0</v>
      </c>
      <c r="AQ442" s="41">
        <f t="shared" si="1744"/>
        <v>0</v>
      </c>
      <c r="AR442" s="41">
        <f t="shared" si="1789"/>
        <v>0</v>
      </c>
      <c r="AS442" s="41">
        <f t="shared" si="1789"/>
        <v>0</v>
      </c>
      <c r="AT442" s="41">
        <f t="shared" si="1745"/>
        <v>0</v>
      </c>
      <c r="AU442" s="41">
        <f t="shared" si="1789"/>
        <v>0</v>
      </c>
      <c r="AV442" s="41">
        <f t="shared" si="1789"/>
        <v>0</v>
      </c>
      <c r="AW442" s="41">
        <f t="shared" si="1746"/>
        <v>0</v>
      </c>
      <c r="AX442" s="41">
        <f t="shared" si="1789"/>
        <v>0</v>
      </c>
      <c r="AY442" s="41">
        <f>AY443</f>
        <v>28143</v>
      </c>
      <c r="AZ442" s="40">
        <f t="shared" si="1747"/>
        <v>-13142</v>
      </c>
      <c r="BA442" s="41">
        <f t="shared" ref="BA442:BN443" si="1790">BA443</f>
        <v>15001</v>
      </c>
      <c r="BB442" s="41">
        <f t="shared" si="1790"/>
        <v>0</v>
      </c>
      <c r="BC442" s="41">
        <f t="shared" si="1748"/>
        <v>0</v>
      </c>
      <c r="BD442" s="41">
        <f t="shared" si="1790"/>
        <v>0</v>
      </c>
      <c r="BE442" s="41">
        <f t="shared" si="1790"/>
        <v>0</v>
      </c>
      <c r="BF442" s="41">
        <f t="shared" si="1749"/>
        <v>0</v>
      </c>
      <c r="BG442" s="41">
        <f t="shared" si="1790"/>
        <v>0</v>
      </c>
      <c r="BH442" s="41">
        <f t="shared" si="1790"/>
        <v>0</v>
      </c>
      <c r="BI442" s="41">
        <f t="shared" si="1750"/>
        <v>0</v>
      </c>
      <c r="BJ442" s="41">
        <f t="shared" si="1790"/>
        <v>0</v>
      </c>
      <c r="BK442" s="41">
        <f t="shared" si="1790"/>
        <v>0</v>
      </c>
      <c r="BL442" s="41">
        <f t="shared" si="1751"/>
        <v>0</v>
      </c>
      <c r="BM442" s="41">
        <f t="shared" si="1790"/>
        <v>0</v>
      </c>
      <c r="BN442" s="41">
        <f t="shared" si="1790"/>
        <v>0</v>
      </c>
      <c r="BO442" s="41">
        <f t="shared" si="1752"/>
        <v>0</v>
      </c>
      <c r="BP442" s="41">
        <f t="shared" ref="BP442" si="1791">BP443</f>
        <v>0</v>
      </c>
      <c r="BQ442" s="60">
        <f t="shared" si="1757"/>
        <v>28143</v>
      </c>
      <c r="BR442" s="60">
        <f t="shared" si="1753"/>
        <v>-13142</v>
      </c>
      <c r="BS442" s="60">
        <f t="shared" si="1757"/>
        <v>15001</v>
      </c>
      <c r="BT442" s="49"/>
      <c r="BU442" s="52"/>
      <c r="BV442" s="41">
        <f>BV443</f>
        <v>0</v>
      </c>
      <c r="BW442" s="41">
        <f>BW443</f>
        <v>0</v>
      </c>
      <c r="BX442" s="41">
        <f>BX443</f>
        <v>0</v>
      </c>
      <c r="BY442" s="41">
        <f t="shared" si="1754"/>
        <v>28143</v>
      </c>
      <c r="BZ442" s="41">
        <f t="shared" si="1755"/>
        <v>-13142</v>
      </c>
      <c r="CA442" s="41">
        <f t="shared" si="1756"/>
        <v>15001</v>
      </c>
    </row>
    <row r="443" spans="1:79" ht="33.75" x14ac:dyDescent="0.2">
      <c r="A443" s="88" t="s">
        <v>43</v>
      </c>
      <c r="B443" s="72" t="s">
        <v>44</v>
      </c>
      <c r="D443" s="22">
        <f t="shared" si="1731"/>
        <v>0</v>
      </c>
      <c r="G443" s="22">
        <f t="shared" si="1732"/>
        <v>0</v>
      </c>
      <c r="J443" s="74">
        <f t="shared" si="1733"/>
        <v>0</v>
      </c>
      <c r="M443" s="22">
        <f t="shared" si="1734"/>
        <v>0</v>
      </c>
      <c r="P443" s="22">
        <f t="shared" si="1735"/>
        <v>0</v>
      </c>
      <c r="S443" s="22">
        <f t="shared" si="1724"/>
        <v>0</v>
      </c>
      <c r="V443" s="22">
        <f t="shared" si="1736"/>
        <v>0</v>
      </c>
      <c r="Y443" s="22">
        <f t="shared" si="1737"/>
        <v>0</v>
      </c>
      <c r="AB443" s="22">
        <f t="shared" si="1739"/>
        <v>0</v>
      </c>
      <c r="AE443" s="22">
        <f t="shared" si="1740"/>
        <v>0</v>
      </c>
      <c r="AH443" s="22">
        <f t="shared" si="1741"/>
        <v>0</v>
      </c>
      <c r="AK443" s="22">
        <f t="shared" si="1742"/>
        <v>0</v>
      </c>
      <c r="AN443" s="22">
        <f t="shared" si="1743"/>
        <v>0</v>
      </c>
      <c r="AQ443" s="22">
        <f t="shared" si="1744"/>
        <v>0</v>
      </c>
      <c r="AT443" s="22">
        <f t="shared" si="1745"/>
        <v>0</v>
      </c>
      <c r="AW443" s="22">
        <f t="shared" si="1746"/>
        <v>0</v>
      </c>
      <c r="AY443" s="32">
        <f>AY444</f>
        <v>28143</v>
      </c>
      <c r="AZ443" s="30">
        <f t="shared" si="1747"/>
        <v>-13142</v>
      </c>
      <c r="BA443" s="32">
        <f t="shared" si="1790"/>
        <v>15001</v>
      </c>
      <c r="BC443" s="22">
        <f t="shared" si="1748"/>
        <v>0</v>
      </c>
      <c r="BF443" s="22">
        <f t="shared" si="1749"/>
        <v>0</v>
      </c>
      <c r="BI443" s="22">
        <f t="shared" si="1750"/>
        <v>0</v>
      </c>
      <c r="BL443" s="22">
        <f t="shared" si="1751"/>
        <v>0</v>
      </c>
      <c r="BO443" s="22">
        <f t="shared" si="1752"/>
        <v>0</v>
      </c>
      <c r="BQ443" s="49"/>
      <c r="BR443" s="49"/>
      <c r="BS443" s="49"/>
      <c r="BT443" s="49"/>
      <c r="BY443" s="76">
        <f t="shared" si="1754"/>
        <v>0</v>
      </c>
      <c r="BZ443" s="76">
        <f t="shared" si="1755"/>
        <v>0</v>
      </c>
      <c r="CA443" s="76">
        <f t="shared" si="1756"/>
        <v>0</v>
      </c>
    </row>
    <row r="444" spans="1:79" x14ac:dyDescent="0.2">
      <c r="A444" s="89">
        <v>51</v>
      </c>
      <c r="B444" s="90" t="s">
        <v>113</v>
      </c>
      <c r="D444" s="22">
        <f t="shared" si="1731"/>
        <v>0</v>
      </c>
      <c r="G444" s="22">
        <f t="shared" si="1732"/>
        <v>0</v>
      </c>
      <c r="J444" s="74">
        <f t="shared" si="1733"/>
        <v>0</v>
      </c>
      <c r="M444" s="22">
        <f t="shared" si="1734"/>
        <v>0</v>
      </c>
      <c r="P444" s="22">
        <f t="shared" si="1735"/>
        <v>0</v>
      </c>
      <c r="S444" s="22">
        <f t="shared" si="1724"/>
        <v>0</v>
      </c>
      <c r="V444" s="22">
        <f t="shared" si="1736"/>
        <v>0</v>
      </c>
      <c r="Y444" s="22">
        <f t="shared" si="1737"/>
        <v>0</v>
      </c>
      <c r="AB444" s="22">
        <f t="shared" si="1739"/>
        <v>0</v>
      </c>
      <c r="AE444" s="22">
        <f t="shared" si="1740"/>
        <v>0</v>
      </c>
      <c r="AH444" s="22">
        <f t="shared" si="1741"/>
        <v>0</v>
      </c>
      <c r="AK444" s="22">
        <f t="shared" si="1742"/>
        <v>0</v>
      </c>
      <c r="AN444" s="22">
        <f t="shared" si="1743"/>
        <v>0</v>
      </c>
      <c r="AQ444" s="22">
        <f t="shared" si="1744"/>
        <v>0</v>
      </c>
      <c r="AT444" s="22">
        <f t="shared" si="1745"/>
        <v>0</v>
      </c>
      <c r="AW444" s="22">
        <f t="shared" si="1746"/>
        <v>0</v>
      </c>
      <c r="AY444" s="32">
        <f>SUM(AY445)</f>
        <v>28143</v>
      </c>
      <c r="AZ444" s="30">
        <f t="shared" si="1747"/>
        <v>-13142</v>
      </c>
      <c r="BA444" s="32">
        <f t="shared" ref="BA444" si="1792">SUM(BA445)</f>
        <v>15001</v>
      </c>
      <c r="BC444" s="22">
        <f t="shared" si="1748"/>
        <v>0</v>
      </c>
      <c r="BF444" s="22">
        <f t="shared" si="1749"/>
        <v>0</v>
      </c>
      <c r="BI444" s="22">
        <f t="shared" si="1750"/>
        <v>0</v>
      </c>
      <c r="BL444" s="22">
        <f t="shared" si="1751"/>
        <v>0</v>
      </c>
      <c r="BO444" s="22">
        <f t="shared" si="1752"/>
        <v>0</v>
      </c>
      <c r="BQ444" s="57">
        <f t="shared" si="1757"/>
        <v>28143</v>
      </c>
      <c r="BR444" s="57">
        <f t="shared" si="1753"/>
        <v>-13142</v>
      </c>
      <c r="BS444" s="57">
        <f t="shared" si="1757"/>
        <v>15001</v>
      </c>
      <c r="BT444" s="49"/>
      <c r="BY444" s="76">
        <f t="shared" si="1754"/>
        <v>28143</v>
      </c>
      <c r="BZ444" s="76">
        <f t="shared" si="1755"/>
        <v>-13142</v>
      </c>
      <c r="CA444" s="76">
        <f t="shared" si="1756"/>
        <v>15001</v>
      </c>
    </row>
    <row r="445" spans="1:79" ht="22.5" x14ac:dyDescent="0.2">
      <c r="A445" s="88" t="s">
        <v>178</v>
      </c>
      <c r="B445" s="72" t="s">
        <v>179</v>
      </c>
      <c r="D445" s="22">
        <f t="shared" si="1731"/>
        <v>0</v>
      </c>
      <c r="G445" s="22">
        <f t="shared" si="1732"/>
        <v>0</v>
      </c>
      <c r="J445" s="74">
        <f t="shared" si="1733"/>
        <v>0</v>
      </c>
      <c r="M445" s="22">
        <f t="shared" si="1734"/>
        <v>0</v>
      </c>
      <c r="P445" s="22">
        <f t="shared" si="1735"/>
        <v>0</v>
      </c>
      <c r="S445" s="22">
        <f t="shared" si="1724"/>
        <v>0</v>
      </c>
      <c r="V445" s="22">
        <f t="shared" si="1736"/>
        <v>0</v>
      </c>
      <c r="Y445" s="22">
        <f t="shared" si="1737"/>
        <v>0</v>
      </c>
      <c r="AB445" s="22">
        <f t="shared" si="1739"/>
        <v>0</v>
      </c>
      <c r="AE445" s="22">
        <f t="shared" si="1740"/>
        <v>0</v>
      </c>
      <c r="AH445" s="22">
        <f t="shared" si="1741"/>
        <v>0</v>
      </c>
      <c r="AK445" s="22">
        <f t="shared" si="1742"/>
        <v>0</v>
      </c>
      <c r="AN445" s="22">
        <f t="shared" si="1743"/>
        <v>0</v>
      </c>
      <c r="AQ445" s="22">
        <f t="shared" si="1744"/>
        <v>0</v>
      </c>
      <c r="AT445" s="22">
        <f t="shared" si="1745"/>
        <v>0</v>
      </c>
      <c r="AW445" s="22">
        <f t="shared" si="1746"/>
        <v>0</v>
      </c>
      <c r="AY445" s="32">
        <f>AY446+AY449</f>
        <v>28143</v>
      </c>
      <c r="AZ445" s="30">
        <f t="shared" si="1747"/>
        <v>-13142</v>
      </c>
      <c r="BA445" s="32">
        <f t="shared" ref="BA445" si="1793">BA446+BA449</f>
        <v>15001</v>
      </c>
      <c r="BC445" s="22">
        <f t="shared" si="1748"/>
        <v>0</v>
      </c>
      <c r="BF445" s="22">
        <f t="shared" si="1749"/>
        <v>0</v>
      </c>
      <c r="BI445" s="22">
        <f t="shared" si="1750"/>
        <v>0</v>
      </c>
      <c r="BL445" s="22">
        <f t="shared" si="1751"/>
        <v>0</v>
      </c>
      <c r="BO445" s="22">
        <f t="shared" si="1752"/>
        <v>0</v>
      </c>
      <c r="BQ445" s="57">
        <f t="shared" si="1757"/>
        <v>28143</v>
      </c>
      <c r="BR445" s="57">
        <f t="shared" si="1753"/>
        <v>-13142</v>
      </c>
      <c r="BS445" s="57">
        <f t="shared" si="1757"/>
        <v>15001</v>
      </c>
      <c r="BT445" s="49"/>
      <c r="BY445" s="76">
        <f t="shared" si="1754"/>
        <v>28143</v>
      </c>
      <c r="BZ445" s="76">
        <f t="shared" si="1755"/>
        <v>-13142</v>
      </c>
      <c r="CA445" s="76">
        <f t="shared" si="1756"/>
        <v>15001</v>
      </c>
    </row>
    <row r="446" spans="1:79" ht="22.5" x14ac:dyDescent="0.2">
      <c r="A446" s="88" t="s">
        <v>47</v>
      </c>
      <c r="B446" s="72" t="s">
        <v>48</v>
      </c>
      <c r="D446" s="22">
        <f t="shared" si="1731"/>
        <v>0</v>
      </c>
      <c r="G446" s="22">
        <f t="shared" si="1732"/>
        <v>0</v>
      </c>
      <c r="J446" s="74">
        <f t="shared" si="1733"/>
        <v>0</v>
      </c>
      <c r="M446" s="22">
        <f t="shared" si="1734"/>
        <v>0</v>
      </c>
      <c r="P446" s="22">
        <f t="shared" si="1735"/>
        <v>0</v>
      </c>
      <c r="S446" s="22">
        <f t="shared" si="1724"/>
        <v>0</v>
      </c>
      <c r="V446" s="22">
        <f t="shared" si="1736"/>
        <v>0</v>
      </c>
      <c r="Y446" s="22">
        <f t="shared" si="1737"/>
        <v>0</v>
      </c>
      <c r="AB446" s="22">
        <f t="shared" si="1739"/>
        <v>0</v>
      </c>
      <c r="AE446" s="22">
        <f t="shared" si="1740"/>
        <v>0</v>
      </c>
      <c r="AH446" s="22">
        <f t="shared" si="1741"/>
        <v>0</v>
      </c>
      <c r="AK446" s="22">
        <f t="shared" si="1742"/>
        <v>0</v>
      </c>
      <c r="AN446" s="22">
        <f t="shared" si="1743"/>
        <v>0</v>
      </c>
      <c r="AQ446" s="22">
        <f t="shared" si="1744"/>
        <v>0</v>
      </c>
      <c r="AT446" s="22">
        <f t="shared" si="1745"/>
        <v>0</v>
      </c>
      <c r="AW446" s="22">
        <f t="shared" si="1746"/>
        <v>0</v>
      </c>
      <c r="AY446" s="32"/>
      <c r="AZ446" s="30">
        <f t="shared" si="1747"/>
        <v>0</v>
      </c>
      <c r="BA446" s="32"/>
      <c r="BC446" s="22">
        <f t="shared" si="1748"/>
        <v>0</v>
      </c>
      <c r="BF446" s="22">
        <f t="shared" si="1749"/>
        <v>0</v>
      </c>
      <c r="BI446" s="22">
        <f t="shared" si="1750"/>
        <v>0</v>
      </c>
      <c r="BL446" s="22">
        <f t="shared" si="1751"/>
        <v>0</v>
      </c>
      <c r="BO446" s="22">
        <f t="shared" si="1752"/>
        <v>0</v>
      </c>
      <c r="BQ446" s="57">
        <f t="shared" si="1757"/>
        <v>0</v>
      </c>
      <c r="BR446" s="57">
        <f t="shared" si="1753"/>
        <v>0</v>
      </c>
      <c r="BS446" s="57">
        <f t="shared" si="1757"/>
        <v>0</v>
      </c>
      <c r="BT446" s="49"/>
      <c r="BY446" s="76">
        <f t="shared" si="1754"/>
        <v>0</v>
      </c>
      <c r="BZ446" s="76">
        <f t="shared" si="1755"/>
        <v>0</v>
      </c>
      <c r="CA446" s="76">
        <f t="shared" si="1756"/>
        <v>0</v>
      </c>
    </row>
    <row r="447" spans="1:79" x14ac:dyDescent="0.2">
      <c r="A447" s="88" t="s">
        <v>49</v>
      </c>
      <c r="B447" s="72" t="s">
        <v>50</v>
      </c>
      <c r="D447" s="22">
        <f t="shared" si="1731"/>
        <v>0</v>
      </c>
      <c r="G447" s="22">
        <f t="shared" si="1732"/>
        <v>0</v>
      </c>
      <c r="J447" s="74">
        <f t="shared" si="1733"/>
        <v>0</v>
      </c>
      <c r="M447" s="22">
        <f t="shared" si="1734"/>
        <v>0</v>
      </c>
      <c r="P447" s="22">
        <f t="shared" si="1735"/>
        <v>0</v>
      </c>
      <c r="S447" s="22">
        <f t="shared" si="1724"/>
        <v>0</v>
      </c>
      <c r="V447" s="22">
        <f t="shared" si="1736"/>
        <v>0</v>
      </c>
      <c r="Y447" s="22">
        <f t="shared" si="1737"/>
        <v>0</v>
      </c>
      <c r="AB447" s="22">
        <f t="shared" si="1739"/>
        <v>0</v>
      </c>
      <c r="AE447" s="22">
        <f t="shared" si="1740"/>
        <v>0</v>
      </c>
      <c r="AH447" s="22">
        <f t="shared" si="1741"/>
        <v>0</v>
      </c>
      <c r="AK447" s="22">
        <f t="shared" si="1742"/>
        <v>0</v>
      </c>
      <c r="AN447" s="22">
        <f t="shared" si="1743"/>
        <v>0</v>
      </c>
      <c r="AQ447" s="22">
        <f t="shared" si="1744"/>
        <v>0</v>
      </c>
      <c r="AT447" s="22">
        <f t="shared" si="1745"/>
        <v>0</v>
      </c>
      <c r="AW447" s="22">
        <f t="shared" si="1746"/>
        <v>0</v>
      </c>
      <c r="AY447" s="91"/>
      <c r="AZ447" s="91">
        <f t="shared" si="1747"/>
        <v>0</v>
      </c>
      <c r="BA447" s="91"/>
      <c r="BC447" s="22">
        <f t="shared" si="1748"/>
        <v>0</v>
      </c>
      <c r="BF447" s="22">
        <f t="shared" si="1749"/>
        <v>0</v>
      </c>
      <c r="BI447" s="22">
        <f t="shared" si="1750"/>
        <v>0</v>
      </c>
      <c r="BL447" s="22">
        <f t="shared" si="1751"/>
        <v>0</v>
      </c>
      <c r="BO447" s="22">
        <f t="shared" si="1752"/>
        <v>0</v>
      </c>
      <c r="BQ447" s="57">
        <f t="shared" si="1757"/>
        <v>0</v>
      </c>
      <c r="BR447" s="57">
        <f t="shared" si="1753"/>
        <v>0</v>
      </c>
      <c r="BS447" s="57">
        <f t="shared" si="1757"/>
        <v>0</v>
      </c>
      <c r="BT447" s="49"/>
      <c r="BY447" s="76">
        <f t="shared" si="1754"/>
        <v>0</v>
      </c>
      <c r="BZ447" s="76">
        <f t="shared" si="1755"/>
        <v>0</v>
      </c>
      <c r="CA447" s="76">
        <f t="shared" si="1756"/>
        <v>0</v>
      </c>
    </row>
    <row r="448" spans="1:79" ht="22.5" x14ac:dyDescent="0.2">
      <c r="A448" s="88" t="s">
        <v>53</v>
      </c>
      <c r="B448" s="72" t="s">
        <v>54</v>
      </c>
      <c r="D448" s="22">
        <f t="shared" si="1731"/>
        <v>0</v>
      </c>
      <c r="G448" s="22">
        <f t="shared" si="1732"/>
        <v>0</v>
      </c>
      <c r="J448" s="74">
        <f t="shared" si="1733"/>
        <v>0</v>
      </c>
      <c r="M448" s="22">
        <f t="shared" si="1734"/>
        <v>0</v>
      </c>
      <c r="P448" s="22">
        <f t="shared" si="1735"/>
        <v>0</v>
      </c>
      <c r="S448" s="22">
        <f t="shared" si="1724"/>
        <v>0</v>
      </c>
      <c r="V448" s="22">
        <f t="shared" si="1736"/>
        <v>0</v>
      </c>
      <c r="Y448" s="22">
        <f t="shared" si="1737"/>
        <v>0</v>
      </c>
      <c r="AB448" s="22">
        <f t="shared" si="1739"/>
        <v>0</v>
      </c>
      <c r="AE448" s="22">
        <f t="shared" si="1740"/>
        <v>0</v>
      </c>
      <c r="AH448" s="22">
        <f t="shared" si="1741"/>
        <v>0</v>
      </c>
      <c r="AK448" s="22">
        <f t="shared" si="1742"/>
        <v>0</v>
      </c>
      <c r="AN448" s="22">
        <f t="shared" si="1743"/>
        <v>0</v>
      </c>
      <c r="AQ448" s="22">
        <f t="shared" si="1744"/>
        <v>0</v>
      </c>
      <c r="AT448" s="22">
        <f t="shared" si="1745"/>
        <v>0</v>
      </c>
      <c r="AW448" s="22">
        <f t="shared" si="1746"/>
        <v>0</v>
      </c>
      <c r="AY448" s="91"/>
      <c r="AZ448" s="91">
        <f t="shared" si="1747"/>
        <v>0</v>
      </c>
      <c r="BA448" s="91"/>
      <c r="BC448" s="22">
        <f t="shared" si="1748"/>
        <v>0</v>
      </c>
      <c r="BF448" s="22">
        <f t="shared" si="1749"/>
        <v>0</v>
      </c>
      <c r="BI448" s="22">
        <f t="shared" si="1750"/>
        <v>0</v>
      </c>
      <c r="BL448" s="22">
        <f t="shared" si="1751"/>
        <v>0</v>
      </c>
      <c r="BO448" s="22">
        <f t="shared" si="1752"/>
        <v>0</v>
      </c>
      <c r="BQ448" s="57">
        <f t="shared" si="1757"/>
        <v>0</v>
      </c>
      <c r="BR448" s="57">
        <f t="shared" si="1753"/>
        <v>0</v>
      </c>
      <c r="BS448" s="57">
        <f t="shared" si="1757"/>
        <v>0</v>
      </c>
      <c r="BT448" s="49"/>
      <c r="BY448" s="76">
        <f t="shared" si="1754"/>
        <v>0</v>
      </c>
      <c r="BZ448" s="76">
        <f t="shared" si="1755"/>
        <v>0</v>
      </c>
      <c r="CA448" s="76">
        <f t="shared" si="1756"/>
        <v>0</v>
      </c>
    </row>
    <row r="449" spans="1:79" ht="22.5" x14ac:dyDescent="0.2">
      <c r="A449" s="88" t="s">
        <v>55</v>
      </c>
      <c r="B449" s="72" t="s">
        <v>56</v>
      </c>
      <c r="D449" s="22">
        <f t="shared" si="1731"/>
        <v>0</v>
      </c>
      <c r="G449" s="22">
        <f t="shared" si="1732"/>
        <v>0</v>
      </c>
      <c r="J449" s="74">
        <f t="shared" si="1733"/>
        <v>0</v>
      </c>
      <c r="M449" s="22">
        <f t="shared" si="1734"/>
        <v>0</v>
      </c>
      <c r="P449" s="22">
        <f t="shared" si="1735"/>
        <v>0</v>
      </c>
      <c r="S449" s="22">
        <f t="shared" si="1724"/>
        <v>0</v>
      </c>
      <c r="V449" s="22">
        <f t="shared" si="1736"/>
        <v>0</v>
      </c>
      <c r="Y449" s="22">
        <f t="shared" si="1737"/>
        <v>0</v>
      </c>
      <c r="AB449" s="22">
        <f t="shared" si="1739"/>
        <v>0</v>
      </c>
      <c r="AE449" s="22">
        <f t="shared" si="1740"/>
        <v>0</v>
      </c>
      <c r="AH449" s="22">
        <f t="shared" si="1741"/>
        <v>0</v>
      </c>
      <c r="AK449" s="22">
        <f t="shared" si="1742"/>
        <v>0</v>
      </c>
      <c r="AN449" s="22">
        <f t="shared" si="1743"/>
        <v>0</v>
      </c>
      <c r="AQ449" s="22">
        <f t="shared" si="1744"/>
        <v>0</v>
      </c>
      <c r="AT449" s="22">
        <f t="shared" si="1745"/>
        <v>0</v>
      </c>
      <c r="AW449" s="22">
        <f t="shared" si="1746"/>
        <v>0</v>
      </c>
      <c r="AY449" s="32">
        <f>SUM(AY450:AY454)</f>
        <v>28143</v>
      </c>
      <c r="AZ449" s="30">
        <f t="shared" si="1747"/>
        <v>-13142</v>
      </c>
      <c r="BA449" s="32">
        <f t="shared" ref="BA449" si="1794">SUM(BA450:BA454)</f>
        <v>15001</v>
      </c>
      <c r="BC449" s="22">
        <f t="shared" si="1748"/>
        <v>0</v>
      </c>
      <c r="BF449" s="22">
        <f t="shared" si="1749"/>
        <v>0</v>
      </c>
      <c r="BI449" s="22">
        <f t="shared" si="1750"/>
        <v>0</v>
      </c>
      <c r="BL449" s="22">
        <f t="shared" si="1751"/>
        <v>0</v>
      </c>
      <c r="BO449" s="22">
        <f t="shared" si="1752"/>
        <v>0</v>
      </c>
      <c r="BQ449" s="57">
        <f t="shared" si="1757"/>
        <v>28143</v>
      </c>
      <c r="BR449" s="57">
        <f t="shared" si="1753"/>
        <v>-13142</v>
      </c>
      <c r="BS449" s="57">
        <f t="shared" si="1757"/>
        <v>15001</v>
      </c>
      <c r="BT449" s="49"/>
      <c r="BY449" s="76">
        <f t="shared" si="1754"/>
        <v>28143</v>
      </c>
      <c r="BZ449" s="76">
        <f t="shared" si="1755"/>
        <v>-13142</v>
      </c>
      <c r="CA449" s="76">
        <f t="shared" si="1756"/>
        <v>15001</v>
      </c>
    </row>
    <row r="450" spans="1:79" ht="33.75" x14ac:dyDescent="0.2">
      <c r="A450" s="88" t="s">
        <v>57</v>
      </c>
      <c r="B450" s="72" t="s">
        <v>58</v>
      </c>
      <c r="D450" s="22">
        <f t="shared" si="1731"/>
        <v>0</v>
      </c>
      <c r="G450" s="22">
        <f t="shared" si="1732"/>
        <v>0</v>
      </c>
      <c r="J450" s="74">
        <f t="shared" si="1733"/>
        <v>0</v>
      </c>
      <c r="M450" s="22">
        <f t="shared" si="1734"/>
        <v>0</v>
      </c>
      <c r="P450" s="22">
        <f t="shared" si="1735"/>
        <v>0</v>
      </c>
      <c r="S450" s="22">
        <f t="shared" si="1724"/>
        <v>0</v>
      </c>
      <c r="V450" s="22">
        <f t="shared" si="1736"/>
        <v>0</v>
      </c>
      <c r="Y450" s="22">
        <f t="shared" si="1737"/>
        <v>0</v>
      </c>
      <c r="AB450" s="22">
        <f t="shared" si="1739"/>
        <v>0</v>
      </c>
      <c r="AE450" s="22">
        <f t="shared" si="1740"/>
        <v>0</v>
      </c>
      <c r="AH450" s="22">
        <f t="shared" si="1741"/>
        <v>0</v>
      </c>
      <c r="AK450" s="22">
        <f t="shared" si="1742"/>
        <v>0</v>
      </c>
      <c r="AN450" s="22">
        <f t="shared" si="1743"/>
        <v>0</v>
      </c>
      <c r="AQ450" s="22">
        <f t="shared" si="1744"/>
        <v>0</v>
      </c>
      <c r="AT450" s="22">
        <f t="shared" si="1745"/>
        <v>0</v>
      </c>
      <c r="AW450" s="22">
        <f t="shared" si="1746"/>
        <v>0</v>
      </c>
      <c r="AY450" s="92">
        <v>15523</v>
      </c>
      <c r="AZ450" s="76">
        <f t="shared" si="1747"/>
        <v>-8640</v>
      </c>
      <c r="BA450" s="92">
        <v>6883</v>
      </c>
      <c r="BC450" s="22">
        <f t="shared" si="1748"/>
        <v>0</v>
      </c>
      <c r="BF450" s="22">
        <f t="shared" si="1749"/>
        <v>0</v>
      </c>
      <c r="BI450" s="22">
        <f t="shared" si="1750"/>
        <v>0</v>
      </c>
      <c r="BL450" s="22">
        <f t="shared" si="1751"/>
        <v>0</v>
      </c>
      <c r="BO450" s="22">
        <f t="shared" si="1752"/>
        <v>0</v>
      </c>
      <c r="BQ450" s="57">
        <f t="shared" si="1757"/>
        <v>15523</v>
      </c>
      <c r="BR450" s="57">
        <f t="shared" si="1753"/>
        <v>-8640</v>
      </c>
      <c r="BS450" s="57">
        <f t="shared" si="1757"/>
        <v>6883</v>
      </c>
      <c r="BT450" s="49"/>
      <c r="BY450" s="76">
        <f t="shared" si="1754"/>
        <v>15523</v>
      </c>
      <c r="BZ450" s="76">
        <f t="shared" si="1755"/>
        <v>-8640</v>
      </c>
      <c r="CA450" s="76">
        <f t="shared" si="1756"/>
        <v>6883</v>
      </c>
    </row>
    <row r="451" spans="1:79" ht="22.5" x14ac:dyDescent="0.2">
      <c r="A451" s="88" t="s">
        <v>75</v>
      </c>
      <c r="B451" s="72" t="s">
        <v>76</v>
      </c>
      <c r="D451" s="22">
        <f t="shared" si="1731"/>
        <v>0</v>
      </c>
      <c r="G451" s="22">
        <f t="shared" si="1732"/>
        <v>0</v>
      </c>
      <c r="J451" s="74">
        <f t="shared" si="1733"/>
        <v>0</v>
      </c>
      <c r="M451" s="22">
        <f t="shared" si="1734"/>
        <v>0</v>
      </c>
      <c r="P451" s="22">
        <f t="shared" si="1735"/>
        <v>0</v>
      </c>
      <c r="S451" s="22">
        <f t="shared" si="1724"/>
        <v>0</v>
      </c>
      <c r="V451" s="22">
        <f t="shared" si="1736"/>
        <v>0</v>
      </c>
      <c r="Y451" s="22">
        <f t="shared" si="1737"/>
        <v>0</v>
      </c>
      <c r="AB451" s="22">
        <f t="shared" si="1739"/>
        <v>0</v>
      </c>
      <c r="AE451" s="22">
        <f t="shared" si="1740"/>
        <v>0</v>
      </c>
      <c r="AH451" s="22">
        <f t="shared" si="1741"/>
        <v>0</v>
      </c>
      <c r="AK451" s="22">
        <f t="shared" si="1742"/>
        <v>0</v>
      </c>
      <c r="AN451" s="22">
        <f t="shared" si="1743"/>
        <v>0</v>
      </c>
      <c r="AQ451" s="22">
        <f t="shared" si="1744"/>
        <v>0</v>
      </c>
      <c r="AT451" s="22">
        <f t="shared" si="1745"/>
        <v>0</v>
      </c>
      <c r="AW451" s="22">
        <f t="shared" si="1746"/>
        <v>0</v>
      </c>
      <c r="AY451" s="55"/>
      <c r="AZ451" s="54">
        <f t="shared" si="1747"/>
        <v>0</v>
      </c>
      <c r="BA451" s="93"/>
      <c r="BC451" s="22">
        <f t="shared" si="1748"/>
        <v>0</v>
      </c>
      <c r="BF451" s="22">
        <f t="shared" si="1749"/>
        <v>0</v>
      </c>
      <c r="BI451" s="22">
        <f t="shared" si="1750"/>
        <v>0</v>
      </c>
      <c r="BL451" s="22">
        <f t="shared" si="1751"/>
        <v>0</v>
      </c>
      <c r="BO451" s="22">
        <f t="shared" si="1752"/>
        <v>0</v>
      </c>
      <c r="BQ451" s="57">
        <f t="shared" si="1757"/>
        <v>0</v>
      </c>
      <c r="BR451" s="57">
        <f t="shared" si="1753"/>
        <v>0</v>
      </c>
      <c r="BS451" s="57">
        <f t="shared" si="1757"/>
        <v>0</v>
      </c>
      <c r="BT451" s="49"/>
      <c r="BY451" s="76">
        <f t="shared" si="1754"/>
        <v>0</v>
      </c>
      <c r="BZ451" s="76">
        <f t="shared" si="1755"/>
        <v>0</v>
      </c>
      <c r="CA451" s="76">
        <f t="shared" si="1756"/>
        <v>0</v>
      </c>
    </row>
    <row r="452" spans="1:79" ht="22.5" x14ac:dyDescent="0.2">
      <c r="A452" s="88" t="s">
        <v>59</v>
      </c>
      <c r="B452" s="72" t="s">
        <v>60</v>
      </c>
      <c r="D452" s="22">
        <f t="shared" si="1731"/>
        <v>0</v>
      </c>
      <c r="G452" s="22">
        <f t="shared" si="1732"/>
        <v>0</v>
      </c>
      <c r="J452" s="74">
        <f t="shared" si="1733"/>
        <v>0</v>
      </c>
      <c r="M452" s="22">
        <f t="shared" si="1734"/>
        <v>0</v>
      </c>
      <c r="P452" s="22">
        <f t="shared" si="1735"/>
        <v>0</v>
      </c>
      <c r="S452" s="22">
        <f t="shared" si="1724"/>
        <v>0</v>
      </c>
      <c r="V452" s="22">
        <f t="shared" si="1736"/>
        <v>0</v>
      </c>
      <c r="Y452" s="22">
        <f t="shared" si="1737"/>
        <v>0</v>
      </c>
      <c r="AB452" s="22">
        <f t="shared" si="1739"/>
        <v>0</v>
      </c>
      <c r="AE452" s="22">
        <f t="shared" si="1740"/>
        <v>0</v>
      </c>
      <c r="AH452" s="22">
        <f t="shared" si="1741"/>
        <v>0</v>
      </c>
      <c r="AK452" s="22">
        <f t="shared" si="1742"/>
        <v>0</v>
      </c>
      <c r="AN452" s="22">
        <f t="shared" si="1743"/>
        <v>0</v>
      </c>
      <c r="AQ452" s="22">
        <f t="shared" si="1744"/>
        <v>0</v>
      </c>
      <c r="AT452" s="22">
        <f t="shared" si="1745"/>
        <v>0</v>
      </c>
      <c r="AW452" s="22">
        <f t="shared" si="1746"/>
        <v>0</v>
      </c>
      <c r="AY452" s="92">
        <v>12620</v>
      </c>
      <c r="AZ452" s="76">
        <f t="shared" si="1747"/>
        <v>-8520</v>
      </c>
      <c r="BA452" s="92">
        <v>4100</v>
      </c>
      <c r="BC452" s="22">
        <f t="shared" si="1748"/>
        <v>0</v>
      </c>
      <c r="BF452" s="22">
        <f t="shared" si="1749"/>
        <v>0</v>
      </c>
      <c r="BI452" s="22">
        <f t="shared" si="1750"/>
        <v>0</v>
      </c>
      <c r="BL452" s="22">
        <f t="shared" si="1751"/>
        <v>0</v>
      </c>
      <c r="BO452" s="22">
        <f t="shared" si="1752"/>
        <v>0</v>
      </c>
      <c r="BQ452" s="57">
        <f t="shared" si="1757"/>
        <v>12620</v>
      </c>
      <c r="BR452" s="57">
        <f t="shared" si="1753"/>
        <v>-8520</v>
      </c>
      <c r="BS452" s="57">
        <f t="shared" si="1757"/>
        <v>4100</v>
      </c>
      <c r="BT452" s="49"/>
      <c r="BY452" s="76">
        <f t="shared" si="1754"/>
        <v>12620</v>
      </c>
      <c r="BZ452" s="76">
        <f t="shared" si="1755"/>
        <v>-8520</v>
      </c>
      <c r="CA452" s="76">
        <f t="shared" si="1756"/>
        <v>4100</v>
      </c>
    </row>
    <row r="453" spans="1:79" ht="45" x14ac:dyDescent="0.2">
      <c r="A453" s="88" t="s">
        <v>77</v>
      </c>
      <c r="B453" s="72" t="s">
        <v>78</v>
      </c>
      <c r="D453" s="22">
        <f t="shared" si="1731"/>
        <v>0</v>
      </c>
      <c r="G453" s="22">
        <f t="shared" si="1732"/>
        <v>0</v>
      </c>
      <c r="J453" s="74">
        <f t="shared" si="1733"/>
        <v>0</v>
      </c>
      <c r="M453" s="22">
        <f t="shared" si="1734"/>
        <v>0</v>
      </c>
      <c r="P453" s="22">
        <f t="shared" si="1735"/>
        <v>0</v>
      </c>
      <c r="S453" s="22">
        <f t="shared" si="1724"/>
        <v>0</v>
      </c>
      <c r="V453" s="22">
        <f t="shared" si="1736"/>
        <v>0</v>
      </c>
      <c r="Y453" s="22">
        <f t="shared" si="1737"/>
        <v>0</v>
      </c>
      <c r="AB453" s="22">
        <f t="shared" si="1739"/>
        <v>0</v>
      </c>
      <c r="AE453" s="22">
        <f t="shared" si="1740"/>
        <v>0</v>
      </c>
      <c r="AH453" s="22">
        <f t="shared" si="1741"/>
        <v>0</v>
      </c>
      <c r="AK453" s="22">
        <f t="shared" si="1742"/>
        <v>0</v>
      </c>
      <c r="AN453" s="22">
        <f t="shared" si="1743"/>
        <v>0</v>
      </c>
      <c r="AQ453" s="22">
        <f t="shared" si="1744"/>
        <v>0</v>
      </c>
      <c r="AT453" s="22">
        <f t="shared" si="1745"/>
        <v>0</v>
      </c>
      <c r="AW453" s="22">
        <f t="shared" si="1746"/>
        <v>0</v>
      </c>
      <c r="AY453" s="55">
        <v>0</v>
      </c>
      <c r="AZ453" s="54">
        <f t="shared" si="1747"/>
        <v>4018</v>
      </c>
      <c r="BA453" s="93">
        <v>4018</v>
      </c>
      <c r="BC453" s="22">
        <f t="shared" si="1748"/>
        <v>0</v>
      </c>
      <c r="BF453" s="22">
        <f t="shared" si="1749"/>
        <v>0</v>
      </c>
      <c r="BI453" s="22">
        <f t="shared" si="1750"/>
        <v>0</v>
      </c>
      <c r="BL453" s="22">
        <f t="shared" si="1751"/>
        <v>0</v>
      </c>
      <c r="BO453" s="22">
        <f t="shared" si="1752"/>
        <v>0</v>
      </c>
      <c r="BQ453" s="57">
        <f t="shared" si="1757"/>
        <v>0</v>
      </c>
      <c r="BR453" s="57">
        <f t="shared" si="1753"/>
        <v>4018</v>
      </c>
      <c r="BS453" s="57">
        <f t="shared" si="1757"/>
        <v>4018</v>
      </c>
      <c r="BT453" s="49"/>
      <c r="BY453" s="76">
        <f t="shared" si="1754"/>
        <v>0</v>
      </c>
      <c r="BZ453" s="76">
        <f t="shared" si="1755"/>
        <v>4018</v>
      </c>
      <c r="CA453" s="76">
        <f t="shared" si="1756"/>
        <v>4018</v>
      </c>
    </row>
    <row r="454" spans="1:79" ht="45" x14ac:dyDescent="0.2">
      <c r="A454" s="88" t="s">
        <v>61</v>
      </c>
      <c r="B454" s="72" t="s">
        <v>62</v>
      </c>
      <c r="D454" s="22">
        <f t="shared" si="1731"/>
        <v>0</v>
      </c>
      <c r="G454" s="22">
        <f t="shared" si="1732"/>
        <v>0</v>
      </c>
      <c r="J454" s="74">
        <f t="shared" si="1733"/>
        <v>0</v>
      </c>
      <c r="M454" s="22">
        <f t="shared" si="1734"/>
        <v>0</v>
      </c>
      <c r="P454" s="22">
        <f t="shared" si="1735"/>
        <v>0</v>
      </c>
      <c r="S454" s="22">
        <f t="shared" si="1724"/>
        <v>0</v>
      </c>
      <c r="V454" s="22">
        <f t="shared" si="1736"/>
        <v>0</v>
      </c>
      <c r="Y454" s="22">
        <f t="shared" si="1737"/>
        <v>0</v>
      </c>
      <c r="AB454" s="22">
        <f t="shared" si="1739"/>
        <v>0</v>
      </c>
      <c r="AE454" s="22">
        <f t="shared" si="1740"/>
        <v>0</v>
      </c>
      <c r="AH454" s="22">
        <f t="shared" si="1741"/>
        <v>0</v>
      </c>
      <c r="AK454" s="22">
        <f t="shared" si="1742"/>
        <v>0</v>
      </c>
      <c r="AN454" s="22">
        <f t="shared" si="1743"/>
        <v>0</v>
      </c>
      <c r="AQ454" s="22">
        <f t="shared" si="1744"/>
        <v>0</v>
      </c>
      <c r="AT454" s="22">
        <f t="shared" si="1745"/>
        <v>0</v>
      </c>
      <c r="AW454" s="22">
        <f t="shared" si="1746"/>
        <v>0</v>
      </c>
      <c r="AY454" s="91"/>
      <c r="AZ454" s="91">
        <f t="shared" si="1747"/>
        <v>0</v>
      </c>
      <c r="BA454" s="91"/>
      <c r="BC454" s="22">
        <f t="shared" si="1748"/>
        <v>0</v>
      </c>
      <c r="BF454" s="22">
        <f t="shared" si="1749"/>
        <v>0</v>
      </c>
      <c r="BI454" s="22">
        <f t="shared" si="1750"/>
        <v>0</v>
      </c>
      <c r="BL454" s="22">
        <f t="shared" si="1751"/>
        <v>0</v>
      </c>
      <c r="BO454" s="22">
        <f t="shared" si="1752"/>
        <v>0</v>
      </c>
      <c r="BQ454" s="57">
        <f t="shared" si="1757"/>
        <v>0</v>
      </c>
      <c r="BR454" s="57">
        <f t="shared" si="1753"/>
        <v>0</v>
      </c>
      <c r="BS454" s="57">
        <f t="shared" si="1757"/>
        <v>0</v>
      </c>
      <c r="BT454" s="49"/>
      <c r="BY454" s="76">
        <f t="shared" si="1754"/>
        <v>0</v>
      </c>
      <c r="BZ454" s="76">
        <f t="shared" si="1755"/>
        <v>0</v>
      </c>
      <c r="CA454" s="76">
        <f t="shared" si="1756"/>
        <v>0</v>
      </c>
    </row>
    <row r="455" spans="1:79" ht="22.5" x14ac:dyDescent="0.2">
      <c r="A455" s="86" t="s">
        <v>160</v>
      </c>
      <c r="B455" s="87" t="s">
        <v>160</v>
      </c>
      <c r="C455" s="41">
        <f t="shared" ref="C455:AX455" si="1795">C456</f>
        <v>0</v>
      </c>
      <c r="D455" s="41">
        <f t="shared" si="1731"/>
        <v>0</v>
      </c>
      <c r="E455" s="41">
        <f t="shared" si="1795"/>
        <v>0</v>
      </c>
      <c r="F455" s="41">
        <f t="shared" si="1795"/>
        <v>0</v>
      </c>
      <c r="G455" s="41">
        <f t="shared" si="1732"/>
        <v>0</v>
      </c>
      <c r="H455" s="41">
        <f t="shared" si="1795"/>
        <v>0</v>
      </c>
      <c r="I455" s="41">
        <f t="shared" si="1795"/>
        <v>0</v>
      </c>
      <c r="J455" s="41">
        <f t="shared" si="1733"/>
        <v>0</v>
      </c>
      <c r="K455" s="41">
        <f t="shared" si="1795"/>
        <v>0</v>
      </c>
      <c r="L455" s="41">
        <f t="shared" si="1795"/>
        <v>0</v>
      </c>
      <c r="M455" s="41">
        <f t="shared" si="1734"/>
        <v>0</v>
      </c>
      <c r="N455" s="41">
        <f t="shared" si="1795"/>
        <v>0</v>
      </c>
      <c r="O455" s="41">
        <f t="shared" si="1795"/>
        <v>0</v>
      </c>
      <c r="P455" s="41">
        <f t="shared" si="1735"/>
        <v>0</v>
      </c>
      <c r="Q455" s="41">
        <f t="shared" si="1795"/>
        <v>0</v>
      </c>
      <c r="R455" s="41">
        <f t="shared" si="1795"/>
        <v>0</v>
      </c>
      <c r="S455" s="41">
        <f t="shared" si="1724"/>
        <v>0</v>
      </c>
      <c r="T455" s="41">
        <f t="shared" si="1795"/>
        <v>0</v>
      </c>
      <c r="U455" s="41">
        <f t="shared" si="1795"/>
        <v>0</v>
      </c>
      <c r="V455" s="41">
        <f t="shared" si="1736"/>
        <v>0</v>
      </c>
      <c r="W455" s="41">
        <f t="shared" si="1795"/>
        <v>0</v>
      </c>
      <c r="X455" s="41">
        <f t="shared" si="1795"/>
        <v>0</v>
      </c>
      <c r="Y455" s="41">
        <f t="shared" si="1737"/>
        <v>0</v>
      </c>
      <c r="Z455" s="41">
        <f t="shared" si="1795"/>
        <v>0</v>
      </c>
      <c r="AA455" s="41">
        <f t="shared" si="1795"/>
        <v>0</v>
      </c>
      <c r="AB455" s="41">
        <f t="shared" si="1739"/>
        <v>0</v>
      </c>
      <c r="AC455" s="41">
        <f t="shared" si="1795"/>
        <v>0</v>
      </c>
      <c r="AD455" s="41">
        <f t="shared" si="1795"/>
        <v>0</v>
      </c>
      <c r="AE455" s="41">
        <f t="shared" si="1740"/>
        <v>0</v>
      </c>
      <c r="AF455" s="41">
        <f t="shared" si="1795"/>
        <v>0</v>
      </c>
      <c r="AG455" s="41">
        <f t="shared" si="1795"/>
        <v>0</v>
      </c>
      <c r="AH455" s="41">
        <f t="shared" si="1741"/>
        <v>0</v>
      </c>
      <c r="AI455" s="41">
        <f t="shared" si="1795"/>
        <v>0</v>
      </c>
      <c r="AJ455" s="41">
        <f t="shared" si="1795"/>
        <v>0</v>
      </c>
      <c r="AK455" s="41">
        <f t="shared" si="1742"/>
        <v>0</v>
      </c>
      <c r="AL455" s="41">
        <f t="shared" si="1795"/>
        <v>0</v>
      </c>
      <c r="AM455" s="41">
        <f t="shared" si="1795"/>
        <v>0</v>
      </c>
      <c r="AN455" s="41">
        <f t="shared" si="1743"/>
        <v>0</v>
      </c>
      <c r="AO455" s="41">
        <f t="shared" si="1795"/>
        <v>0</v>
      </c>
      <c r="AP455" s="41">
        <f t="shared" si="1795"/>
        <v>0</v>
      </c>
      <c r="AQ455" s="41">
        <f t="shared" si="1744"/>
        <v>0</v>
      </c>
      <c r="AR455" s="41">
        <f t="shared" si="1795"/>
        <v>0</v>
      </c>
      <c r="AS455" s="41">
        <f t="shared" si="1795"/>
        <v>0</v>
      </c>
      <c r="AT455" s="41">
        <f t="shared" si="1745"/>
        <v>0</v>
      </c>
      <c r="AU455" s="41">
        <f t="shared" si="1795"/>
        <v>0</v>
      </c>
      <c r="AV455" s="41">
        <f t="shared" si="1795"/>
        <v>0</v>
      </c>
      <c r="AW455" s="41">
        <f t="shared" si="1746"/>
        <v>0</v>
      </c>
      <c r="AX455" s="41">
        <f t="shared" si="1795"/>
        <v>0</v>
      </c>
      <c r="AY455" s="41">
        <f>AY456</f>
        <v>0</v>
      </c>
      <c r="AZ455" s="40">
        <f t="shared" si="1747"/>
        <v>12820</v>
      </c>
      <c r="BA455" s="41">
        <f t="shared" ref="BA455:BN456" si="1796">BA456</f>
        <v>12820</v>
      </c>
      <c r="BB455" s="41">
        <f t="shared" si="1796"/>
        <v>0</v>
      </c>
      <c r="BC455" s="41">
        <f t="shared" si="1748"/>
        <v>0</v>
      </c>
      <c r="BD455" s="41">
        <f t="shared" si="1796"/>
        <v>0</v>
      </c>
      <c r="BE455" s="41">
        <f t="shared" si="1796"/>
        <v>0</v>
      </c>
      <c r="BF455" s="41">
        <f t="shared" si="1749"/>
        <v>0</v>
      </c>
      <c r="BG455" s="41">
        <f t="shared" si="1796"/>
        <v>0</v>
      </c>
      <c r="BH455" s="41">
        <f t="shared" si="1796"/>
        <v>0</v>
      </c>
      <c r="BI455" s="41">
        <f t="shared" si="1750"/>
        <v>0</v>
      </c>
      <c r="BJ455" s="41">
        <f t="shared" si="1796"/>
        <v>0</v>
      </c>
      <c r="BK455" s="41">
        <f t="shared" si="1796"/>
        <v>0</v>
      </c>
      <c r="BL455" s="41">
        <f t="shared" si="1751"/>
        <v>0</v>
      </c>
      <c r="BM455" s="41">
        <f t="shared" si="1796"/>
        <v>0</v>
      </c>
      <c r="BN455" s="41">
        <f t="shared" si="1796"/>
        <v>0</v>
      </c>
      <c r="BO455" s="41">
        <f t="shared" si="1752"/>
        <v>0</v>
      </c>
      <c r="BP455" s="41">
        <f t="shared" ref="BP455" si="1797">BP456</f>
        <v>0</v>
      </c>
      <c r="BQ455" s="60">
        <f t="shared" si="1757"/>
        <v>0</v>
      </c>
      <c r="BR455" s="60">
        <f t="shared" si="1753"/>
        <v>12820</v>
      </c>
      <c r="BS455" s="60">
        <f t="shared" si="1757"/>
        <v>12820</v>
      </c>
      <c r="BT455" s="49"/>
      <c r="BU455" s="52"/>
      <c r="BV455" s="41">
        <f>BV456</f>
        <v>0</v>
      </c>
      <c r="BW455" s="41">
        <f>BW456</f>
        <v>0</v>
      </c>
      <c r="BX455" s="41">
        <f>BX456</f>
        <v>0</v>
      </c>
      <c r="BY455" s="41">
        <f t="shared" si="1754"/>
        <v>0</v>
      </c>
      <c r="BZ455" s="41">
        <f t="shared" si="1755"/>
        <v>12820</v>
      </c>
      <c r="CA455" s="41">
        <f t="shared" si="1756"/>
        <v>12820</v>
      </c>
    </row>
    <row r="456" spans="1:79" ht="33.75" x14ac:dyDescent="0.2">
      <c r="A456" s="88" t="s">
        <v>43</v>
      </c>
      <c r="B456" s="72" t="s">
        <v>44</v>
      </c>
      <c r="D456" s="22">
        <f t="shared" si="1731"/>
        <v>0</v>
      </c>
      <c r="G456" s="22">
        <f t="shared" si="1732"/>
        <v>0</v>
      </c>
      <c r="J456" s="74">
        <f t="shared" si="1733"/>
        <v>0</v>
      </c>
      <c r="M456" s="22">
        <f t="shared" si="1734"/>
        <v>0</v>
      </c>
      <c r="P456" s="22">
        <f t="shared" si="1735"/>
        <v>0</v>
      </c>
      <c r="S456" s="22">
        <f t="shared" si="1724"/>
        <v>0</v>
      </c>
      <c r="V456" s="22">
        <f t="shared" si="1736"/>
        <v>0</v>
      </c>
      <c r="Y456" s="22">
        <f t="shared" si="1737"/>
        <v>0</v>
      </c>
      <c r="AB456" s="22">
        <f t="shared" si="1739"/>
        <v>0</v>
      </c>
      <c r="AE456" s="22">
        <f t="shared" si="1740"/>
        <v>0</v>
      </c>
      <c r="AH456" s="22">
        <f t="shared" si="1741"/>
        <v>0</v>
      </c>
      <c r="AK456" s="22">
        <f t="shared" si="1742"/>
        <v>0</v>
      </c>
      <c r="AN456" s="22">
        <f t="shared" si="1743"/>
        <v>0</v>
      </c>
      <c r="AQ456" s="22">
        <f t="shared" si="1744"/>
        <v>0</v>
      </c>
      <c r="AT456" s="22">
        <f t="shared" si="1745"/>
        <v>0</v>
      </c>
      <c r="AW456" s="22">
        <f t="shared" si="1746"/>
        <v>0</v>
      </c>
      <c r="AY456" s="32">
        <f>AY457</f>
        <v>0</v>
      </c>
      <c r="AZ456" s="30">
        <f t="shared" si="1747"/>
        <v>12820</v>
      </c>
      <c r="BA456" s="32">
        <f t="shared" si="1796"/>
        <v>12820</v>
      </c>
      <c r="BC456" s="22">
        <f t="shared" si="1748"/>
        <v>0</v>
      </c>
      <c r="BF456" s="22">
        <f t="shared" si="1749"/>
        <v>0</v>
      </c>
      <c r="BI456" s="22">
        <f t="shared" si="1750"/>
        <v>0</v>
      </c>
      <c r="BL456" s="22">
        <f t="shared" si="1751"/>
        <v>0</v>
      </c>
      <c r="BO456" s="22">
        <f t="shared" si="1752"/>
        <v>0</v>
      </c>
      <c r="BQ456" s="49"/>
      <c r="BR456" s="49"/>
      <c r="BS456" s="49"/>
      <c r="BT456" s="49"/>
      <c r="BY456" s="76">
        <f t="shared" si="1754"/>
        <v>0</v>
      </c>
      <c r="BZ456" s="76">
        <f t="shared" si="1755"/>
        <v>0</v>
      </c>
      <c r="CA456" s="76">
        <f t="shared" si="1756"/>
        <v>0</v>
      </c>
    </row>
    <row r="457" spans="1:79" x14ac:dyDescent="0.2">
      <c r="A457" s="89">
        <v>51</v>
      </c>
      <c r="B457" s="90" t="s">
        <v>113</v>
      </c>
      <c r="D457" s="22">
        <f t="shared" si="1731"/>
        <v>0</v>
      </c>
      <c r="G457" s="22">
        <f t="shared" si="1732"/>
        <v>0</v>
      </c>
      <c r="J457" s="74">
        <f t="shared" si="1733"/>
        <v>0</v>
      </c>
      <c r="M457" s="22">
        <f t="shared" si="1734"/>
        <v>0</v>
      </c>
      <c r="P457" s="22">
        <f t="shared" si="1735"/>
        <v>0</v>
      </c>
      <c r="S457" s="22">
        <f t="shared" ref="S457:S520" si="1798">T457-R457</f>
        <v>0</v>
      </c>
      <c r="V457" s="22">
        <f t="shared" si="1736"/>
        <v>0</v>
      </c>
      <c r="Y457" s="22">
        <f t="shared" si="1737"/>
        <v>0</v>
      </c>
      <c r="AB457" s="22">
        <f t="shared" si="1739"/>
        <v>0</v>
      </c>
      <c r="AE457" s="22">
        <f t="shared" si="1740"/>
        <v>0</v>
      </c>
      <c r="AH457" s="22">
        <f t="shared" si="1741"/>
        <v>0</v>
      </c>
      <c r="AK457" s="22">
        <f t="shared" si="1742"/>
        <v>0</v>
      </c>
      <c r="AN457" s="22">
        <f t="shared" si="1743"/>
        <v>0</v>
      </c>
      <c r="AQ457" s="22">
        <f t="shared" si="1744"/>
        <v>0</v>
      </c>
      <c r="AT457" s="22">
        <f t="shared" si="1745"/>
        <v>0</v>
      </c>
      <c r="AW457" s="22">
        <f t="shared" si="1746"/>
        <v>0</v>
      </c>
      <c r="AY457" s="32">
        <f>AY458+AY468</f>
        <v>0</v>
      </c>
      <c r="AZ457" s="30">
        <f t="shared" si="1747"/>
        <v>12820</v>
      </c>
      <c r="BA457" s="32">
        <f t="shared" ref="BA457" si="1799">BA458+BA468</f>
        <v>12820</v>
      </c>
      <c r="BC457" s="22">
        <f t="shared" si="1748"/>
        <v>0</v>
      </c>
      <c r="BF457" s="22">
        <f t="shared" si="1749"/>
        <v>0</v>
      </c>
      <c r="BI457" s="22">
        <f t="shared" si="1750"/>
        <v>0</v>
      </c>
      <c r="BL457" s="22">
        <f t="shared" si="1751"/>
        <v>0</v>
      </c>
      <c r="BO457" s="22">
        <f t="shared" si="1752"/>
        <v>0</v>
      </c>
      <c r="BQ457" s="57">
        <f t="shared" si="1757"/>
        <v>0</v>
      </c>
      <c r="BR457" s="57">
        <f t="shared" si="1753"/>
        <v>12820</v>
      </c>
      <c r="BS457" s="57">
        <f t="shared" si="1757"/>
        <v>12820</v>
      </c>
      <c r="BT457" s="49"/>
      <c r="BY457" s="76">
        <f t="shared" si="1754"/>
        <v>0</v>
      </c>
      <c r="BZ457" s="76">
        <f t="shared" si="1755"/>
        <v>12820</v>
      </c>
      <c r="CA457" s="76">
        <f t="shared" si="1756"/>
        <v>12820</v>
      </c>
    </row>
    <row r="458" spans="1:79" ht="22.5" x14ac:dyDescent="0.2">
      <c r="A458" s="88" t="s">
        <v>178</v>
      </c>
      <c r="B458" s="72" t="s">
        <v>179</v>
      </c>
      <c r="D458" s="22">
        <f t="shared" si="1731"/>
        <v>0</v>
      </c>
      <c r="G458" s="22">
        <f t="shared" si="1732"/>
        <v>0</v>
      </c>
      <c r="J458" s="74">
        <f t="shared" si="1733"/>
        <v>0</v>
      </c>
      <c r="M458" s="22">
        <f t="shared" si="1734"/>
        <v>0</v>
      </c>
      <c r="P458" s="22">
        <f t="shared" si="1735"/>
        <v>0</v>
      </c>
      <c r="S458" s="22">
        <f t="shared" si="1798"/>
        <v>0</v>
      </c>
      <c r="V458" s="22">
        <f t="shared" si="1736"/>
        <v>0</v>
      </c>
      <c r="Y458" s="22">
        <f t="shared" si="1737"/>
        <v>0</v>
      </c>
      <c r="AB458" s="22">
        <f t="shared" si="1739"/>
        <v>0</v>
      </c>
      <c r="AE458" s="22">
        <f t="shared" si="1740"/>
        <v>0</v>
      </c>
      <c r="AH458" s="22">
        <f t="shared" si="1741"/>
        <v>0</v>
      </c>
      <c r="AK458" s="22">
        <f t="shared" si="1742"/>
        <v>0</v>
      </c>
      <c r="AN458" s="22">
        <f t="shared" si="1743"/>
        <v>0</v>
      </c>
      <c r="AQ458" s="22">
        <f t="shared" si="1744"/>
        <v>0</v>
      </c>
      <c r="AT458" s="22">
        <f t="shared" si="1745"/>
        <v>0</v>
      </c>
      <c r="AW458" s="22">
        <f t="shared" si="1746"/>
        <v>0</v>
      </c>
      <c r="AY458" s="32">
        <f>AY459+AY462</f>
        <v>0</v>
      </c>
      <c r="AZ458" s="30">
        <f t="shared" si="1747"/>
        <v>9075</v>
      </c>
      <c r="BA458" s="32">
        <f t="shared" ref="BA458" si="1800">BA459+BA462</f>
        <v>9075</v>
      </c>
      <c r="BC458" s="22">
        <f t="shared" si="1748"/>
        <v>0</v>
      </c>
      <c r="BF458" s="22">
        <f t="shared" si="1749"/>
        <v>0</v>
      </c>
      <c r="BI458" s="22">
        <f t="shared" si="1750"/>
        <v>0</v>
      </c>
      <c r="BL458" s="22">
        <f t="shared" si="1751"/>
        <v>0</v>
      </c>
      <c r="BO458" s="22">
        <f t="shared" si="1752"/>
        <v>0</v>
      </c>
      <c r="BQ458" s="57">
        <f t="shared" si="1757"/>
        <v>0</v>
      </c>
      <c r="BR458" s="57">
        <f t="shared" si="1753"/>
        <v>9075</v>
      </c>
      <c r="BS458" s="57">
        <f t="shared" si="1757"/>
        <v>9075</v>
      </c>
      <c r="BT458" s="49"/>
      <c r="BY458" s="76">
        <f t="shared" si="1754"/>
        <v>0</v>
      </c>
      <c r="BZ458" s="76">
        <f t="shared" si="1755"/>
        <v>9075</v>
      </c>
      <c r="CA458" s="76">
        <f t="shared" si="1756"/>
        <v>9075</v>
      </c>
    </row>
    <row r="459" spans="1:79" ht="22.5" x14ac:dyDescent="0.2">
      <c r="A459" s="88" t="s">
        <v>47</v>
      </c>
      <c r="B459" s="72" t="s">
        <v>48</v>
      </c>
      <c r="D459" s="22">
        <f t="shared" si="1731"/>
        <v>0</v>
      </c>
      <c r="G459" s="22">
        <f t="shared" si="1732"/>
        <v>0</v>
      </c>
      <c r="J459" s="74">
        <f t="shared" si="1733"/>
        <v>0</v>
      </c>
      <c r="M459" s="22">
        <f t="shared" si="1734"/>
        <v>0</v>
      </c>
      <c r="P459" s="22">
        <f t="shared" si="1735"/>
        <v>0</v>
      </c>
      <c r="S459" s="22">
        <f t="shared" si="1798"/>
        <v>0</v>
      </c>
      <c r="V459" s="22">
        <f t="shared" si="1736"/>
        <v>0</v>
      </c>
      <c r="Y459" s="22">
        <f t="shared" si="1737"/>
        <v>0</v>
      </c>
      <c r="AB459" s="22">
        <f t="shared" si="1739"/>
        <v>0</v>
      </c>
      <c r="AE459" s="22">
        <f t="shared" si="1740"/>
        <v>0</v>
      </c>
      <c r="AH459" s="22">
        <f t="shared" si="1741"/>
        <v>0</v>
      </c>
      <c r="AK459" s="22">
        <f t="shared" si="1742"/>
        <v>0</v>
      </c>
      <c r="AN459" s="22">
        <f t="shared" si="1743"/>
        <v>0</v>
      </c>
      <c r="AQ459" s="22">
        <f t="shared" si="1744"/>
        <v>0</v>
      </c>
      <c r="AT459" s="22">
        <f t="shared" si="1745"/>
        <v>0</v>
      </c>
      <c r="AW459" s="22">
        <f t="shared" si="1746"/>
        <v>0</v>
      </c>
      <c r="AY459" s="32"/>
      <c r="AZ459" s="30">
        <f t="shared" si="1747"/>
        <v>0</v>
      </c>
      <c r="BA459" s="32"/>
      <c r="BC459" s="22">
        <f t="shared" si="1748"/>
        <v>0</v>
      </c>
      <c r="BF459" s="22">
        <f t="shared" si="1749"/>
        <v>0</v>
      </c>
      <c r="BI459" s="22">
        <f t="shared" si="1750"/>
        <v>0</v>
      </c>
      <c r="BL459" s="22">
        <f t="shared" si="1751"/>
        <v>0</v>
      </c>
      <c r="BO459" s="22">
        <f t="shared" si="1752"/>
        <v>0</v>
      </c>
      <c r="BQ459" s="57">
        <f t="shared" si="1757"/>
        <v>0</v>
      </c>
      <c r="BR459" s="57">
        <f t="shared" si="1753"/>
        <v>0</v>
      </c>
      <c r="BS459" s="57">
        <f t="shared" si="1757"/>
        <v>0</v>
      </c>
      <c r="BT459" s="49"/>
      <c r="BY459" s="76">
        <f t="shared" si="1754"/>
        <v>0</v>
      </c>
      <c r="BZ459" s="76">
        <f t="shared" si="1755"/>
        <v>0</v>
      </c>
      <c r="CA459" s="76">
        <f t="shared" si="1756"/>
        <v>0</v>
      </c>
    </row>
    <row r="460" spans="1:79" x14ac:dyDescent="0.2">
      <c r="A460" s="88" t="s">
        <v>49</v>
      </c>
      <c r="B460" s="72" t="s">
        <v>50</v>
      </c>
      <c r="D460" s="22">
        <f t="shared" ref="D460:D523" si="1801">E460-C460</f>
        <v>0</v>
      </c>
      <c r="G460" s="22">
        <f t="shared" ref="G460:G523" si="1802">H460-F460</f>
        <v>0</v>
      </c>
      <c r="J460" s="74">
        <f t="shared" ref="J460:J523" si="1803">K460-I460</f>
        <v>0</v>
      </c>
      <c r="M460" s="22">
        <f t="shared" ref="M460:M523" si="1804">N460-L460</f>
        <v>0</v>
      </c>
      <c r="P460" s="22">
        <f t="shared" ref="P460:P523" si="1805">Q460-O460</f>
        <v>0</v>
      </c>
      <c r="S460" s="22">
        <f t="shared" si="1798"/>
        <v>0</v>
      </c>
      <c r="V460" s="22">
        <f t="shared" ref="V460:V523" si="1806">W460-U460</f>
        <v>0</v>
      </c>
      <c r="Y460" s="22">
        <f t="shared" ref="Y460:Y523" si="1807">Z460-X460</f>
        <v>0</v>
      </c>
      <c r="AB460" s="22">
        <f t="shared" ref="AB460:AB523" si="1808">AC460-AA460</f>
        <v>0</v>
      </c>
      <c r="AE460" s="22">
        <f t="shared" ref="AE460:AE523" si="1809">AF460-AD460</f>
        <v>0</v>
      </c>
      <c r="AH460" s="22">
        <f t="shared" ref="AH460:AH523" si="1810">AI460-AG460</f>
        <v>0</v>
      </c>
      <c r="AK460" s="22">
        <f t="shared" ref="AK460:AK523" si="1811">AL460-AJ460</f>
        <v>0</v>
      </c>
      <c r="AN460" s="22">
        <f t="shared" ref="AN460:AN523" si="1812">AO460-AM460</f>
        <v>0</v>
      </c>
      <c r="AQ460" s="22">
        <f t="shared" ref="AQ460:AQ523" si="1813">AR460-AP460</f>
        <v>0</v>
      </c>
      <c r="AT460" s="22">
        <f t="shared" ref="AT460:AT523" si="1814">AU460-AS460</f>
        <v>0</v>
      </c>
      <c r="AW460" s="22">
        <f t="shared" ref="AW460:AW523" si="1815">AX460-AV460</f>
        <v>0</v>
      </c>
      <c r="AY460" s="91"/>
      <c r="AZ460" s="91">
        <f t="shared" ref="AZ460:AZ523" si="1816">BA460-AY460</f>
        <v>0</v>
      </c>
      <c r="BA460" s="91"/>
      <c r="BC460" s="22">
        <f t="shared" ref="BC460:BC523" si="1817">BD460-BB460</f>
        <v>0</v>
      </c>
      <c r="BF460" s="22">
        <f t="shared" ref="BF460:BF523" si="1818">BG460-BE460</f>
        <v>0</v>
      </c>
      <c r="BI460" s="22">
        <f t="shared" ref="BI460:BI523" si="1819">BJ460-BH460</f>
        <v>0</v>
      </c>
      <c r="BL460" s="22">
        <f t="shared" ref="BL460:BL523" si="1820">BM460-BK460</f>
        <v>0</v>
      </c>
      <c r="BO460" s="22">
        <f t="shared" ref="BO460:BO523" si="1821">BP460-BN460</f>
        <v>0</v>
      </c>
      <c r="BQ460" s="57">
        <f t="shared" si="1757"/>
        <v>0</v>
      </c>
      <c r="BR460" s="57">
        <f t="shared" ref="BR460:BR523" si="1822">BS460-BQ460</f>
        <v>0</v>
      </c>
      <c r="BS460" s="57">
        <f t="shared" si="1757"/>
        <v>0</v>
      </c>
      <c r="BT460" s="49"/>
      <c r="BY460" s="76">
        <f t="shared" ref="BY460:BY523" si="1823">BQ460+BV460</f>
        <v>0</v>
      </c>
      <c r="BZ460" s="76">
        <f t="shared" ref="BZ460:BZ523" si="1824">BR460+BW460</f>
        <v>0</v>
      </c>
      <c r="CA460" s="76">
        <f t="shared" ref="CA460:CA523" si="1825">BS460+BX460</f>
        <v>0</v>
      </c>
    </row>
    <row r="461" spans="1:79" ht="22.5" x14ac:dyDescent="0.2">
      <c r="A461" s="88" t="s">
        <v>53</v>
      </c>
      <c r="B461" s="72" t="s">
        <v>54</v>
      </c>
      <c r="D461" s="22">
        <f t="shared" si="1801"/>
        <v>0</v>
      </c>
      <c r="G461" s="22">
        <f t="shared" si="1802"/>
        <v>0</v>
      </c>
      <c r="J461" s="74">
        <f t="shared" si="1803"/>
        <v>0</v>
      </c>
      <c r="M461" s="22">
        <f t="shared" si="1804"/>
        <v>0</v>
      </c>
      <c r="P461" s="22">
        <f t="shared" si="1805"/>
        <v>0</v>
      </c>
      <c r="S461" s="22">
        <f t="shared" si="1798"/>
        <v>0</v>
      </c>
      <c r="V461" s="22">
        <f t="shared" si="1806"/>
        <v>0</v>
      </c>
      <c r="Y461" s="22">
        <f t="shared" si="1807"/>
        <v>0</v>
      </c>
      <c r="AB461" s="22">
        <f t="shared" si="1808"/>
        <v>0</v>
      </c>
      <c r="AE461" s="22">
        <f t="shared" si="1809"/>
        <v>0</v>
      </c>
      <c r="AH461" s="22">
        <f t="shared" si="1810"/>
        <v>0</v>
      </c>
      <c r="AK461" s="22">
        <f t="shared" si="1811"/>
        <v>0</v>
      </c>
      <c r="AN461" s="22">
        <f t="shared" si="1812"/>
        <v>0</v>
      </c>
      <c r="AQ461" s="22">
        <f t="shared" si="1813"/>
        <v>0</v>
      </c>
      <c r="AT461" s="22">
        <f t="shared" si="1814"/>
        <v>0</v>
      </c>
      <c r="AW461" s="22">
        <f t="shared" si="1815"/>
        <v>0</v>
      </c>
      <c r="AY461" s="91"/>
      <c r="AZ461" s="91">
        <f t="shared" si="1816"/>
        <v>0</v>
      </c>
      <c r="BA461" s="91"/>
      <c r="BC461" s="22">
        <f t="shared" si="1817"/>
        <v>0</v>
      </c>
      <c r="BF461" s="22">
        <f t="shared" si="1818"/>
        <v>0</v>
      </c>
      <c r="BI461" s="22">
        <f t="shared" si="1819"/>
        <v>0</v>
      </c>
      <c r="BL461" s="22">
        <f t="shared" si="1820"/>
        <v>0</v>
      </c>
      <c r="BO461" s="22">
        <f t="shared" si="1821"/>
        <v>0</v>
      </c>
      <c r="BQ461" s="57">
        <f t="shared" ref="BQ461:BS524" si="1826">R461+U461+X461+AA461+AD461+AG461+AJ461+AM461+AP461+AS461+AV461+AY461+BB461+BE461+BH461+BK461+BN461</f>
        <v>0</v>
      </c>
      <c r="BR461" s="57">
        <f t="shared" si="1822"/>
        <v>0</v>
      </c>
      <c r="BS461" s="57">
        <f t="shared" si="1826"/>
        <v>0</v>
      </c>
      <c r="BT461" s="49"/>
      <c r="BY461" s="76">
        <f t="shared" si="1823"/>
        <v>0</v>
      </c>
      <c r="BZ461" s="76">
        <f t="shared" si="1824"/>
        <v>0</v>
      </c>
      <c r="CA461" s="76">
        <f t="shared" si="1825"/>
        <v>0</v>
      </c>
    </row>
    <row r="462" spans="1:79" ht="22.5" x14ac:dyDescent="0.2">
      <c r="A462" s="88" t="s">
        <v>55</v>
      </c>
      <c r="B462" s="72" t="s">
        <v>56</v>
      </c>
      <c r="D462" s="22">
        <f t="shared" si="1801"/>
        <v>0</v>
      </c>
      <c r="G462" s="22">
        <f t="shared" si="1802"/>
        <v>0</v>
      </c>
      <c r="J462" s="74">
        <f t="shared" si="1803"/>
        <v>0</v>
      </c>
      <c r="M462" s="22">
        <f t="shared" si="1804"/>
        <v>0</v>
      </c>
      <c r="P462" s="22">
        <f t="shared" si="1805"/>
        <v>0</v>
      </c>
      <c r="S462" s="22">
        <f t="shared" si="1798"/>
        <v>0</v>
      </c>
      <c r="V462" s="22">
        <f t="shared" si="1806"/>
        <v>0</v>
      </c>
      <c r="Y462" s="22">
        <f t="shared" si="1807"/>
        <v>0</v>
      </c>
      <c r="AB462" s="22">
        <f t="shared" si="1808"/>
        <v>0</v>
      </c>
      <c r="AE462" s="22">
        <f t="shared" si="1809"/>
        <v>0</v>
      </c>
      <c r="AH462" s="22">
        <f t="shared" si="1810"/>
        <v>0</v>
      </c>
      <c r="AK462" s="22">
        <f t="shared" si="1811"/>
        <v>0</v>
      </c>
      <c r="AN462" s="22">
        <f t="shared" si="1812"/>
        <v>0</v>
      </c>
      <c r="AQ462" s="22">
        <f t="shared" si="1813"/>
        <v>0</v>
      </c>
      <c r="AT462" s="22">
        <f t="shared" si="1814"/>
        <v>0</v>
      </c>
      <c r="AW462" s="22">
        <f t="shared" si="1815"/>
        <v>0</v>
      </c>
      <c r="AY462" s="32">
        <f>SUM(AY463:AY467)</f>
        <v>0</v>
      </c>
      <c r="AZ462" s="30">
        <f t="shared" si="1816"/>
        <v>9075</v>
      </c>
      <c r="BA462" s="32">
        <f t="shared" ref="BA462" si="1827">SUM(BA463:BA467)</f>
        <v>9075</v>
      </c>
      <c r="BC462" s="22">
        <f t="shared" si="1817"/>
        <v>0</v>
      </c>
      <c r="BF462" s="22">
        <f t="shared" si="1818"/>
        <v>0</v>
      </c>
      <c r="BI462" s="22">
        <f t="shared" si="1819"/>
        <v>0</v>
      </c>
      <c r="BL462" s="22">
        <f t="shared" si="1820"/>
        <v>0</v>
      </c>
      <c r="BO462" s="22">
        <f t="shared" si="1821"/>
        <v>0</v>
      </c>
      <c r="BQ462" s="57">
        <f t="shared" si="1826"/>
        <v>0</v>
      </c>
      <c r="BR462" s="57">
        <f t="shared" si="1822"/>
        <v>9075</v>
      </c>
      <c r="BS462" s="57">
        <f t="shared" si="1826"/>
        <v>9075</v>
      </c>
      <c r="BT462" s="49"/>
      <c r="BY462" s="76">
        <f t="shared" si="1823"/>
        <v>0</v>
      </c>
      <c r="BZ462" s="76">
        <f t="shared" si="1824"/>
        <v>9075</v>
      </c>
      <c r="CA462" s="76">
        <f t="shared" si="1825"/>
        <v>9075</v>
      </c>
    </row>
    <row r="463" spans="1:79" ht="33.75" x14ac:dyDescent="0.2">
      <c r="A463" s="88" t="s">
        <v>57</v>
      </c>
      <c r="B463" s="72" t="s">
        <v>58</v>
      </c>
      <c r="D463" s="22">
        <f t="shared" si="1801"/>
        <v>0</v>
      </c>
      <c r="G463" s="22">
        <f t="shared" si="1802"/>
        <v>0</v>
      </c>
      <c r="J463" s="74">
        <f t="shared" si="1803"/>
        <v>0</v>
      </c>
      <c r="M463" s="22">
        <f t="shared" si="1804"/>
        <v>0</v>
      </c>
      <c r="P463" s="22">
        <f t="shared" si="1805"/>
        <v>0</v>
      </c>
      <c r="S463" s="22">
        <f t="shared" si="1798"/>
        <v>0</v>
      </c>
      <c r="V463" s="22">
        <f t="shared" si="1806"/>
        <v>0</v>
      </c>
      <c r="Y463" s="22">
        <f t="shared" si="1807"/>
        <v>0</v>
      </c>
      <c r="AB463" s="22">
        <f t="shared" si="1808"/>
        <v>0</v>
      </c>
      <c r="AE463" s="22">
        <f t="shared" si="1809"/>
        <v>0</v>
      </c>
      <c r="AH463" s="22">
        <f t="shared" si="1810"/>
        <v>0</v>
      </c>
      <c r="AK463" s="22">
        <f t="shared" si="1811"/>
        <v>0</v>
      </c>
      <c r="AN463" s="22">
        <f t="shared" si="1812"/>
        <v>0</v>
      </c>
      <c r="AQ463" s="22">
        <f t="shared" si="1813"/>
        <v>0</v>
      </c>
      <c r="AT463" s="22">
        <f t="shared" si="1814"/>
        <v>0</v>
      </c>
      <c r="AW463" s="22">
        <f t="shared" si="1815"/>
        <v>0</v>
      </c>
      <c r="AY463" s="91">
        <v>0</v>
      </c>
      <c r="AZ463" s="91">
        <f t="shared" si="1816"/>
        <v>1081</v>
      </c>
      <c r="BA463" s="91">
        <v>1081</v>
      </c>
      <c r="BC463" s="22">
        <f t="shared" si="1817"/>
        <v>0</v>
      </c>
      <c r="BF463" s="22">
        <f t="shared" si="1818"/>
        <v>0</v>
      </c>
      <c r="BI463" s="22">
        <f t="shared" si="1819"/>
        <v>0</v>
      </c>
      <c r="BL463" s="22">
        <f t="shared" si="1820"/>
        <v>0</v>
      </c>
      <c r="BO463" s="22">
        <f t="shared" si="1821"/>
        <v>0</v>
      </c>
      <c r="BQ463" s="57">
        <f t="shared" si="1826"/>
        <v>0</v>
      </c>
      <c r="BR463" s="57">
        <f t="shared" si="1822"/>
        <v>1081</v>
      </c>
      <c r="BS463" s="57">
        <f t="shared" si="1826"/>
        <v>1081</v>
      </c>
      <c r="BT463" s="49"/>
      <c r="BY463" s="76">
        <f t="shared" si="1823"/>
        <v>0</v>
      </c>
      <c r="BZ463" s="76">
        <f t="shared" si="1824"/>
        <v>1081</v>
      </c>
      <c r="CA463" s="76">
        <f t="shared" si="1825"/>
        <v>1081</v>
      </c>
    </row>
    <row r="464" spans="1:79" ht="22.5" x14ac:dyDescent="0.2">
      <c r="A464" s="88" t="s">
        <v>75</v>
      </c>
      <c r="B464" s="72" t="s">
        <v>76</v>
      </c>
      <c r="D464" s="22">
        <f t="shared" si="1801"/>
        <v>0</v>
      </c>
      <c r="G464" s="22">
        <f t="shared" si="1802"/>
        <v>0</v>
      </c>
      <c r="J464" s="74">
        <f t="shared" si="1803"/>
        <v>0</v>
      </c>
      <c r="M464" s="22">
        <f t="shared" si="1804"/>
        <v>0</v>
      </c>
      <c r="P464" s="22">
        <f t="shared" si="1805"/>
        <v>0</v>
      </c>
      <c r="S464" s="22">
        <f t="shared" si="1798"/>
        <v>0</v>
      </c>
      <c r="V464" s="22">
        <f t="shared" si="1806"/>
        <v>0</v>
      </c>
      <c r="Y464" s="22">
        <f t="shared" si="1807"/>
        <v>0</v>
      </c>
      <c r="AB464" s="22">
        <f t="shared" si="1808"/>
        <v>0</v>
      </c>
      <c r="AE464" s="22">
        <f t="shared" si="1809"/>
        <v>0</v>
      </c>
      <c r="AH464" s="22">
        <f t="shared" si="1810"/>
        <v>0</v>
      </c>
      <c r="AK464" s="22">
        <f t="shared" si="1811"/>
        <v>0</v>
      </c>
      <c r="AN464" s="22">
        <f t="shared" si="1812"/>
        <v>0</v>
      </c>
      <c r="AQ464" s="22">
        <f t="shared" si="1813"/>
        <v>0</v>
      </c>
      <c r="AT464" s="22">
        <f t="shared" si="1814"/>
        <v>0</v>
      </c>
      <c r="AW464" s="22">
        <f t="shared" si="1815"/>
        <v>0</v>
      </c>
      <c r="AY464" s="55"/>
      <c r="AZ464" s="54">
        <f t="shared" si="1816"/>
        <v>0</v>
      </c>
      <c r="BA464" s="93"/>
      <c r="BC464" s="22">
        <f t="shared" si="1817"/>
        <v>0</v>
      </c>
      <c r="BF464" s="22">
        <f t="shared" si="1818"/>
        <v>0</v>
      </c>
      <c r="BI464" s="22">
        <f t="shared" si="1819"/>
        <v>0</v>
      </c>
      <c r="BL464" s="22">
        <f t="shared" si="1820"/>
        <v>0</v>
      </c>
      <c r="BO464" s="22">
        <f t="shared" si="1821"/>
        <v>0</v>
      </c>
      <c r="BQ464" s="57">
        <f t="shared" si="1826"/>
        <v>0</v>
      </c>
      <c r="BR464" s="57">
        <f t="shared" si="1822"/>
        <v>0</v>
      </c>
      <c r="BS464" s="57">
        <f t="shared" si="1826"/>
        <v>0</v>
      </c>
      <c r="BT464" s="49"/>
      <c r="BY464" s="76">
        <f t="shared" si="1823"/>
        <v>0</v>
      </c>
      <c r="BZ464" s="76">
        <f t="shared" si="1824"/>
        <v>0</v>
      </c>
      <c r="CA464" s="76">
        <f t="shared" si="1825"/>
        <v>0</v>
      </c>
    </row>
    <row r="465" spans="1:79" ht="22.5" x14ac:dyDescent="0.2">
      <c r="A465" s="88" t="s">
        <v>59</v>
      </c>
      <c r="B465" s="72" t="s">
        <v>60</v>
      </c>
      <c r="D465" s="22">
        <f t="shared" si="1801"/>
        <v>0</v>
      </c>
      <c r="G465" s="22">
        <f t="shared" si="1802"/>
        <v>0</v>
      </c>
      <c r="J465" s="74">
        <f t="shared" si="1803"/>
        <v>0</v>
      </c>
      <c r="M465" s="22">
        <f t="shared" si="1804"/>
        <v>0</v>
      </c>
      <c r="P465" s="22">
        <f t="shared" si="1805"/>
        <v>0</v>
      </c>
      <c r="S465" s="22">
        <f t="shared" si="1798"/>
        <v>0</v>
      </c>
      <c r="V465" s="22">
        <f t="shared" si="1806"/>
        <v>0</v>
      </c>
      <c r="Y465" s="22">
        <f t="shared" si="1807"/>
        <v>0</v>
      </c>
      <c r="AB465" s="22">
        <f t="shared" si="1808"/>
        <v>0</v>
      </c>
      <c r="AE465" s="22">
        <f t="shared" si="1809"/>
        <v>0</v>
      </c>
      <c r="AH465" s="22">
        <f t="shared" si="1810"/>
        <v>0</v>
      </c>
      <c r="AK465" s="22">
        <f t="shared" si="1811"/>
        <v>0</v>
      </c>
      <c r="AN465" s="22">
        <f t="shared" si="1812"/>
        <v>0</v>
      </c>
      <c r="AQ465" s="22">
        <f t="shared" si="1813"/>
        <v>0</v>
      </c>
      <c r="AT465" s="22">
        <f t="shared" si="1814"/>
        <v>0</v>
      </c>
      <c r="AW465" s="22">
        <f t="shared" si="1815"/>
        <v>0</v>
      </c>
      <c r="AY465" s="91">
        <v>0</v>
      </c>
      <c r="AZ465" s="91">
        <f t="shared" si="1816"/>
        <v>7994</v>
      </c>
      <c r="BA465" s="91">
        <v>7994</v>
      </c>
      <c r="BC465" s="22">
        <f t="shared" si="1817"/>
        <v>0</v>
      </c>
      <c r="BF465" s="22">
        <f t="shared" si="1818"/>
        <v>0</v>
      </c>
      <c r="BI465" s="22">
        <f t="shared" si="1819"/>
        <v>0</v>
      </c>
      <c r="BL465" s="22">
        <f t="shared" si="1820"/>
        <v>0</v>
      </c>
      <c r="BO465" s="22">
        <f t="shared" si="1821"/>
        <v>0</v>
      </c>
      <c r="BQ465" s="57">
        <f t="shared" si="1826"/>
        <v>0</v>
      </c>
      <c r="BR465" s="57">
        <f t="shared" si="1822"/>
        <v>7994</v>
      </c>
      <c r="BS465" s="57">
        <f t="shared" si="1826"/>
        <v>7994</v>
      </c>
      <c r="BT465" s="49"/>
      <c r="BY465" s="76">
        <f t="shared" si="1823"/>
        <v>0</v>
      </c>
      <c r="BZ465" s="76">
        <f t="shared" si="1824"/>
        <v>7994</v>
      </c>
      <c r="CA465" s="76">
        <f t="shared" si="1825"/>
        <v>7994</v>
      </c>
    </row>
    <row r="466" spans="1:79" ht="45" x14ac:dyDescent="0.2">
      <c r="A466" s="88" t="s">
        <v>77</v>
      </c>
      <c r="B466" s="72" t="s">
        <v>78</v>
      </c>
      <c r="D466" s="22">
        <f t="shared" si="1801"/>
        <v>0</v>
      </c>
      <c r="G466" s="22">
        <f t="shared" si="1802"/>
        <v>0</v>
      </c>
      <c r="J466" s="74">
        <f t="shared" si="1803"/>
        <v>0</v>
      </c>
      <c r="M466" s="22">
        <f t="shared" si="1804"/>
        <v>0</v>
      </c>
      <c r="P466" s="22">
        <f t="shared" si="1805"/>
        <v>0</v>
      </c>
      <c r="S466" s="22">
        <f t="shared" si="1798"/>
        <v>0</v>
      </c>
      <c r="V466" s="22">
        <f t="shared" si="1806"/>
        <v>0</v>
      </c>
      <c r="Y466" s="22">
        <f t="shared" si="1807"/>
        <v>0</v>
      </c>
      <c r="AB466" s="22">
        <f t="shared" si="1808"/>
        <v>0</v>
      </c>
      <c r="AE466" s="22">
        <f t="shared" si="1809"/>
        <v>0</v>
      </c>
      <c r="AH466" s="22">
        <f t="shared" si="1810"/>
        <v>0</v>
      </c>
      <c r="AK466" s="22">
        <f t="shared" si="1811"/>
        <v>0</v>
      </c>
      <c r="AN466" s="22">
        <f t="shared" si="1812"/>
        <v>0</v>
      </c>
      <c r="AQ466" s="22">
        <f t="shared" si="1813"/>
        <v>0</v>
      </c>
      <c r="AT466" s="22">
        <f t="shared" si="1814"/>
        <v>0</v>
      </c>
      <c r="AW466" s="22">
        <f t="shared" si="1815"/>
        <v>0</v>
      </c>
      <c r="AY466" s="55"/>
      <c r="AZ466" s="54">
        <f t="shared" si="1816"/>
        <v>0</v>
      </c>
      <c r="BA466" s="93"/>
      <c r="BC466" s="22">
        <f t="shared" si="1817"/>
        <v>0</v>
      </c>
      <c r="BF466" s="22">
        <f t="shared" si="1818"/>
        <v>0</v>
      </c>
      <c r="BI466" s="22">
        <f t="shared" si="1819"/>
        <v>0</v>
      </c>
      <c r="BL466" s="22">
        <f t="shared" si="1820"/>
        <v>0</v>
      </c>
      <c r="BO466" s="22">
        <f t="shared" si="1821"/>
        <v>0</v>
      </c>
      <c r="BQ466" s="57">
        <f t="shared" si="1826"/>
        <v>0</v>
      </c>
      <c r="BR466" s="57">
        <f t="shared" si="1822"/>
        <v>0</v>
      </c>
      <c r="BS466" s="57">
        <f t="shared" si="1826"/>
        <v>0</v>
      </c>
      <c r="BT466" s="49"/>
      <c r="BY466" s="76">
        <f t="shared" si="1823"/>
        <v>0</v>
      </c>
      <c r="BZ466" s="76">
        <f t="shared" si="1824"/>
        <v>0</v>
      </c>
      <c r="CA466" s="76">
        <f t="shared" si="1825"/>
        <v>0</v>
      </c>
    </row>
    <row r="467" spans="1:79" ht="45" x14ac:dyDescent="0.2">
      <c r="A467" s="88" t="s">
        <v>61</v>
      </c>
      <c r="B467" s="72" t="s">
        <v>62</v>
      </c>
      <c r="D467" s="22">
        <f t="shared" si="1801"/>
        <v>0</v>
      </c>
      <c r="G467" s="22">
        <f t="shared" si="1802"/>
        <v>0</v>
      </c>
      <c r="J467" s="74">
        <f t="shared" si="1803"/>
        <v>0</v>
      </c>
      <c r="M467" s="22">
        <f t="shared" si="1804"/>
        <v>0</v>
      </c>
      <c r="P467" s="22">
        <f t="shared" si="1805"/>
        <v>0</v>
      </c>
      <c r="S467" s="22">
        <f t="shared" si="1798"/>
        <v>0</v>
      </c>
      <c r="V467" s="22">
        <f t="shared" si="1806"/>
        <v>0</v>
      </c>
      <c r="Y467" s="22">
        <f t="shared" si="1807"/>
        <v>0</v>
      </c>
      <c r="AB467" s="22">
        <f t="shared" si="1808"/>
        <v>0</v>
      </c>
      <c r="AE467" s="22">
        <f t="shared" si="1809"/>
        <v>0</v>
      </c>
      <c r="AH467" s="22">
        <f t="shared" si="1810"/>
        <v>0</v>
      </c>
      <c r="AK467" s="22">
        <f t="shared" si="1811"/>
        <v>0</v>
      </c>
      <c r="AN467" s="22">
        <f t="shared" si="1812"/>
        <v>0</v>
      </c>
      <c r="AQ467" s="22">
        <f t="shared" si="1813"/>
        <v>0</v>
      </c>
      <c r="AT467" s="22">
        <f t="shared" si="1814"/>
        <v>0</v>
      </c>
      <c r="AW467" s="22">
        <f t="shared" si="1815"/>
        <v>0</v>
      </c>
      <c r="AY467" s="91"/>
      <c r="AZ467" s="91">
        <f t="shared" si="1816"/>
        <v>0</v>
      </c>
      <c r="BA467" s="91"/>
      <c r="BC467" s="22">
        <f t="shared" si="1817"/>
        <v>0</v>
      </c>
      <c r="BF467" s="22">
        <f t="shared" si="1818"/>
        <v>0</v>
      </c>
      <c r="BI467" s="22">
        <f t="shared" si="1819"/>
        <v>0</v>
      </c>
      <c r="BL467" s="22">
        <f t="shared" si="1820"/>
        <v>0</v>
      </c>
      <c r="BO467" s="22">
        <f t="shared" si="1821"/>
        <v>0</v>
      </c>
      <c r="BQ467" s="57">
        <f t="shared" si="1826"/>
        <v>0</v>
      </c>
      <c r="BR467" s="57">
        <f t="shared" si="1822"/>
        <v>0</v>
      </c>
      <c r="BS467" s="57">
        <f t="shared" si="1826"/>
        <v>0</v>
      </c>
      <c r="BT467" s="49"/>
      <c r="BY467" s="76">
        <f t="shared" si="1823"/>
        <v>0</v>
      </c>
      <c r="BZ467" s="76">
        <f t="shared" si="1824"/>
        <v>0</v>
      </c>
      <c r="CA467" s="76">
        <f t="shared" si="1825"/>
        <v>0</v>
      </c>
    </row>
    <row r="468" spans="1:79" ht="56.25" x14ac:dyDescent="0.2">
      <c r="A468" s="88" t="s">
        <v>92</v>
      </c>
      <c r="B468" s="72" t="s">
        <v>93</v>
      </c>
      <c r="D468" s="22">
        <f t="shared" si="1801"/>
        <v>0</v>
      </c>
      <c r="G468" s="22">
        <f t="shared" si="1802"/>
        <v>0</v>
      </c>
      <c r="J468" s="74">
        <f t="shared" si="1803"/>
        <v>0</v>
      </c>
      <c r="M468" s="22">
        <f t="shared" si="1804"/>
        <v>0</v>
      </c>
      <c r="P468" s="22">
        <f t="shared" si="1805"/>
        <v>0</v>
      </c>
      <c r="S468" s="22">
        <f t="shared" si="1798"/>
        <v>0</v>
      </c>
      <c r="V468" s="22">
        <f t="shared" si="1806"/>
        <v>0</v>
      </c>
      <c r="Y468" s="22">
        <f t="shared" si="1807"/>
        <v>0</v>
      </c>
      <c r="AB468" s="22">
        <f t="shared" si="1808"/>
        <v>0</v>
      </c>
      <c r="AE468" s="22">
        <f t="shared" si="1809"/>
        <v>0</v>
      </c>
      <c r="AH468" s="22">
        <f t="shared" si="1810"/>
        <v>0</v>
      </c>
      <c r="AK468" s="22">
        <f t="shared" si="1811"/>
        <v>0</v>
      </c>
      <c r="AN468" s="22">
        <f t="shared" si="1812"/>
        <v>0</v>
      </c>
      <c r="AQ468" s="22">
        <f t="shared" si="1813"/>
        <v>0</v>
      </c>
      <c r="AT468" s="22">
        <f t="shared" si="1814"/>
        <v>0</v>
      </c>
      <c r="AW468" s="22">
        <f t="shared" si="1815"/>
        <v>0</v>
      </c>
      <c r="AY468" s="32">
        <f>SUM(AY469:AY470)</f>
        <v>0</v>
      </c>
      <c r="AZ468" s="30">
        <f t="shared" si="1816"/>
        <v>3745</v>
      </c>
      <c r="BA468" s="32">
        <f t="shared" ref="BA468" si="1828">SUM(BA469:BA470)</f>
        <v>3745</v>
      </c>
      <c r="BC468" s="22">
        <f t="shared" si="1817"/>
        <v>0</v>
      </c>
      <c r="BF468" s="22">
        <f t="shared" si="1818"/>
        <v>0</v>
      </c>
      <c r="BI468" s="22">
        <f t="shared" si="1819"/>
        <v>0</v>
      </c>
      <c r="BL468" s="22">
        <f t="shared" si="1820"/>
        <v>0</v>
      </c>
      <c r="BO468" s="22">
        <f t="shared" si="1821"/>
        <v>0</v>
      </c>
      <c r="BQ468" s="57">
        <f t="shared" si="1826"/>
        <v>0</v>
      </c>
      <c r="BR468" s="57">
        <f t="shared" si="1822"/>
        <v>3745</v>
      </c>
      <c r="BS468" s="57">
        <f t="shared" si="1826"/>
        <v>3745</v>
      </c>
      <c r="BT468" s="49"/>
      <c r="BY468" s="76">
        <f t="shared" si="1823"/>
        <v>0</v>
      </c>
      <c r="BZ468" s="76">
        <f t="shared" si="1824"/>
        <v>3745</v>
      </c>
      <c r="CA468" s="76">
        <f t="shared" si="1825"/>
        <v>3745</v>
      </c>
    </row>
    <row r="469" spans="1:79" ht="22.5" x14ac:dyDescent="0.2">
      <c r="A469" s="88" t="s">
        <v>96</v>
      </c>
      <c r="B469" s="72" t="s">
        <v>97</v>
      </c>
      <c r="D469" s="22">
        <f t="shared" si="1801"/>
        <v>0</v>
      </c>
      <c r="G469" s="22">
        <f t="shared" si="1802"/>
        <v>0</v>
      </c>
      <c r="J469" s="74">
        <f t="shared" si="1803"/>
        <v>0</v>
      </c>
      <c r="M469" s="22">
        <f t="shared" si="1804"/>
        <v>0</v>
      </c>
      <c r="P469" s="22">
        <f t="shared" si="1805"/>
        <v>0</v>
      </c>
      <c r="S469" s="22">
        <f t="shared" si="1798"/>
        <v>0</v>
      </c>
      <c r="V469" s="22">
        <f t="shared" si="1806"/>
        <v>0</v>
      </c>
      <c r="Y469" s="22">
        <f t="shared" si="1807"/>
        <v>0</v>
      </c>
      <c r="AB469" s="22">
        <f t="shared" si="1808"/>
        <v>0</v>
      </c>
      <c r="AE469" s="22">
        <f t="shared" si="1809"/>
        <v>0</v>
      </c>
      <c r="AH469" s="22">
        <f t="shared" si="1810"/>
        <v>0</v>
      </c>
      <c r="AK469" s="22">
        <f t="shared" si="1811"/>
        <v>0</v>
      </c>
      <c r="AN469" s="22">
        <f t="shared" si="1812"/>
        <v>0</v>
      </c>
      <c r="AQ469" s="22">
        <f t="shared" si="1813"/>
        <v>0</v>
      </c>
      <c r="AT469" s="22">
        <f t="shared" si="1814"/>
        <v>0</v>
      </c>
      <c r="AW469" s="22">
        <f t="shared" si="1815"/>
        <v>0</v>
      </c>
      <c r="AY469" s="91">
        <v>0</v>
      </c>
      <c r="AZ469" s="91">
        <f t="shared" si="1816"/>
        <v>2745</v>
      </c>
      <c r="BA469" s="91">
        <v>2745</v>
      </c>
      <c r="BC469" s="22">
        <f t="shared" si="1817"/>
        <v>0</v>
      </c>
      <c r="BF469" s="22">
        <f t="shared" si="1818"/>
        <v>0</v>
      </c>
      <c r="BI469" s="22">
        <f t="shared" si="1819"/>
        <v>0</v>
      </c>
      <c r="BL469" s="22">
        <f t="shared" si="1820"/>
        <v>0</v>
      </c>
      <c r="BO469" s="22">
        <f t="shared" si="1821"/>
        <v>0</v>
      </c>
      <c r="BQ469" s="57">
        <f t="shared" si="1826"/>
        <v>0</v>
      </c>
      <c r="BR469" s="57">
        <f t="shared" si="1822"/>
        <v>2745</v>
      </c>
      <c r="BS469" s="57">
        <f t="shared" si="1826"/>
        <v>2745</v>
      </c>
      <c r="BT469" s="49"/>
      <c r="BY469" s="76">
        <f t="shared" si="1823"/>
        <v>0</v>
      </c>
      <c r="BZ469" s="76">
        <f t="shared" si="1824"/>
        <v>2745</v>
      </c>
      <c r="CA469" s="76">
        <f t="shared" si="1825"/>
        <v>2745</v>
      </c>
    </row>
    <row r="470" spans="1:79" ht="45" x14ac:dyDescent="0.2">
      <c r="A470" s="88" t="s">
        <v>98</v>
      </c>
      <c r="B470" s="72" t="s">
        <v>99</v>
      </c>
      <c r="D470" s="22">
        <f t="shared" si="1801"/>
        <v>0</v>
      </c>
      <c r="G470" s="22">
        <f t="shared" si="1802"/>
        <v>0</v>
      </c>
      <c r="J470" s="74">
        <f t="shared" si="1803"/>
        <v>0</v>
      </c>
      <c r="M470" s="22">
        <f t="shared" si="1804"/>
        <v>0</v>
      </c>
      <c r="P470" s="22">
        <f t="shared" si="1805"/>
        <v>0</v>
      </c>
      <c r="S470" s="22">
        <f t="shared" si="1798"/>
        <v>0</v>
      </c>
      <c r="V470" s="22">
        <f t="shared" si="1806"/>
        <v>0</v>
      </c>
      <c r="Y470" s="22">
        <f t="shared" si="1807"/>
        <v>0</v>
      </c>
      <c r="AB470" s="22">
        <f t="shared" si="1808"/>
        <v>0</v>
      </c>
      <c r="AE470" s="22">
        <f t="shared" si="1809"/>
        <v>0</v>
      </c>
      <c r="AH470" s="22">
        <f t="shared" si="1810"/>
        <v>0</v>
      </c>
      <c r="AK470" s="22">
        <f t="shared" si="1811"/>
        <v>0</v>
      </c>
      <c r="AN470" s="22">
        <f t="shared" si="1812"/>
        <v>0</v>
      </c>
      <c r="AQ470" s="22">
        <f t="shared" si="1813"/>
        <v>0</v>
      </c>
      <c r="AT470" s="22">
        <f t="shared" si="1814"/>
        <v>0</v>
      </c>
      <c r="AW470" s="22">
        <f t="shared" si="1815"/>
        <v>0</v>
      </c>
      <c r="AY470" s="91">
        <v>0</v>
      </c>
      <c r="AZ470" s="91">
        <f t="shared" si="1816"/>
        <v>1000</v>
      </c>
      <c r="BA470" s="91">
        <v>1000</v>
      </c>
      <c r="BC470" s="22">
        <f t="shared" si="1817"/>
        <v>0</v>
      </c>
      <c r="BF470" s="22">
        <f t="shared" si="1818"/>
        <v>0</v>
      </c>
      <c r="BI470" s="22">
        <f t="shared" si="1819"/>
        <v>0</v>
      </c>
      <c r="BL470" s="22">
        <f t="shared" si="1820"/>
        <v>0</v>
      </c>
      <c r="BO470" s="22">
        <f t="shared" si="1821"/>
        <v>0</v>
      </c>
      <c r="BQ470" s="57">
        <f t="shared" si="1826"/>
        <v>0</v>
      </c>
      <c r="BR470" s="57">
        <f t="shared" si="1822"/>
        <v>1000</v>
      </c>
      <c r="BS470" s="57">
        <f t="shared" si="1826"/>
        <v>1000</v>
      </c>
      <c r="BT470" s="49"/>
      <c r="BY470" s="76">
        <f t="shared" si="1823"/>
        <v>0</v>
      </c>
      <c r="BZ470" s="76">
        <f t="shared" si="1824"/>
        <v>1000</v>
      </c>
      <c r="CA470" s="76">
        <f t="shared" si="1825"/>
        <v>1000</v>
      </c>
    </row>
    <row r="471" spans="1:79" ht="45" x14ac:dyDescent="0.2">
      <c r="A471" s="86" t="s">
        <v>166</v>
      </c>
      <c r="B471" s="87" t="s">
        <v>167</v>
      </c>
      <c r="C471" s="41">
        <f t="shared" ref="C471:AX471" si="1829">C472</f>
        <v>0</v>
      </c>
      <c r="D471" s="41">
        <f t="shared" si="1801"/>
        <v>0</v>
      </c>
      <c r="E471" s="41">
        <f t="shared" si="1829"/>
        <v>0</v>
      </c>
      <c r="F471" s="41">
        <f t="shared" si="1829"/>
        <v>0</v>
      </c>
      <c r="G471" s="41">
        <f t="shared" si="1802"/>
        <v>0</v>
      </c>
      <c r="H471" s="41">
        <f t="shared" si="1829"/>
        <v>0</v>
      </c>
      <c r="I471" s="41">
        <f t="shared" si="1829"/>
        <v>0</v>
      </c>
      <c r="J471" s="41">
        <f t="shared" si="1803"/>
        <v>0</v>
      </c>
      <c r="K471" s="41">
        <f t="shared" si="1829"/>
        <v>0</v>
      </c>
      <c r="L471" s="41">
        <f t="shared" si="1829"/>
        <v>0</v>
      </c>
      <c r="M471" s="41">
        <f t="shared" si="1804"/>
        <v>0</v>
      </c>
      <c r="N471" s="41">
        <f t="shared" si="1829"/>
        <v>0</v>
      </c>
      <c r="O471" s="41">
        <f t="shared" si="1829"/>
        <v>0</v>
      </c>
      <c r="P471" s="41">
        <f t="shared" si="1805"/>
        <v>0</v>
      </c>
      <c r="Q471" s="41">
        <f t="shared" si="1829"/>
        <v>0</v>
      </c>
      <c r="R471" s="41">
        <f t="shared" si="1829"/>
        <v>0</v>
      </c>
      <c r="S471" s="41">
        <f t="shared" si="1798"/>
        <v>0</v>
      </c>
      <c r="T471" s="41">
        <f t="shared" si="1829"/>
        <v>0</v>
      </c>
      <c r="U471" s="41">
        <f t="shared" si="1829"/>
        <v>0</v>
      </c>
      <c r="V471" s="41">
        <f t="shared" si="1806"/>
        <v>0</v>
      </c>
      <c r="W471" s="41">
        <f t="shared" si="1829"/>
        <v>0</v>
      </c>
      <c r="X471" s="41">
        <f t="shared" si="1829"/>
        <v>0</v>
      </c>
      <c r="Y471" s="41">
        <f t="shared" si="1807"/>
        <v>0</v>
      </c>
      <c r="Z471" s="41">
        <f t="shared" si="1829"/>
        <v>0</v>
      </c>
      <c r="AA471" s="41">
        <f t="shared" si="1829"/>
        <v>0</v>
      </c>
      <c r="AB471" s="41">
        <f t="shared" si="1808"/>
        <v>0</v>
      </c>
      <c r="AC471" s="41">
        <f t="shared" si="1829"/>
        <v>0</v>
      </c>
      <c r="AD471" s="41">
        <f t="shared" si="1829"/>
        <v>0</v>
      </c>
      <c r="AE471" s="41">
        <f t="shared" si="1809"/>
        <v>0</v>
      </c>
      <c r="AF471" s="41">
        <f t="shared" si="1829"/>
        <v>0</v>
      </c>
      <c r="AG471" s="41">
        <f t="shared" si="1829"/>
        <v>0</v>
      </c>
      <c r="AH471" s="41">
        <f t="shared" si="1810"/>
        <v>0</v>
      </c>
      <c r="AI471" s="41">
        <f t="shared" si="1829"/>
        <v>0</v>
      </c>
      <c r="AJ471" s="41">
        <f t="shared" si="1829"/>
        <v>0</v>
      </c>
      <c r="AK471" s="41">
        <f t="shared" si="1811"/>
        <v>0</v>
      </c>
      <c r="AL471" s="41">
        <f t="shared" si="1829"/>
        <v>0</v>
      </c>
      <c r="AM471" s="41">
        <f t="shared" si="1829"/>
        <v>0</v>
      </c>
      <c r="AN471" s="41">
        <f t="shared" si="1812"/>
        <v>0</v>
      </c>
      <c r="AO471" s="41">
        <f t="shared" si="1829"/>
        <v>0</v>
      </c>
      <c r="AP471" s="41">
        <f t="shared" si="1829"/>
        <v>0</v>
      </c>
      <c r="AQ471" s="41">
        <f t="shared" si="1813"/>
        <v>0</v>
      </c>
      <c r="AR471" s="41">
        <f t="shared" si="1829"/>
        <v>0</v>
      </c>
      <c r="AS471" s="41">
        <f t="shared" si="1829"/>
        <v>0</v>
      </c>
      <c r="AT471" s="41">
        <f t="shared" si="1814"/>
        <v>0</v>
      </c>
      <c r="AU471" s="41">
        <f t="shared" si="1829"/>
        <v>0</v>
      </c>
      <c r="AV471" s="41">
        <f t="shared" si="1829"/>
        <v>0</v>
      </c>
      <c r="AW471" s="41">
        <f t="shared" si="1815"/>
        <v>0</v>
      </c>
      <c r="AX471" s="41">
        <f t="shared" si="1829"/>
        <v>0</v>
      </c>
      <c r="AY471" s="41">
        <f>AY472</f>
        <v>99649</v>
      </c>
      <c r="AZ471" s="40">
        <f t="shared" si="1816"/>
        <v>-1341</v>
      </c>
      <c r="BA471" s="41">
        <f t="shared" ref="BA471:BN472" si="1830">BA472</f>
        <v>98308</v>
      </c>
      <c r="BB471" s="41">
        <f t="shared" si="1830"/>
        <v>0</v>
      </c>
      <c r="BC471" s="41">
        <f t="shared" si="1817"/>
        <v>0</v>
      </c>
      <c r="BD471" s="41">
        <f t="shared" si="1830"/>
        <v>0</v>
      </c>
      <c r="BE471" s="41">
        <f t="shared" si="1830"/>
        <v>0</v>
      </c>
      <c r="BF471" s="41">
        <f t="shared" si="1818"/>
        <v>0</v>
      </c>
      <c r="BG471" s="41">
        <f t="shared" si="1830"/>
        <v>0</v>
      </c>
      <c r="BH471" s="41">
        <f t="shared" si="1830"/>
        <v>0</v>
      </c>
      <c r="BI471" s="41">
        <f t="shared" si="1819"/>
        <v>0</v>
      </c>
      <c r="BJ471" s="41">
        <f t="shared" si="1830"/>
        <v>0</v>
      </c>
      <c r="BK471" s="41">
        <f t="shared" si="1830"/>
        <v>0</v>
      </c>
      <c r="BL471" s="41">
        <f t="shared" si="1820"/>
        <v>0</v>
      </c>
      <c r="BM471" s="41">
        <f t="shared" si="1830"/>
        <v>0</v>
      </c>
      <c r="BN471" s="41">
        <f t="shared" si="1830"/>
        <v>0</v>
      </c>
      <c r="BO471" s="41">
        <f t="shared" si="1821"/>
        <v>0</v>
      </c>
      <c r="BP471" s="41">
        <f t="shared" ref="BP471" si="1831">BP472</f>
        <v>0</v>
      </c>
      <c r="BQ471" s="60">
        <f t="shared" si="1826"/>
        <v>99649</v>
      </c>
      <c r="BR471" s="60">
        <f t="shared" si="1822"/>
        <v>-1341</v>
      </c>
      <c r="BS471" s="60">
        <f t="shared" si="1826"/>
        <v>98308</v>
      </c>
      <c r="BT471" s="49"/>
      <c r="BU471" s="52"/>
      <c r="BV471" s="41">
        <f>BV472</f>
        <v>0</v>
      </c>
      <c r="BW471" s="41">
        <f>BW472</f>
        <v>0</v>
      </c>
      <c r="BX471" s="41">
        <f>BX472</f>
        <v>0</v>
      </c>
      <c r="BY471" s="41">
        <f t="shared" si="1823"/>
        <v>99649</v>
      </c>
      <c r="BZ471" s="41">
        <f t="shared" si="1824"/>
        <v>-1341</v>
      </c>
      <c r="CA471" s="41">
        <f t="shared" si="1825"/>
        <v>98308</v>
      </c>
    </row>
    <row r="472" spans="1:79" ht="33.75" x14ac:dyDescent="0.2">
      <c r="A472" s="88" t="s">
        <v>43</v>
      </c>
      <c r="B472" s="72" t="s">
        <v>44</v>
      </c>
      <c r="D472" s="22">
        <f t="shared" si="1801"/>
        <v>0</v>
      </c>
      <c r="G472" s="22">
        <f t="shared" si="1802"/>
        <v>0</v>
      </c>
      <c r="J472" s="74">
        <f t="shared" si="1803"/>
        <v>0</v>
      </c>
      <c r="M472" s="22">
        <f t="shared" si="1804"/>
        <v>0</v>
      </c>
      <c r="P472" s="22">
        <f t="shared" si="1805"/>
        <v>0</v>
      </c>
      <c r="S472" s="22">
        <f t="shared" si="1798"/>
        <v>0</v>
      </c>
      <c r="V472" s="22">
        <f t="shared" si="1806"/>
        <v>0</v>
      </c>
      <c r="Y472" s="22">
        <f t="shared" si="1807"/>
        <v>0</v>
      </c>
      <c r="AB472" s="22">
        <f t="shared" si="1808"/>
        <v>0</v>
      </c>
      <c r="AE472" s="22">
        <f t="shared" si="1809"/>
        <v>0</v>
      </c>
      <c r="AH472" s="22">
        <f t="shared" si="1810"/>
        <v>0</v>
      </c>
      <c r="AK472" s="22">
        <f t="shared" si="1811"/>
        <v>0</v>
      </c>
      <c r="AN472" s="22">
        <f t="shared" si="1812"/>
        <v>0</v>
      </c>
      <c r="AQ472" s="22">
        <f t="shared" si="1813"/>
        <v>0</v>
      </c>
      <c r="AT472" s="22">
        <f t="shared" si="1814"/>
        <v>0</v>
      </c>
      <c r="AW472" s="22">
        <f t="shared" si="1815"/>
        <v>0</v>
      </c>
      <c r="AY472" s="32">
        <f>AY473</f>
        <v>99649</v>
      </c>
      <c r="AZ472" s="30">
        <f t="shared" si="1816"/>
        <v>-1341</v>
      </c>
      <c r="BA472" s="32">
        <f t="shared" si="1830"/>
        <v>98308</v>
      </c>
      <c r="BC472" s="22">
        <f t="shared" si="1817"/>
        <v>0</v>
      </c>
      <c r="BF472" s="22">
        <f t="shared" si="1818"/>
        <v>0</v>
      </c>
      <c r="BI472" s="22">
        <f t="shared" si="1819"/>
        <v>0</v>
      </c>
      <c r="BL472" s="22">
        <f t="shared" si="1820"/>
        <v>0</v>
      </c>
      <c r="BO472" s="22">
        <f t="shared" si="1821"/>
        <v>0</v>
      </c>
      <c r="BQ472" s="49"/>
      <c r="BR472" s="49"/>
      <c r="BS472" s="49"/>
      <c r="BT472" s="49"/>
      <c r="BY472" s="76">
        <f t="shared" si="1823"/>
        <v>0</v>
      </c>
      <c r="BZ472" s="76">
        <f t="shared" si="1824"/>
        <v>0</v>
      </c>
      <c r="CA472" s="76">
        <f t="shared" si="1825"/>
        <v>0</v>
      </c>
    </row>
    <row r="473" spans="1:79" x14ac:dyDescent="0.2">
      <c r="A473" s="89">
        <v>52</v>
      </c>
      <c r="B473" s="90" t="s">
        <v>115</v>
      </c>
      <c r="D473" s="22">
        <f t="shared" si="1801"/>
        <v>0</v>
      </c>
      <c r="G473" s="22">
        <f t="shared" si="1802"/>
        <v>0</v>
      </c>
      <c r="J473" s="74">
        <f t="shared" si="1803"/>
        <v>0</v>
      </c>
      <c r="M473" s="22">
        <f t="shared" si="1804"/>
        <v>0</v>
      </c>
      <c r="P473" s="22">
        <f t="shared" si="1805"/>
        <v>0</v>
      </c>
      <c r="S473" s="22">
        <f t="shared" si="1798"/>
        <v>0</v>
      </c>
      <c r="V473" s="22">
        <f t="shared" si="1806"/>
        <v>0</v>
      </c>
      <c r="Y473" s="22">
        <f t="shared" si="1807"/>
        <v>0</v>
      </c>
      <c r="AB473" s="22">
        <f t="shared" si="1808"/>
        <v>0</v>
      </c>
      <c r="AE473" s="22">
        <f t="shared" si="1809"/>
        <v>0</v>
      </c>
      <c r="AH473" s="22">
        <f t="shared" si="1810"/>
        <v>0</v>
      </c>
      <c r="AK473" s="22">
        <f t="shared" si="1811"/>
        <v>0</v>
      </c>
      <c r="AN473" s="22">
        <f t="shared" si="1812"/>
        <v>0</v>
      </c>
      <c r="AQ473" s="22">
        <f t="shared" si="1813"/>
        <v>0</v>
      </c>
      <c r="AT473" s="22">
        <f t="shared" si="1814"/>
        <v>0</v>
      </c>
      <c r="AW473" s="22">
        <f t="shared" si="1815"/>
        <v>0</v>
      </c>
      <c r="AY473" s="32">
        <f>AY474+AY487</f>
        <v>99649</v>
      </c>
      <c r="AZ473" s="30">
        <f t="shared" si="1816"/>
        <v>-1341</v>
      </c>
      <c r="BA473" s="32">
        <f t="shared" ref="BA473" si="1832">BA474+BA487</f>
        <v>98308</v>
      </c>
      <c r="BC473" s="22">
        <f t="shared" si="1817"/>
        <v>0</v>
      </c>
      <c r="BF473" s="22">
        <f t="shared" si="1818"/>
        <v>0</v>
      </c>
      <c r="BI473" s="22">
        <f t="shared" si="1819"/>
        <v>0</v>
      </c>
      <c r="BL473" s="22">
        <f t="shared" si="1820"/>
        <v>0</v>
      </c>
      <c r="BO473" s="22">
        <f t="shared" si="1821"/>
        <v>0</v>
      </c>
      <c r="BQ473" s="57">
        <f t="shared" si="1826"/>
        <v>99649</v>
      </c>
      <c r="BR473" s="57">
        <f t="shared" si="1822"/>
        <v>-1341</v>
      </c>
      <c r="BS473" s="57">
        <f t="shared" si="1826"/>
        <v>98308</v>
      </c>
      <c r="BT473" s="49"/>
      <c r="BY473" s="76">
        <f t="shared" si="1823"/>
        <v>99649</v>
      </c>
      <c r="BZ473" s="76">
        <f t="shared" si="1824"/>
        <v>-1341</v>
      </c>
      <c r="CA473" s="76">
        <f t="shared" si="1825"/>
        <v>98308</v>
      </c>
    </row>
    <row r="474" spans="1:79" ht="22.5" x14ac:dyDescent="0.2">
      <c r="A474" s="88" t="s">
        <v>178</v>
      </c>
      <c r="B474" s="72" t="s">
        <v>179</v>
      </c>
      <c r="D474" s="22">
        <f t="shared" si="1801"/>
        <v>0</v>
      </c>
      <c r="G474" s="22">
        <f t="shared" si="1802"/>
        <v>0</v>
      </c>
      <c r="J474" s="74">
        <f t="shared" si="1803"/>
        <v>0</v>
      </c>
      <c r="M474" s="22">
        <f t="shared" si="1804"/>
        <v>0</v>
      </c>
      <c r="P474" s="22">
        <f t="shared" si="1805"/>
        <v>0</v>
      </c>
      <c r="S474" s="22">
        <f t="shared" si="1798"/>
        <v>0</v>
      </c>
      <c r="V474" s="22">
        <f t="shared" si="1806"/>
        <v>0</v>
      </c>
      <c r="Y474" s="22">
        <f t="shared" si="1807"/>
        <v>0</v>
      </c>
      <c r="AB474" s="22">
        <f t="shared" si="1808"/>
        <v>0</v>
      </c>
      <c r="AE474" s="22">
        <f t="shared" si="1809"/>
        <v>0</v>
      </c>
      <c r="AH474" s="22">
        <f t="shared" si="1810"/>
        <v>0</v>
      </c>
      <c r="AK474" s="22">
        <f t="shared" si="1811"/>
        <v>0</v>
      </c>
      <c r="AN474" s="22">
        <f t="shared" si="1812"/>
        <v>0</v>
      </c>
      <c r="AQ474" s="22">
        <f t="shared" si="1813"/>
        <v>0</v>
      </c>
      <c r="AT474" s="22">
        <f t="shared" si="1814"/>
        <v>0</v>
      </c>
      <c r="AW474" s="22">
        <f t="shared" si="1815"/>
        <v>0</v>
      </c>
      <c r="AY474" s="32">
        <f>AY475+AY479+AY485</f>
        <v>98057</v>
      </c>
      <c r="AZ474" s="30">
        <f t="shared" si="1816"/>
        <v>-3329</v>
      </c>
      <c r="BA474" s="32">
        <f t="shared" ref="BA474" si="1833">BA475+BA479+BA485</f>
        <v>94728</v>
      </c>
      <c r="BC474" s="22">
        <f t="shared" si="1817"/>
        <v>0</v>
      </c>
      <c r="BF474" s="22">
        <f t="shared" si="1818"/>
        <v>0</v>
      </c>
      <c r="BI474" s="22">
        <f t="shared" si="1819"/>
        <v>0</v>
      </c>
      <c r="BL474" s="22">
        <f t="shared" si="1820"/>
        <v>0</v>
      </c>
      <c r="BO474" s="22">
        <f t="shared" si="1821"/>
        <v>0</v>
      </c>
      <c r="BQ474" s="57">
        <f t="shared" si="1826"/>
        <v>98057</v>
      </c>
      <c r="BR474" s="57">
        <f t="shared" si="1822"/>
        <v>-3329</v>
      </c>
      <c r="BS474" s="57">
        <f t="shared" si="1826"/>
        <v>94728</v>
      </c>
      <c r="BT474" s="49"/>
      <c r="BY474" s="76">
        <f t="shared" si="1823"/>
        <v>98057</v>
      </c>
      <c r="BZ474" s="76">
        <f t="shared" si="1824"/>
        <v>-3329</v>
      </c>
      <c r="CA474" s="76">
        <f t="shared" si="1825"/>
        <v>94728</v>
      </c>
    </row>
    <row r="475" spans="1:79" ht="22.5" x14ac:dyDescent="0.2">
      <c r="A475" s="88" t="s">
        <v>47</v>
      </c>
      <c r="B475" s="72" t="s">
        <v>48</v>
      </c>
      <c r="D475" s="22">
        <f t="shared" si="1801"/>
        <v>0</v>
      </c>
      <c r="G475" s="22">
        <f t="shared" si="1802"/>
        <v>0</v>
      </c>
      <c r="J475" s="74">
        <f t="shared" si="1803"/>
        <v>0</v>
      </c>
      <c r="M475" s="22">
        <f t="shared" si="1804"/>
        <v>0</v>
      </c>
      <c r="P475" s="22">
        <f t="shared" si="1805"/>
        <v>0</v>
      </c>
      <c r="S475" s="22">
        <f t="shared" si="1798"/>
        <v>0</v>
      </c>
      <c r="V475" s="22">
        <f t="shared" si="1806"/>
        <v>0</v>
      </c>
      <c r="Y475" s="22">
        <f t="shared" si="1807"/>
        <v>0</v>
      </c>
      <c r="AB475" s="22">
        <f t="shared" si="1808"/>
        <v>0</v>
      </c>
      <c r="AE475" s="22">
        <f t="shared" si="1809"/>
        <v>0</v>
      </c>
      <c r="AH475" s="22">
        <f t="shared" si="1810"/>
        <v>0</v>
      </c>
      <c r="AK475" s="22">
        <f t="shared" si="1811"/>
        <v>0</v>
      </c>
      <c r="AN475" s="22">
        <f t="shared" si="1812"/>
        <v>0</v>
      </c>
      <c r="AQ475" s="22">
        <f t="shared" si="1813"/>
        <v>0</v>
      </c>
      <c r="AT475" s="22">
        <f t="shared" si="1814"/>
        <v>0</v>
      </c>
      <c r="AW475" s="22">
        <f t="shared" si="1815"/>
        <v>0</v>
      </c>
      <c r="AY475" s="32">
        <f>SUM(AY476:AY478)</f>
        <v>42870</v>
      </c>
      <c r="AZ475" s="30">
        <f t="shared" si="1816"/>
        <v>777</v>
      </c>
      <c r="BA475" s="32">
        <f t="shared" ref="BA475" si="1834">SUM(BA476:BA478)</f>
        <v>43647</v>
      </c>
      <c r="BC475" s="22">
        <f t="shared" si="1817"/>
        <v>0</v>
      </c>
      <c r="BF475" s="22">
        <f t="shared" si="1818"/>
        <v>0</v>
      </c>
      <c r="BI475" s="22">
        <f t="shared" si="1819"/>
        <v>0</v>
      </c>
      <c r="BL475" s="22">
        <f t="shared" si="1820"/>
        <v>0</v>
      </c>
      <c r="BO475" s="22">
        <f t="shared" si="1821"/>
        <v>0</v>
      </c>
      <c r="BQ475" s="57">
        <f t="shared" si="1826"/>
        <v>42870</v>
      </c>
      <c r="BR475" s="57">
        <f t="shared" si="1822"/>
        <v>777</v>
      </c>
      <c r="BS475" s="57">
        <f t="shared" si="1826"/>
        <v>43647</v>
      </c>
      <c r="BT475" s="49"/>
      <c r="BY475" s="76">
        <f t="shared" si="1823"/>
        <v>42870</v>
      </c>
      <c r="BZ475" s="76">
        <f t="shared" si="1824"/>
        <v>777</v>
      </c>
      <c r="CA475" s="76">
        <f t="shared" si="1825"/>
        <v>43647</v>
      </c>
    </row>
    <row r="476" spans="1:79" x14ac:dyDescent="0.2">
      <c r="A476" s="88" t="s">
        <v>49</v>
      </c>
      <c r="B476" s="72" t="s">
        <v>50</v>
      </c>
      <c r="D476" s="22">
        <f t="shared" si="1801"/>
        <v>0</v>
      </c>
      <c r="G476" s="22">
        <f t="shared" si="1802"/>
        <v>0</v>
      </c>
      <c r="J476" s="74">
        <f t="shared" si="1803"/>
        <v>0</v>
      </c>
      <c r="M476" s="22">
        <f t="shared" si="1804"/>
        <v>0</v>
      </c>
      <c r="P476" s="22">
        <f t="shared" si="1805"/>
        <v>0</v>
      </c>
      <c r="S476" s="22">
        <f t="shared" si="1798"/>
        <v>0</v>
      </c>
      <c r="V476" s="22">
        <f t="shared" si="1806"/>
        <v>0</v>
      </c>
      <c r="Y476" s="22">
        <f t="shared" si="1807"/>
        <v>0</v>
      </c>
      <c r="AB476" s="22">
        <f t="shared" si="1808"/>
        <v>0</v>
      </c>
      <c r="AE476" s="22">
        <f t="shared" si="1809"/>
        <v>0</v>
      </c>
      <c r="AH476" s="22">
        <f t="shared" si="1810"/>
        <v>0</v>
      </c>
      <c r="AK476" s="22">
        <f t="shared" si="1811"/>
        <v>0</v>
      </c>
      <c r="AN476" s="22">
        <f t="shared" si="1812"/>
        <v>0</v>
      </c>
      <c r="AQ476" s="22">
        <f t="shared" si="1813"/>
        <v>0</v>
      </c>
      <c r="AT476" s="22">
        <f t="shared" si="1814"/>
        <v>0</v>
      </c>
      <c r="AW476" s="22">
        <f t="shared" si="1815"/>
        <v>0</v>
      </c>
      <c r="AY476" s="91">
        <v>36798</v>
      </c>
      <c r="AZ476" s="91">
        <f t="shared" si="1816"/>
        <v>-169</v>
      </c>
      <c r="BA476" s="91">
        <v>36629</v>
      </c>
      <c r="BC476" s="22">
        <f t="shared" si="1817"/>
        <v>0</v>
      </c>
      <c r="BF476" s="22">
        <f t="shared" si="1818"/>
        <v>0</v>
      </c>
      <c r="BI476" s="22">
        <f t="shared" si="1819"/>
        <v>0</v>
      </c>
      <c r="BL476" s="22">
        <f t="shared" si="1820"/>
        <v>0</v>
      </c>
      <c r="BO476" s="22">
        <f t="shared" si="1821"/>
        <v>0</v>
      </c>
      <c r="BQ476" s="57">
        <f t="shared" si="1826"/>
        <v>36798</v>
      </c>
      <c r="BR476" s="57">
        <f t="shared" si="1822"/>
        <v>-169</v>
      </c>
      <c r="BS476" s="57">
        <f t="shared" si="1826"/>
        <v>36629</v>
      </c>
      <c r="BT476" s="49"/>
      <c r="BY476" s="76">
        <f t="shared" si="1823"/>
        <v>36798</v>
      </c>
      <c r="BZ476" s="76">
        <f t="shared" si="1824"/>
        <v>-169</v>
      </c>
      <c r="CA476" s="76">
        <f t="shared" si="1825"/>
        <v>36629</v>
      </c>
    </row>
    <row r="477" spans="1:79" ht="22.5" x14ac:dyDescent="0.2">
      <c r="A477" s="88">
        <v>312</v>
      </c>
      <c r="B477" s="72" t="s">
        <v>52</v>
      </c>
      <c r="D477" s="22">
        <f t="shared" si="1801"/>
        <v>0</v>
      </c>
      <c r="G477" s="22">
        <f t="shared" si="1802"/>
        <v>0</v>
      </c>
      <c r="J477" s="74">
        <f t="shared" si="1803"/>
        <v>0</v>
      </c>
      <c r="M477" s="22">
        <f t="shared" si="1804"/>
        <v>0</v>
      </c>
      <c r="P477" s="22">
        <f t="shared" si="1805"/>
        <v>0</v>
      </c>
      <c r="S477" s="22">
        <f t="shared" si="1798"/>
        <v>0</v>
      </c>
      <c r="V477" s="22">
        <f t="shared" si="1806"/>
        <v>0</v>
      </c>
      <c r="Y477" s="22">
        <f t="shared" si="1807"/>
        <v>0</v>
      </c>
      <c r="AB477" s="22">
        <f t="shared" si="1808"/>
        <v>0</v>
      </c>
      <c r="AE477" s="22">
        <f t="shared" si="1809"/>
        <v>0</v>
      </c>
      <c r="AH477" s="22">
        <f t="shared" si="1810"/>
        <v>0</v>
      </c>
      <c r="AK477" s="22">
        <f t="shared" si="1811"/>
        <v>0</v>
      </c>
      <c r="AN477" s="22">
        <f t="shared" si="1812"/>
        <v>0</v>
      </c>
      <c r="AQ477" s="22">
        <f t="shared" si="1813"/>
        <v>0</v>
      </c>
      <c r="AT477" s="22">
        <f t="shared" si="1814"/>
        <v>0</v>
      </c>
      <c r="AW477" s="22">
        <f t="shared" si="1815"/>
        <v>0</v>
      </c>
      <c r="AY477" s="91"/>
      <c r="AZ477" s="91">
        <f t="shared" si="1816"/>
        <v>1200</v>
      </c>
      <c r="BA477" s="91">
        <v>1200</v>
      </c>
      <c r="BC477" s="22">
        <f t="shared" si="1817"/>
        <v>0</v>
      </c>
      <c r="BF477" s="22">
        <f t="shared" si="1818"/>
        <v>0</v>
      </c>
      <c r="BI477" s="22">
        <f t="shared" si="1819"/>
        <v>0</v>
      </c>
      <c r="BL477" s="22">
        <f t="shared" si="1820"/>
        <v>0</v>
      </c>
      <c r="BO477" s="22">
        <f t="shared" si="1821"/>
        <v>0</v>
      </c>
      <c r="BQ477" s="57">
        <f t="shared" si="1826"/>
        <v>0</v>
      </c>
      <c r="BR477" s="57">
        <f t="shared" si="1822"/>
        <v>1200</v>
      </c>
      <c r="BS477" s="57">
        <f t="shared" si="1826"/>
        <v>1200</v>
      </c>
      <c r="BT477" s="49"/>
      <c r="BY477" s="76">
        <f t="shared" si="1823"/>
        <v>0</v>
      </c>
      <c r="BZ477" s="76">
        <f t="shared" si="1824"/>
        <v>1200</v>
      </c>
      <c r="CA477" s="76">
        <f t="shared" si="1825"/>
        <v>1200</v>
      </c>
    </row>
    <row r="478" spans="1:79" ht="22.5" x14ac:dyDescent="0.2">
      <c r="A478" s="88" t="s">
        <v>53</v>
      </c>
      <c r="B478" s="72" t="s">
        <v>54</v>
      </c>
      <c r="D478" s="22">
        <f t="shared" si="1801"/>
        <v>0</v>
      </c>
      <c r="G478" s="22">
        <f t="shared" si="1802"/>
        <v>0</v>
      </c>
      <c r="J478" s="74">
        <f t="shared" si="1803"/>
        <v>0</v>
      </c>
      <c r="M478" s="22">
        <f t="shared" si="1804"/>
        <v>0</v>
      </c>
      <c r="P478" s="22">
        <f t="shared" si="1805"/>
        <v>0</v>
      </c>
      <c r="S478" s="22">
        <f t="shared" si="1798"/>
        <v>0</v>
      </c>
      <c r="V478" s="22">
        <f t="shared" si="1806"/>
        <v>0</v>
      </c>
      <c r="Y478" s="22">
        <f t="shared" si="1807"/>
        <v>0</v>
      </c>
      <c r="AB478" s="22">
        <f t="shared" si="1808"/>
        <v>0</v>
      </c>
      <c r="AE478" s="22">
        <f t="shared" si="1809"/>
        <v>0</v>
      </c>
      <c r="AH478" s="22">
        <f t="shared" si="1810"/>
        <v>0</v>
      </c>
      <c r="AK478" s="22">
        <f t="shared" si="1811"/>
        <v>0</v>
      </c>
      <c r="AN478" s="22">
        <f t="shared" si="1812"/>
        <v>0</v>
      </c>
      <c r="AQ478" s="22">
        <f t="shared" si="1813"/>
        <v>0</v>
      </c>
      <c r="AT478" s="22">
        <f t="shared" si="1814"/>
        <v>0</v>
      </c>
      <c r="AW478" s="22">
        <f t="shared" si="1815"/>
        <v>0</v>
      </c>
      <c r="AY478" s="91">
        <v>6072</v>
      </c>
      <c r="AZ478" s="91">
        <f t="shared" si="1816"/>
        <v>-254</v>
      </c>
      <c r="BA478" s="91">
        <v>5818</v>
      </c>
      <c r="BC478" s="22">
        <f t="shared" si="1817"/>
        <v>0</v>
      </c>
      <c r="BF478" s="22">
        <f t="shared" si="1818"/>
        <v>0</v>
      </c>
      <c r="BI478" s="22">
        <f t="shared" si="1819"/>
        <v>0</v>
      </c>
      <c r="BL478" s="22">
        <f t="shared" si="1820"/>
        <v>0</v>
      </c>
      <c r="BO478" s="22">
        <f t="shared" si="1821"/>
        <v>0</v>
      </c>
      <c r="BQ478" s="57">
        <f t="shared" si="1826"/>
        <v>6072</v>
      </c>
      <c r="BR478" s="57">
        <f t="shared" si="1822"/>
        <v>-254</v>
      </c>
      <c r="BS478" s="57">
        <f t="shared" si="1826"/>
        <v>5818</v>
      </c>
      <c r="BT478" s="49"/>
      <c r="BY478" s="76">
        <f t="shared" si="1823"/>
        <v>6072</v>
      </c>
      <c r="BZ478" s="76">
        <f t="shared" si="1824"/>
        <v>-254</v>
      </c>
      <c r="CA478" s="76">
        <f t="shared" si="1825"/>
        <v>5818</v>
      </c>
    </row>
    <row r="479" spans="1:79" ht="22.5" x14ac:dyDescent="0.2">
      <c r="A479" s="88" t="s">
        <v>55</v>
      </c>
      <c r="B479" s="72" t="s">
        <v>56</v>
      </c>
      <c r="D479" s="22">
        <f t="shared" si="1801"/>
        <v>0</v>
      </c>
      <c r="G479" s="22">
        <f t="shared" si="1802"/>
        <v>0</v>
      </c>
      <c r="J479" s="74">
        <f t="shared" si="1803"/>
        <v>0</v>
      </c>
      <c r="M479" s="22">
        <f t="shared" si="1804"/>
        <v>0</v>
      </c>
      <c r="P479" s="22">
        <f t="shared" si="1805"/>
        <v>0</v>
      </c>
      <c r="S479" s="22">
        <f t="shared" si="1798"/>
        <v>0</v>
      </c>
      <c r="V479" s="22">
        <f t="shared" si="1806"/>
        <v>0</v>
      </c>
      <c r="Y479" s="22">
        <f t="shared" si="1807"/>
        <v>0</v>
      </c>
      <c r="AB479" s="22">
        <f t="shared" si="1808"/>
        <v>0</v>
      </c>
      <c r="AE479" s="22">
        <f t="shared" si="1809"/>
        <v>0</v>
      </c>
      <c r="AH479" s="22">
        <f t="shared" si="1810"/>
        <v>0</v>
      </c>
      <c r="AK479" s="22">
        <f t="shared" si="1811"/>
        <v>0</v>
      </c>
      <c r="AN479" s="22">
        <f t="shared" si="1812"/>
        <v>0</v>
      </c>
      <c r="AQ479" s="22">
        <f t="shared" si="1813"/>
        <v>0</v>
      </c>
      <c r="AT479" s="22">
        <f t="shared" si="1814"/>
        <v>0</v>
      </c>
      <c r="AW479" s="22">
        <f t="shared" si="1815"/>
        <v>0</v>
      </c>
      <c r="AY479" s="32">
        <f>SUM(AY480:AY484)</f>
        <v>53860</v>
      </c>
      <c r="AZ479" s="30">
        <f t="shared" si="1816"/>
        <v>-8088</v>
      </c>
      <c r="BA479" s="32">
        <f t="shared" ref="BA479" si="1835">SUM(BA480:BA484)</f>
        <v>45772</v>
      </c>
      <c r="BC479" s="22">
        <f t="shared" si="1817"/>
        <v>0</v>
      </c>
      <c r="BF479" s="22">
        <f t="shared" si="1818"/>
        <v>0</v>
      </c>
      <c r="BI479" s="22">
        <f t="shared" si="1819"/>
        <v>0</v>
      </c>
      <c r="BL479" s="22">
        <f t="shared" si="1820"/>
        <v>0</v>
      </c>
      <c r="BO479" s="22">
        <f t="shared" si="1821"/>
        <v>0</v>
      </c>
      <c r="BQ479" s="57">
        <f t="shared" si="1826"/>
        <v>53860</v>
      </c>
      <c r="BR479" s="57">
        <f t="shared" si="1822"/>
        <v>-8088</v>
      </c>
      <c r="BS479" s="57">
        <f t="shared" si="1826"/>
        <v>45772</v>
      </c>
      <c r="BT479" s="49"/>
      <c r="BY479" s="76">
        <f t="shared" si="1823"/>
        <v>53860</v>
      </c>
      <c r="BZ479" s="76">
        <f t="shared" si="1824"/>
        <v>-8088</v>
      </c>
      <c r="CA479" s="76">
        <f t="shared" si="1825"/>
        <v>45772</v>
      </c>
    </row>
    <row r="480" spans="1:79" ht="33.75" x14ac:dyDescent="0.2">
      <c r="A480" s="88" t="s">
        <v>57</v>
      </c>
      <c r="B480" s="72" t="s">
        <v>58</v>
      </c>
      <c r="D480" s="22">
        <f t="shared" si="1801"/>
        <v>0</v>
      </c>
      <c r="G480" s="22">
        <f t="shared" si="1802"/>
        <v>0</v>
      </c>
      <c r="J480" s="74">
        <f t="shared" si="1803"/>
        <v>0</v>
      </c>
      <c r="M480" s="22">
        <f t="shared" si="1804"/>
        <v>0</v>
      </c>
      <c r="P480" s="22">
        <f t="shared" si="1805"/>
        <v>0</v>
      </c>
      <c r="S480" s="22">
        <f t="shared" si="1798"/>
        <v>0</v>
      </c>
      <c r="V480" s="22">
        <f t="shared" si="1806"/>
        <v>0</v>
      </c>
      <c r="Y480" s="22">
        <f t="shared" si="1807"/>
        <v>0</v>
      </c>
      <c r="AB480" s="22">
        <f t="shared" si="1808"/>
        <v>0</v>
      </c>
      <c r="AE480" s="22">
        <f t="shared" si="1809"/>
        <v>0</v>
      </c>
      <c r="AH480" s="22">
        <f t="shared" si="1810"/>
        <v>0</v>
      </c>
      <c r="AK480" s="22">
        <f t="shared" si="1811"/>
        <v>0</v>
      </c>
      <c r="AN480" s="22">
        <f t="shared" si="1812"/>
        <v>0</v>
      </c>
      <c r="AQ480" s="22">
        <f t="shared" si="1813"/>
        <v>0</v>
      </c>
      <c r="AT480" s="22">
        <f t="shared" si="1814"/>
        <v>0</v>
      </c>
      <c r="AW480" s="22">
        <f t="shared" si="1815"/>
        <v>0</v>
      </c>
      <c r="AY480" s="92">
        <v>9795</v>
      </c>
      <c r="AZ480" s="76">
        <f t="shared" si="1816"/>
        <v>-2823</v>
      </c>
      <c r="BA480" s="92">
        <v>6972</v>
      </c>
      <c r="BC480" s="22">
        <f t="shared" si="1817"/>
        <v>0</v>
      </c>
      <c r="BF480" s="22">
        <f t="shared" si="1818"/>
        <v>0</v>
      </c>
      <c r="BI480" s="22">
        <f t="shared" si="1819"/>
        <v>0</v>
      </c>
      <c r="BL480" s="22">
        <f t="shared" si="1820"/>
        <v>0</v>
      </c>
      <c r="BO480" s="22">
        <f t="shared" si="1821"/>
        <v>0</v>
      </c>
      <c r="BQ480" s="57">
        <f t="shared" si="1826"/>
        <v>9795</v>
      </c>
      <c r="BR480" s="57">
        <f t="shared" si="1822"/>
        <v>-2823</v>
      </c>
      <c r="BS480" s="57">
        <f t="shared" si="1826"/>
        <v>6972</v>
      </c>
      <c r="BT480" s="49"/>
      <c r="BY480" s="76">
        <f t="shared" si="1823"/>
        <v>9795</v>
      </c>
      <c r="BZ480" s="76">
        <f t="shared" si="1824"/>
        <v>-2823</v>
      </c>
      <c r="CA480" s="76">
        <f t="shared" si="1825"/>
        <v>6972</v>
      </c>
    </row>
    <row r="481" spans="1:79" ht="22.5" x14ac:dyDescent="0.2">
      <c r="A481" s="88" t="s">
        <v>75</v>
      </c>
      <c r="B481" s="72" t="s">
        <v>76</v>
      </c>
      <c r="D481" s="22">
        <f t="shared" si="1801"/>
        <v>0</v>
      </c>
      <c r="G481" s="22">
        <f t="shared" si="1802"/>
        <v>0</v>
      </c>
      <c r="J481" s="74">
        <f t="shared" si="1803"/>
        <v>0</v>
      </c>
      <c r="M481" s="22">
        <f t="shared" si="1804"/>
        <v>0</v>
      </c>
      <c r="P481" s="22">
        <f t="shared" si="1805"/>
        <v>0</v>
      </c>
      <c r="S481" s="22">
        <f t="shared" si="1798"/>
        <v>0</v>
      </c>
      <c r="V481" s="22">
        <f t="shared" si="1806"/>
        <v>0</v>
      </c>
      <c r="Y481" s="22">
        <f t="shared" si="1807"/>
        <v>0</v>
      </c>
      <c r="AB481" s="22">
        <f t="shared" si="1808"/>
        <v>0</v>
      </c>
      <c r="AE481" s="22">
        <f t="shared" si="1809"/>
        <v>0</v>
      </c>
      <c r="AH481" s="22">
        <f t="shared" si="1810"/>
        <v>0</v>
      </c>
      <c r="AK481" s="22">
        <f t="shared" si="1811"/>
        <v>0</v>
      </c>
      <c r="AN481" s="22">
        <f t="shared" si="1812"/>
        <v>0</v>
      </c>
      <c r="AQ481" s="22">
        <f t="shared" si="1813"/>
        <v>0</v>
      </c>
      <c r="AT481" s="22">
        <f t="shared" si="1814"/>
        <v>0</v>
      </c>
      <c r="AW481" s="22">
        <f t="shared" si="1815"/>
        <v>0</v>
      </c>
      <c r="AY481" s="92">
        <v>30792</v>
      </c>
      <c r="AZ481" s="76">
        <f t="shared" si="1816"/>
        <v>-5896</v>
      </c>
      <c r="BA481" s="92">
        <v>24896</v>
      </c>
      <c r="BC481" s="22">
        <f t="shared" si="1817"/>
        <v>0</v>
      </c>
      <c r="BF481" s="22">
        <f t="shared" si="1818"/>
        <v>0</v>
      </c>
      <c r="BI481" s="22">
        <f t="shared" si="1819"/>
        <v>0</v>
      </c>
      <c r="BL481" s="22">
        <f t="shared" si="1820"/>
        <v>0</v>
      </c>
      <c r="BO481" s="22">
        <f t="shared" si="1821"/>
        <v>0</v>
      </c>
      <c r="BQ481" s="57">
        <f t="shared" si="1826"/>
        <v>30792</v>
      </c>
      <c r="BR481" s="57">
        <f t="shared" si="1822"/>
        <v>-5896</v>
      </c>
      <c r="BS481" s="57">
        <f t="shared" si="1826"/>
        <v>24896</v>
      </c>
      <c r="BT481" s="49"/>
      <c r="BY481" s="76">
        <f t="shared" si="1823"/>
        <v>30792</v>
      </c>
      <c r="BZ481" s="76">
        <f t="shared" si="1824"/>
        <v>-5896</v>
      </c>
      <c r="CA481" s="76">
        <f t="shared" si="1825"/>
        <v>24896</v>
      </c>
    </row>
    <row r="482" spans="1:79" ht="22.5" x14ac:dyDescent="0.2">
      <c r="A482" s="88" t="s">
        <v>59</v>
      </c>
      <c r="B482" s="72" t="s">
        <v>60</v>
      </c>
      <c r="D482" s="22">
        <f t="shared" si="1801"/>
        <v>0</v>
      </c>
      <c r="G482" s="22">
        <f t="shared" si="1802"/>
        <v>0</v>
      </c>
      <c r="J482" s="74">
        <f t="shared" si="1803"/>
        <v>0</v>
      </c>
      <c r="M482" s="22">
        <f t="shared" si="1804"/>
        <v>0</v>
      </c>
      <c r="P482" s="22">
        <f t="shared" si="1805"/>
        <v>0</v>
      </c>
      <c r="S482" s="22">
        <f t="shared" si="1798"/>
        <v>0</v>
      </c>
      <c r="V482" s="22">
        <f t="shared" si="1806"/>
        <v>0</v>
      </c>
      <c r="Y482" s="22">
        <f t="shared" si="1807"/>
        <v>0</v>
      </c>
      <c r="AB482" s="22">
        <f t="shared" si="1808"/>
        <v>0</v>
      </c>
      <c r="AE482" s="22">
        <f t="shared" si="1809"/>
        <v>0</v>
      </c>
      <c r="AH482" s="22">
        <f t="shared" si="1810"/>
        <v>0</v>
      </c>
      <c r="AK482" s="22">
        <f t="shared" si="1811"/>
        <v>0</v>
      </c>
      <c r="AN482" s="22">
        <f t="shared" si="1812"/>
        <v>0</v>
      </c>
      <c r="AQ482" s="22">
        <f t="shared" si="1813"/>
        <v>0</v>
      </c>
      <c r="AT482" s="22">
        <f t="shared" si="1814"/>
        <v>0</v>
      </c>
      <c r="AW482" s="22">
        <f t="shared" si="1815"/>
        <v>0</v>
      </c>
      <c r="AY482" s="92">
        <v>13273</v>
      </c>
      <c r="AZ482" s="76">
        <f t="shared" si="1816"/>
        <v>-423</v>
      </c>
      <c r="BA482" s="92">
        <v>12850</v>
      </c>
      <c r="BC482" s="22">
        <f t="shared" si="1817"/>
        <v>0</v>
      </c>
      <c r="BF482" s="22">
        <f t="shared" si="1818"/>
        <v>0</v>
      </c>
      <c r="BI482" s="22">
        <f t="shared" si="1819"/>
        <v>0</v>
      </c>
      <c r="BL482" s="22">
        <f t="shared" si="1820"/>
        <v>0</v>
      </c>
      <c r="BO482" s="22">
        <f t="shared" si="1821"/>
        <v>0</v>
      </c>
      <c r="BQ482" s="57">
        <f t="shared" si="1826"/>
        <v>13273</v>
      </c>
      <c r="BR482" s="57">
        <f t="shared" si="1822"/>
        <v>-423</v>
      </c>
      <c r="BS482" s="57">
        <f t="shared" si="1826"/>
        <v>12850</v>
      </c>
      <c r="BT482" s="49"/>
      <c r="BY482" s="76">
        <f t="shared" si="1823"/>
        <v>13273</v>
      </c>
      <c r="BZ482" s="76">
        <f t="shared" si="1824"/>
        <v>-423</v>
      </c>
      <c r="CA482" s="76">
        <f t="shared" si="1825"/>
        <v>12850</v>
      </c>
    </row>
    <row r="483" spans="1:79" ht="45" x14ac:dyDescent="0.2">
      <c r="A483" s="88" t="s">
        <v>77</v>
      </c>
      <c r="B483" s="72" t="s">
        <v>78</v>
      </c>
      <c r="D483" s="22">
        <f t="shared" si="1801"/>
        <v>0</v>
      </c>
      <c r="G483" s="22">
        <f t="shared" si="1802"/>
        <v>0</v>
      </c>
      <c r="J483" s="74">
        <f t="shared" si="1803"/>
        <v>0</v>
      </c>
      <c r="M483" s="22">
        <f t="shared" si="1804"/>
        <v>0</v>
      </c>
      <c r="P483" s="22">
        <f t="shared" si="1805"/>
        <v>0</v>
      </c>
      <c r="S483" s="22">
        <f t="shared" si="1798"/>
        <v>0</v>
      </c>
      <c r="V483" s="22">
        <f t="shared" si="1806"/>
        <v>0</v>
      </c>
      <c r="Y483" s="22">
        <f t="shared" si="1807"/>
        <v>0</v>
      </c>
      <c r="AB483" s="22">
        <f t="shared" si="1808"/>
        <v>0</v>
      </c>
      <c r="AE483" s="22">
        <f t="shared" si="1809"/>
        <v>0</v>
      </c>
      <c r="AH483" s="22">
        <f t="shared" si="1810"/>
        <v>0</v>
      </c>
      <c r="AK483" s="22">
        <f t="shared" si="1811"/>
        <v>0</v>
      </c>
      <c r="AN483" s="22">
        <f t="shared" si="1812"/>
        <v>0</v>
      </c>
      <c r="AQ483" s="22">
        <f t="shared" si="1813"/>
        <v>0</v>
      </c>
      <c r="AT483" s="22">
        <f t="shared" si="1814"/>
        <v>0</v>
      </c>
      <c r="AW483" s="22">
        <f t="shared" si="1815"/>
        <v>0</v>
      </c>
      <c r="AY483" s="92">
        <v>0</v>
      </c>
      <c r="AZ483" s="76">
        <f t="shared" si="1816"/>
        <v>695</v>
      </c>
      <c r="BA483" s="92">
        <v>695</v>
      </c>
      <c r="BC483" s="22">
        <f t="shared" si="1817"/>
        <v>0</v>
      </c>
      <c r="BF483" s="22">
        <f t="shared" si="1818"/>
        <v>0</v>
      </c>
      <c r="BI483" s="22">
        <f t="shared" si="1819"/>
        <v>0</v>
      </c>
      <c r="BL483" s="22">
        <f t="shared" si="1820"/>
        <v>0</v>
      </c>
      <c r="BO483" s="22">
        <f t="shared" si="1821"/>
        <v>0</v>
      </c>
      <c r="BQ483" s="57">
        <f t="shared" si="1826"/>
        <v>0</v>
      </c>
      <c r="BR483" s="57">
        <f t="shared" si="1822"/>
        <v>695</v>
      </c>
      <c r="BS483" s="57">
        <f t="shared" si="1826"/>
        <v>695</v>
      </c>
      <c r="BT483" s="49"/>
      <c r="BY483" s="76">
        <f t="shared" si="1823"/>
        <v>0</v>
      </c>
      <c r="BZ483" s="76">
        <f t="shared" si="1824"/>
        <v>695</v>
      </c>
      <c r="CA483" s="76">
        <f t="shared" si="1825"/>
        <v>695</v>
      </c>
    </row>
    <row r="484" spans="1:79" ht="45" x14ac:dyDescent="0.2">
      <c r="A484" s="88" t="s">
        <v>61</v>
      </c>
      <c r="B484" s="72" t="s">
        <v>62</v>
      </c>
      <c r="D484" s="22">
        <f t="shared" si="1801"/>
        <v>0</v>
      </c>
      <c r="G484" s="22">
        <f t="shared" si="1802"/>
        <v>0</v>
      </c>
      <c r="J484" s="74">
        <f t="shared" si="1803"/>
        <v>0</v>
      </c>
      <c r="M484" s="22">
        <f t="shared" si="1804"/>
        <v>0</v>
      </c>
      <c r="P484" s="22">
        <f t="shared" si="1805"/>
        <v>0</v>
      </c>
      <c r="S484" s="22">
        <f t="shared" si="1798"/>
        <v>0</v>
      </c>
      <c r="V484" s="22">
        <f t="shared" si="1806"/>
        <v>0</v>
      </c>
      <c r="Y484" s="22">
        <f t="shared" si="1807"/>
        <v>0</v>
      </c>
      <c r="AB484" s="22">
        <f t="shared" si="1808"/>
        <v>0</v>
      </c>
      <c r="AE484" s="22">
        <f t="shared" si="1809"/>
        <v>0</v>
      </c>
      <c r="AH484" s="22">
        <f t="shared" si="1810"/>
        <v>0</v>
      </c>
      <c r="AK484" s="22">
        <f t="shared" si="1811"/>
        <v>0</v>
      </c>
      <c r="AN484" s="22">
        <f t="shared" si="1812"/>
        <v>0</v>
      </c>
      <c r="AQ484" s="22">
        <f t="shared" si="1813"/>
        <v>0</v>
      </c>
      <c r="AT484" s="22">
        <f t="shared" si="1814"/>
        <v>0</v>
      </c>
      <c r="AW484" s="22">
        <f t="shared" si="1815"/>
        <v>0</v>
      </c>
      <c r="AY484" s="92">
        <v>0</v>
      </c>
      <c r="AZ484" s="76">
        <f t="shared" si="1816"/>
        <v>359</v>
      </c>
      <c r="BA484" s="92">
        <v>359</v>
      </c>
      <c r="BC484" s="22">
        <f t="shared" si="1817"/>
        <v>0</v>
      </c>
      <c r="BF484" s="22">
        <f t="shared" si="1818"/>
        <v>0</v>
      </c>
      <c r="BI484" s="22">
        <f t="shared" si="1819"/>
        <v>0</v>
      </c>
      <c r="BL484" s="22">
        <f t="shared" si="1820"/>
        <v>0</v>
      </c>
      <c r="BO484" s="22">
        <f t="shared" si="1821"/>
        <v>0</v>
      </c>
      <c r="BQ484" s="57">
        <f t="shared" si="1826"/>
        <v>0</v>
      </c>
      <c r="BR484" s="57">
        <f t="shared" si="1822"/>
        <v>359</v>
      </c>
      <c r="BS484" s="57">
        <f t="shared" si="1826"/>
        <v>359</v>
      </c>
      <c r="BT484" s="49"/>
      <c r="BY484" s="76">
        <f t="shared" si="1823"/>
        <v>0</v>
      </c>
      <c r="BZ484" s="76">
        <f t="shared" si="1824"/>
        <v>359</v>
      </c>
      <c r="CA484" s="76">
        <f t="shared" si="1825"/>
        <v>359</v>
      </c>
    </row>
    <row r="485" spans="1:79" ht="67.5" x14ac:dyDescent="0.2">
      <c r="A485" s="88" t="s">
        <v>84</v>
      </c>
      <c r="B485" s="72" t="s">
        <v>85</v>
      </c>
      <c r="D485" s="22">
        <f t="shared" si="1801"/>
        <v>0</v>
      </c>
      <c r="G485" s="22">
        <f t="shared" si="1802"/>
        <v>0</v>
      </c>
      <c r="J485" s="74">
        <f t="shared" si="1803"/>
        <v>0</v>
      </c>
      <c r="M485" s="22">
        <f t="shared" si="1804"/>
        <v>0</v>
      </c>
      <c r="P485" s="22">
        <f t="shared" si="1805"/>
        <v>0</v>
      </c>
      <c r="S485" s="22">
        <f t="shared" si="1798"/>
        <v>0</v>
      </c>
      <c r="V485" s="22">
        <f t="shared" si="1806"/>
        <v>0</v>
      </c>
      <c r="Y485" s="22">
        <f t="shared" si="1807"/>
        <v>0</v>
      </c>
      <c r="AB485" s="22">
        <f t="shared" si="1808"/>
        <v>0</v>
      </c>
      <c r="AE485" s="22">
        <f t="shared" si="1809"/>
        <v>0</v>
      </c>
      <c r="AH485" s="22">
        <f t="shared" si="1810"/>
        <v>0</v>
      </c>
      <c r="AK485" s="22">
        <f t="shared" si="1811"/>
        <v>0</v>
      </c>
      <c r="AN485" s="22">
        <f t="shared" si="1812"/>
        <v>0</v>
      </c>
      <c r="AQ485" s="22">
        <f t="shared" si="1813"/>
        <v>0</v>
      </c>
      <c r="AT485" s="22">
        <f t="shared" si="1814"/>
        <v>0</v>
      </c>
      <c r="AW485" s="22">
        <f t="shared" si="1815"/>
        <v>0</v>
      </c>
      <c r="AY485" s="32">
        <f>AY486</f>
        <v>1327</v>
      </c>
      <c r="AZ485" s="30">
        <f t="shared" si="1816"/>
        <v>3982</v>
      </c>
      <c r="BA485" s="32">
        <f t="shared" ref="BA485" si="1836">BA486</f>
        <v>5309</v>
      </c>
      <c r="BC485" s="22">
        <f t="shared" si="1817"/>
        <v>0</v>
      </c>
      <c r="BF485" s="22">
        <f t="shared" si="1818"/>
        <v>0</v>
      </c>
      <c r="BI485" s="22">
        <f t="shared" si="1819"/>
        <v>0</v>
      </c>
      <c r="BL485" s="22">
        <f t="shared" si="1820"/>
        <v>0</v>
      </c>
      <c r="BO485" s="22">
        <f t="shared" si="1821"/>
        <v>0</v>
      </c>
      <c r="BQ485" s="57">
        <f t="shared" si="1826"/>
        <v>1327</v>
      </c>
      <c r="BR485" s="57">
        <f t="shared" si="1822"/>
        <v>3982</v>
      </c>
      <c r="BS485" s="57">
        <f t="shared" si="1826"/>
        <v>5309</v>
      </c>
      <c r="BT485" s="49"/>
      <c r="BY485" s="76">
        <f t="shared" si="1823"/>
        <v>1327</v>
      </c>
      <c r="BZ485" s="76">
        <f t="shared" si="1824"/>
        <v>3982</v>
      </c>
      <c r="CA485" s="76">
        <f t="shared" si="1825"/>
        <v>5309</v>
      </c>
    </row>
    <row r="486" spans="1:79" ht="45" x14ac:dyDescent="0.2">
      <c r="A486" s="88" t="s">
        <v>86</v>
      </c>
      <c r="B486" s="72" t="s">
        <v>87</v>
      </c>
      <c r="D486" s="22">
        <f t="shared" si="1801"/>
        <v>0</v>
      </c>
      <c r="G486" s="22">
        <f t="shared" si="1802"/>
        <v>0</v>
      </c>
      <c r="J486" s="74">
        <f t="shared" si="1803"/>
        <v>0</v>
      </c>
      <c r="M486" s="22">
        <f t="shared" si="1804"/>
        <v>0</v>
      </c>
      <c r="P486" s="22">
        <f t="shared" si="1805"/>
        <v>0</v>
      </c>
      <c r="S486" s="22">
        <f t="shared" si="1798"/>
        <v>0</v>
      </c>
      <c r="V486" s="22">
        <f t="shared" si="1806"/>
        <v>0</v>
      </c>
      <c r="Y486" s="22">
        <f t="shared" si="1807"/>
        <v>0</v>
      </c>
      <c r="AB486" s="22">
        <f t="shared" si="1808"/>
        <v>0</v>
      </c>
      <c r="AE486" s="22">
        <f t="shared" si="1809"/>
        <v>0</v>
      </c>
      <c r="AH486" s="22">
        <f t="shared" si="1810"/>
        <v>0</v>
      </c>
      <c r="AK486" s="22">
        <f t="shared" si="1811"/>
        <v>0</v>
      </c>
      <c r="AN486" s="22">
        <f t="shared" si="1812"/>
        <v>0</v>
      </c>
      <c r="AQ486" s="22">
        <f t="shared" si="1813"/>
        <v>0</v>
      </c>
      <c r="AT486" s="22">
        <f t="shared" si="1814"/>
        <v>0</v>
      </c>
      <c r="AW486" s="22">
        <f t="shared" si="1815"/>
        <v>0</v>
      </c>
      <c r="AY486" s="55">
        <v>1327</v>
      </c>
      <c r="AZ486" s="54">
        <f t="shared" si="1816"/>
        <v>3982</v>
      </c>
      <c r="BA486" s="93">
        <v>5309</v>
      </c>
      <c r="BC486" s="22">
        <f t="shared" si="1817"/>
        <v>0</v>
      </c>
      <c r="BF486" s="22">
        <f t="shared" si="1818"/>
        <v>0</v>
      </c>
      <c r="BI486" s="22">
        <f t="shared" si="1819"/>
        <v>0</v>
      </c>
      <c r="BL486" s="22">
        <f t="shared" si="1820"/>
        <v>0</v>
      </c>
      <c r="BO486" s="22">
        <f t="shared" si="1821"/>
        <v>0</v>
      </c>
      <c r="BQ486" s="57">
        <f t="shared" si="1826"/>
        <v>1327</v>
      </c>
      <c r="BR486" s="57">
        <f t="shared" si="1822"/>
        <v>3982</v>
      </c>
      <c r="BS486" s="57">
        <f t="shared" si="1826"/>
        <v>5309</v>
      </c>
      <c r="BT486" s="49"/>
      <c r="BY486" s="76">
        <f t="shared" si="1823"/>
        <v>1327</v>
      </c>
      <c r="BZ486" s="76">
        <f t="shared" si="1824"/>
        <v>3982</v>
      </c>
      <c r="CA486" s="76">
        <f t="shared" si="1825"/>
        <v>5309</v>
      </c>
    </row>
    <row r="487" spans="1:79" ht="56.25" x14ac:dyDescent="0.2">
      <c r="A487" s="88" t="s">
        <v>92</v>
      </c>
      <c r="B487" s="72" t="s">
        <v>93</v>
      </c>
      <c r="D487" s="22">
        <f t="shared" si="1801"/>
        <v>0</v>
      </c>
      <c r="G487" s="22">
        <f t="shared" si="1802"/>
        <v>0</v>
      </c>
      <c r="J487" s="74">
        <f t="shared" si="1803"/>
        <v>0</v>
      </c>
      <c r="M487" s="22">
        <f t="shared" si="1804"/>
        <v>0</v>
      </c>
      <c r="P487" s="22">
        <f t="shared" si="1805"/>
        <v>0</v>
      </c>
      <c r="S487" s="22">
        <f t="shared" si="1798"/>
        <v>0</v>
      </c>
      <c r="V487" s="22">
        <f t="shared" si="1806"/>
        <v>0</v>
      </c>
      <c r="Y487" s="22">
        <f t="shared" si="1807"/>
        <v>0</v>
      </c>
      <c r="AB487" s="22">
        <f t="shared" si="1808"/>
        <v>0</v>
      </c>
      <c r="AE487" s="22">
        <f t="shared" si="1809"/>
        <v>0</v>
      </c>
      <c r="AH487" s="22">
        <f t="shared" si="1810"/>
        <v>0</v>
      </c>
      <c r="AK487" s="22">
        <f t="shared" si="1811"/>
        <v>0</v>
      </c>
      <c r="AN487" s="22">
        <f t="shared" si="1812"/>
        <v>0</v>
      </c>
      <c r="AQ487" s="22">
        <f t="shared" si="1813"/>
        <v>0</v>
      </c>
      <c r="AT487" s="22">
        <f t="shared" si="1814"/>
        <v>0</v>
      </c>
      <c r="AW487" s="22">
        <f t="shared" si="1815"/>
        <v>0</v>
      </c>
      <c r="AY487" s="32">
        <f>SUM(AY488:AY489)</f>
        <v>1592</v>
      </c>
      <c r="AZ487" s="30">
        <f t="shared" si="1816"/>
        <v>1988</v>
      </c>
      <c r="BA487" s="32">
        <f t="shared" ref="BA487" si="1837">SUM(BA488:BA489)</f>
        <v>3580</v>
      </c>
      <c r="BC487" s="22">
        <f t="shared" si="1817"/>
        <v>0</v>
      </c>
      <c r="BF487" s="22">
        <f t="shared" si="1818"/>
        <v>0</v>
      </c>
      <c r="BI487" s="22">
        <f t="shared" si="1819"/>
        <v>0</v>
      </c>
      <c r="BL487" s="22">
        <f t="shared" si="1820"/>
        <v>0</v>
      </c>
      <c r="BO487" s="22">
        <f t="shared" si="1821"/>
        <v>0</v>
      </c>
      <c r="BQ487" s="57">
        <f t="shared" si="1826"/>
        <v>1592</v>
      </c>
      <c r="BR487" s="57">
        <f t="shared" si="1822"/>
        <v>1988</v>
      </c>
      <c r="BS487" s="57">
        <f t="shared" si="1826"/>
        <v>3580</v>
      </c>
      <c r="BT487" s="49"/>
      <c r="BY487" s="76">
        <f t="shared" si="1823"/>
        <v>1592</v>
      </c>
      <c r="BZ487" s="76">
        <f t="shared" si="1824"/>
        <v>1988</v>
      </c>
      <c r="CA487" s="76">
        <f t="shared" si="1825"/>
        <v>3580</v>
      </c>
    </row>
    <row r="488" spans="1:79" ht="22.5" x14ac:dyDescent="0.2">
      <c r="A488" s="88" t="s">
        <v>96</v>
      </c>
      <c r="B488" s="72" t="s">
        <v>97</v>
      </c>
      <c r="D488" s="22">
        <f t="shared" si="1801"/>
        <v>0</v>
      </c>
      <c r="G488" s="22">
        <f t="shared" si="1802"/>
        <v>0</v>
      </c>
      <c r="J488" s="74">
        <f t="shared" si="1803"/>
        <v>0</v>
      </c>
      <c r="M488" s="22">
        <f t="shared" si="1804"/>
        <v>0</v>
      </c>
      <c r="P488" s="22">
        <f t="shared" si="1805"/>
        <v>0</v>
      </c>
      <c r="S488" s="22">
        <f t="shared" si="1798"/>
        <v>0</v>
      </c>
      <c r="V488" s="22">
        <f t="shared" si="1806"/>
        <v>0</v>
      </c>
      <c r="Y488" s="22">
        <f t="shared" si="1807"/>
        <v>0</v>
      </c>
      <c r="AB488" s="22">
        <f t="shared" si="1808"/>
        <v>0</v>
      </c>
      <c r="AE488" s="22">
        <f t="shared" si="1809"/>
        <v>0</v>
      </c>
      <c r="AH488" s="22">
        <f t="shared" si="1810"/>
        <v>0</v>
      </c>
      <c r="AK488" s="22">
        <f t="shared" si="1811"/>
        <v>0</v>
      </c>
      <c r="AN488" s="22">
        <f t="shared" si="1812"/>
        <v>0</v>
      </c>
      <c r="AQ488" s="22">
        <f t="shared" si="1813"/>
        <v>0</v>
      </c>
      <c r="AT488" s="22">
        <f t="shared" si="1814"/>
        <v>0</v>
      </c>
      <c r="AW488" s="22">
        <f t="shared" si="1815"/>
        <v>0</v>
      </c>
      <c r="AY488" s="91">
        <v>1327</v>
      </c>
      <c r="AZ488" s="91">
        <f t="shared" si="1816"/>
        <v>2203</v>
      </c>
      <c r="BA488" s="91">
        <v>3530</v>
      </c>
      <c r="BC488" s="22">
        <f t="shared" si="1817"/>
        <v>0</v>
      </c>
      <c r="BF488" s="22">
        <f t="shared" si="1818"/>
        <v>0</v>
      </c>
      <c r="BI488" s="22">
        <f t="shared" si="1819"/>
        <v>0</v>
      </c>
      <c r="BL488" s="22">
        <f t="shared" si="1820"/>
        <v>0</v>
      </c>
      <c r="BO488" s="22">
        <f t="shared" si="1821"/>
        <v>0</v>
      </c>
      <c r="BQ488" s="57">
        <f t="shared" si="1826"/>
        <v>1327</v>
      </c>
      <c r="BR488" s="57">
        <f t="shared" si="1822"/>
        <v>2203</v>
      </c>
      <c r="BS488" s="57">
        <f t="shared" si="1826"/>
        <v>3530</v>
      </c>
      <c r="BT488" s="49"/>
      <c r="BY488" s="76">
        <f t="shared" si="1823"/>
        <v>1327</v>
      </c>
      <c r="BZ488" s="76">
        <f t="shared" si="1824"/>
        <v>2203</v>
      </c>
      <c r="CA488" s="76">
        <f t="shared" si="1825"/>
        <v>3530</v>
      </c>
    </row>
    <row r="489" spans="1:79" ht="45" x14ac:dyDescent="0.2">
      <c r="A489" s="88" t="s">
        <v>98</v>
      </c>
      <c r="B489" s="72" t="s">
        <v>99</v>
      </c>
      <c r="D489" s="22">
        <f t="shared" si="1801"/>
        <v>0</v>
      </c>
      <c r="G489" s="22">
        <f t="shared" si="1802"/>
        <v>0</v>
      </c>
      <c r="J489" s="74">
        <f t="shared" si="1803"/>
        <v>0</v>
      </c>
      <c r="M489" s="22">
        <f t="shared" si="1804"/>
        <v>0</v>
      </c>
      <c r="P489" s="22">
        <f t="shared" si="1805"/>
        <v>0</v>
      </c>
      <c r="S489" s="22">
        <f t="shared" si="1798"/>
        <v>0</v>
      </c>
      <c r="V489" s="22">
        <f t="shared" si="1806"/>
        <v>0</v>
      </c>
      <c r="Y489" s="22">
        <f t="shared" si="1807"/>
        <v>0</v>
      </c>
      <c r="AB489" s="22">
        <f t="shared" si="1808"/>
        <v>0</v>
      </c>
      <c r="AE489" s="22">
        <f t="shared" si="1809"/>
        <v>0</v>
      </c>
      <c r="AH489" s="22">
        <f t="shared" si="1810"/>
        <v>0</v>
      </c>
      <c r="AK489" s="22">
        <f t="shared" si="1811"/>
        <v>0</v>
      </c>
      <c r="AN489" s="22">
        <f t="shared" si="1812"/>
        <v>0</v>
      </c>
      <c r="AQ489" s="22">
        <f t="shared" si="1813"/>
        <v>0</v>
      </c>
      <c r="AT489" s="22">
        <f t="shared" si="1814"/>
        <v>0</v>
      </c>
      <c r="AW489" s="22">
        <f t="shared" si="1815"/>
        <v>0</v>
      </c>
      <c r="AY489" s="91">
        <v>265</v>
      </c>
      <c r="AZ489" s="91">
        <f t="shared" si="1816"/>
        <v>-215</v>
      </c>
      <c r="BA489" s="91">
        <v>50</v>
      </c>
      <c r="BC489" s="22">
        <f t="shared" si="1817"/>
        <v>0</v>
      </c>
      <c r="BF489" s="22">
        <f t="shared" si="1818"/>
        <v>0</v>
      </c>
      <c r="BI489" s="22">
        <f t="shared" si="1819"/>
        <v>0</v>
      </c>
      <c r="BL489" s="22">
        <f t="shared" si="1820"/>
        <v>0</v>
      </c>
      <c r="BO489" s="22">
        <f t="shared" si="1821"/>
        <v>0</v>
      </c>
      <c r="BQ489" s="57">
        <f t="shared" si="1826"/>
        <v>265</v>
      </c>
      <c r="BR489" s="57">
        <f t="shared" si="1822"/>
        <v>-215</v>
      </c>
      <c r="BS489" s="57">
        <f t="shared" si="1826"/>
        <v>50</v>
      </c>
      <c r="BT489" s="49"/>
      <c r="BY489" s="76">
        <f t="shared" si="1823"/>
        <v>265</v>
      </c>
      <c r="BZ489" s="76">
        <f t="shared" si="1824"/>
        <v>-215</v>
      </c>
      <c r="CA489" s="76">
        <f t="shared" si="1825"/>
        <v>50</v>
      </c>
    </row>
    <row r="490" spans="1:79" ht="118.5" customHeight="1" x14ac:dyDescent="0.2">
      <c r="A490" s="86" t="s">
        <v>182</v>
      </c>
      <c r="B490" s="87" t="s">
        <v>183</v>
      </c>
      <c r="C490" s="41">
        <f t="shared" ref="C490:AX490" si="1838">C491</f>
        <v>0</v>
      </c>
      <c r="D490" s="41">
        <f t="shared" si="1801"/>
        <v>0</v>
      </c>
      <c r="E490" s="41">
        <f t="shared" si="1838"/>
        <v>0</v>
      </c>
      <c r="F490" s="41">
        <f t="shared" si="1838"/>
        <v>0</v>
      </c>
      <c r="G490" s="41">
        <f t="shared" si="1802"/>
        <v>0</v>
      </c>
      <c r="H490" s="41">
        <f t="shared" si="1838"/>
        <v>0</v>
      </c>
      <c r="I490" s="41">
        <f t="shared" si="1838"/>
        <v>0</v>
      </c>
      <c r="J490" s="41">
        <f t="shared" si="1803"/>
        <v>0</v>
      </c>
      <c r="K490" s="41">
        <f t="shared" si="1838"/>
        <v>0</v>
      </c>
      <c r="L490" s="41">
        <f t="shared" si="1838"/>
        <v>0</v>
      </c>
      <c r="M490" s="41">
        <f t="shared" si="1804"/>
        <v>0</v>
      </c>
      <c r="N490" s="41">
        <f t="shared" si="1838"/>
        <v>0</v>
      </c>
      <c r="O490" s="41">
        <f t="shared" si="1838"/>
        <v>0</v>
      </c>
      <c r="P490" s="41">
        <f t="shared" si="1805"/>
        <v>0</v>
      </c>
      <c r="Q490" s="41">
        <f t="shared" si="1838"/>
        <v>0</v>
      </c>
      <c r="R490" s="41">
        <f t="shared" si="1838"/>
        <v>0</v>
      </c>
      <c r="S490" s="41">
        <f t="shared" si="1798"/>
        <v>0</v>
      </c>
      <c r="T490" s="41">
        <f t="shared" si="1838"/>
        <v>0</v>
      </c>
      <c r="U490" s="41">
        <f t="shared" si="1838"/>
        <v>0</v>
      </c>
      <c r="V490" s="41">
        <f t="shared" si="1806"/>
        <v>0</v>
      </c>
      <c r="W490" s="41">
        <f t="shared" si="1838"/>
        <v>0</v>
      </c>
      <c r="X490" s="41">
        <f t="shared" si="1838"/>
        <v>0</v>
      </c>
      <c r="Y490" s="41">
        <f t="shared" si="1807"/>
        <v>0</v>
      </c>
      <c r="Z490" s="41">
        <f t="shared" si="1838"/>
        <v>0</v>
      </c>
      <c r="AA490" s="41">
        <f t="shared" si="1838"/>
        <v>0</v>
      </c>
      <c r="AB490" s="41">
        <f t="shared" si="1808"/>
        <v>0</v>
      </c>
      <c r="AC490" s="41">
        <f t="shared" si="1838"/>
        <v>0</v>
      </c>
      <c r="AD490" s="41">
        <f t="shared" si="1838"/>
        <v>0</v>
      </c>
      <c r="AE490" s="41">
        <f t="shared" si="1809"/>
        <v>0</v>
      </c>
      <c r="AF490" s="41">
        <f t="shared" si="1838"/>
        <v>0</v>
      </c>
      <c r="AG490" s="41">
        <f t="shared" si="1838"/>
        <v>0</v>
      </c>
      <c r="AH490" s="41">
        <f t="shared" si="1810"/>
        <v>0</v>
      </c>
      <c r="AI490" s="41">
        <f t="shared" si="1838"/>
        <v>0</v>
      </c>
      <c r="AJ490" s="41">
        <f t="shared" si="1838"/>
        <v>0</v>
      </c>
      <c r="AK490" s="41">
        <f t="shared" si="1811"/>
        <v>0</v>
      </c>
      <c r="AL490" s="41">
        <f t="shared" si="1838"/>
        <v>0</v>
      </c>
      <c r="AM490" s="41">
        <f t="shared" si="1838"/>
        <v>0</v>
      </c>
      <c r="AN490" s="41">
        <f t="shared" si="1812"/>
        <v>0</v>
      </c>
      <c r="AO490" s="41">
        <f t="shared" si="1838"/>
        <v>0</v>
      </c>
      <c r="AP490" s="41">
        <f t="shared" si="1838"/>
        <v>0</v>
      </c>
      <c r="AQ490" s="41">
        <f t="shared" si="1813"/>
        <v>0</v>
      </c>
      <c r="AR490" s="41">
        <f t="shared" si="1838"/>
        <v>0</v>
      </c>
      <c r="AS490" s="41">
        <f t="shared" si="1838"/>
        <v>0</v>
      </c>
      <c r="AT490" s="41">
        <f t="shared" si="1814"/>
        <v>0</v>
      </c>
      <c r="AU490" s="41">
        <f t="shared" si="1838"/>
        <v>0</v>
      </c>
      <c r="AV490" s="41">
        <f t="shared" si="1838"/>
        <v>0</v>
      </c>
      <c r="AW490" s="41">
        <f t="shared" si="1815"/>
        <v>0</v>
      </c>
      <c r="AX490" s="41">
        <f t="shared" si="1838"/>
        <v>0</v>
      </c>
      <c r="AY490" s="41">
        <f>AY491</f>
        <v>0</v>
      </c>
      <c r="AZ490" s="40">
        <f t="shared" si="1816"/>
        <v>14747</v>
      </c>
      <c r="BA490" s="41">
        <f t="shared" ref="BA490:BN493" si="1839">BA491</f>
        <v>14747</v>
      </c>
      <c r="BB490" s="41">
        <f t="shared" si="1839"/>
        <v>0</v>
      </c>
      <c r="BC490" s="41">
        <f t="shared" si="1817"/>
        <v>0</v>
      </c>
      <c r="BD490" s="41">
        <f t="shared" si="1839"/>
        <v>0</v>
      </c>
      <c r="BE490" s="41">
        <f t="shared" si="1839"/>
        <v>0</v>
      </c>
      <c r="BF490" s="41">
        <f t="shared" si="1818"/>
        <v>0</v>
      </c>
      <c r="BG490" s="41">
        <f t="shared" si="1839"/>
        <v>0</v>
      </c>
      <c r="BH490" s="41">
        <f t="shared" si="1839"/>
        <v>0</v>
      </c>
      <c r="BI490" s="41">
        <f t="shared" si="1819"/>
        <v>0</v>
      </c>
      <c r="BJ490" s="41">
        <f t="shared" si="1839"/>
        <v>0</v>
      </c>
      <c r="BK490" s="41">
        <f t="shared" si="1839"/>
        <v>0</v>
      </c>
      <c r="BL490" s="41">
        <f t="shared" si="1820"/>
        <v>0</v>
      </c>
      <c r="BM490" s="41">
        <f t="shared" si="1839"/>
        <v>0</v>
      </c>
      <c r="BN490" s="41">
        <f t="shared" si="1839"/>
        <v>0</v>
      </c>
      <c r="BO490" s="41">
        <f t="shared" si="1821"/>
        <v>0</v>
      </c>
      <c r="BP490" s="41">
        <f t="shared" ref="BP490" si="1840">BP491</f>
        <v>0</v>
      </c>
      <c r="BQ490" s="60">
        <f t="shared" si="1826"/>
        <v>0</v>
      </c>
      <c r="BR490" s="60">
        <f t="shared" si="1822"/>
        <v>14747</v>
      </c>
      <c r="BS490" s="60">
        <f t="shared" si="1826"/>
        <v>14747</v>
      </c>
      <c r="BT490" s="49"/>
      <c r="BU490" s="52"/>
      <c r="BV490" s="41">
        <f>BV491</f>
        <v>0</v>
      </c>
      <c r="BW490" s="41">
        <f>BW491</f>
        <v>0</v>
      </c>
      <c r="BX490" s="41">
        <f>BX491</f>
        <v>0</v>
      </c>
      <c r="BY490" s="41">
        <f t="shared" si="1823"/>
        <v>0</v>
      </c>
      <c r="BZ490" s="41">
        <f t="shared" si="1824"/>
        <v>14747</v>
      </c>
      <c r="CA490" s="41">
        <f t="shared" si="1825"/>
        <v>14747</v>
      </c>
    </row>
    <row r="491" spans="1:79" ht="33.75" x14ac:dyDescent="0.2">
      <c r="A491" s="88" t="s">
        <v>43</v>
      </c>
      <c r="B491" s="72" t="s">
        <v>44</v>
      </c>
      <c r="D491" s="22">
        <f t="shared" si="1801"/>
        <v>0</v>
      </c>
      <c r="G491" s="22">
        <f t="shared" si="1802"/>
        <v>0</v>
      </c>
      <c r="J491" s="74">
        <f t="shared" si="1803"/>
        <v>0</v>
      </c>
      <c r="M491" s="22">
        <f t="shared" si="1804"/>
        <v>0</v>
      </c>
      <c r="P491" s="22">
        <f t="shared" si="1805"/>
        <v>0</v>
      </c>
      <c r="S491" s="22">
        <f t="shared" si="1798"/>
        <v>0</v>
      </c>
      <c r="V491" s="22">
        <f t="shared" si="1806"/>
        <v>0</v>
      </c>
      <c r="Y491" s="22">
        <f t="shared" si="1807"/>
        <v>0</v>
      </c>
      <c r="AB491" s="22">
        <f t="shared" si="1808"/>
        <v>0</v>
      </c>
      <c r="AE491" s="22">
        <f t="shared" si="1809"/>
        <v>0</v>
      </c>
      <c r="AH491" s="22">
        <f t="shared" si="1810"/>
        <v>0</v>
      </c>
      <c r="AK491" s="22">
        <f t="shared" si="1811"/>
        <v>0</v>
      </c>
      <c r="AN491" s="22">
        <f t="shared" si="1812"/>
        <v>0</v>
      </c>
      <c r="AQ491" s="22">
        <f t="shared" si="1813"/>
        <v>0</v>
      </c>
      <c r="AT491" s="22">
        <f t="shared" si="1814"/>
        <v>0</v>
      </c>
      <c r="AW491" s="22">
        <f t="shared" si="1815"/>
        <v>0</v>
      </c>
      <c r="AY491" s="32">
        <f>AY492</f>
        <v>0</v>
      </c>
      <c r="AZ491" s="30">
        <f t="shared" si="1816"/>
        <v>14747</v>
      </c>
      <c r="BA491" s="32">
        <f t="shared" si="1839"/>
        <v>14747</v>
      </c>
      <c r="BC491" s="22">
        <f t="shared" si="1817"/>
        <v>0</v>
      </c>
      <c r="BF491" s="22">
        <f t="shared" si="1818"/>
        <v>0</v>
      </c>
      <c r="BI491" s="22">
        <f t="shared" si="1819"/>
        <v>0</v>
      </c>
      <c r="BL491" s="22">
        <f t="shared" si="1820"/>
        <v>0</v>
      </c>
      <c r="BO491" s="22">
        <f t="shared" si="1821"/>
        <v>0</v>
      </c>
      <c r="BQ491" s="49"/>
      <c r="BR491" s="49"/>
      <c r="BS491" s="49"/>
      <c r="BT491" s="49"/>
      <c r="BY491" s="76">
        <f t="shared" si="1823"/>
        <v>0</v>
      </c>
      <c r="BZ491" s="76">
        <f t="shared" si="1824"/>
        <v>0</v>
      </c>
      <c r="CA491" s="76">
        <f t="shared" si="1825"/>
        <v>0</v>
      </c>
    </row>
    <row r="492" spans="1:79" x14ac:dyDescent="0.2">
      <c r="A492" s="89">
        <v>52</v>
      </c>
      <c r="B492" s="90" t="s">
        <v>115</v>
      </c>
      <c r="D492" s="22">
        <f t="shared" si="1801"/>
        <v>0</v>
      </c>
      <c r="G492" s="22">
        <f t="shared" si="1802"/>
        <v>0</v>
      </c>
      <c r="J492" s="74">
        <f t="shared" si="1803"/>
        <v>0</v>
      </c>
      <c r="M492" s="22">
        <f t="shared" si="1804"/>
        <v>0</v>
      </c>
      <c r="P492" s="22">
        <f t="shared" si="1805"/>
        <v>0</v>
      </c>
      <c r="S492" s="22">
        <f t="shared" si="1798"/>
        <v>0</v>
      </c>
      <c r="V492" s="22">
        <f t="shared" si="1806"/>
        <v>0</v>
      </c>
      <c r="Y492" s="22">
        <f t="shared" si="1807"/>
        <v>0</v>
      </c>
      <c r="AB492" s="22">
        <f t="shared" si="1808"/>
        <v>0</v>
      </c>
      <c r="AE492" s="22">
        <f t="shared" si="1809"/>
        <v>0</v>
      </c>
      <c r="AH492" s="22">
        <f t="shared" si="1810"/>
        <v>0</v>
      </c>
      <c r="AK492" s="22">
        <f t="shared" si="1811"/>
        <v>0</v>
      </c>
      <c r="AN492" s="22">
        <f t="shared" si="1812"/>
        <v>0</v>
      </c>
      <c r="AQ492" s="22">
        <f t="shared" si="1813"/>
        <v>0</v>
      </c>
      <c r="AT492" s="22">
        <f t="shared" si="1814"/>
        <v>0</v>
      </c>
      <c r="AW492" s="22">
        <f t="shared" si="1815"/>
        <v>0</v>
      </c>
      <c r="AY492" s="32">
        <f>AY493</f>
        <v>0</v>
      </c>
      <c r="AZ492" s="30">
        <f t="shared" si="1816"/>
        <v>14747</v>
      </c>
      <c r="BA492" s="32">
        <f t="shared" si="1839"/>
        <v>14747</v>
      </c>
      <c r="BC492" s="22">
        <f t="shared" si="1817"/>
        <v>0</v>
      </c>
      <c r="BF492" s="22">
        <f t="shared" si="1818"/>
        <v>0</v>
      </c>
      <c r="BI492" s="22">
        <f t="shared" si="1819"/>
        <v>0</v>
      </c>
      <c r="BL492" s="22">
        <f t="shared" si="1820"/>
        <v>0</v>
      </c>
      <c r="BO492" s="22">
        <f t="shared" si="1821"/>
        <v>0</v>
      </c>
      <c r="BQ492" s="57">
        <f t="shared" si="1826"/>
        <v>0</v>
      </c>
      <c r="BR492" s="57">
        <f t="shared" si="1822"/>
        <v>14747</v>
      </c>
      <c r="BS492" s="57">
        <f t="shared" si="1826"/>
        <v>14747</v>
      </c>
      <c r="BT492" s="49"/>
      <c r="BY492" s="76">
        <f t="shared" si="1823"/>
        <v>0</v>
      </c>
      <c r="BZ492" s="76">
        <f t="shared" si="1824"/>
        <v>14747</v>
      </c>
      <c r="CA492" s="76">
        <f t="shared" si="1825"/>
        <v>14747</v>
      </c>
    </row>
    <row r="493" spans="1:79" ht="22.5" x14ac:dyDescent="0.2">
      <c r="A493" s="88" t="s">
        <v>178</v>
      </c>
      <c r="B493" s="72" t="s">
        <v>179</v>
      </c>
      <c r="D493" s="22">
        <f t="shared" si="1801"/>
        <v>0</v>
      </c>
      <c r="G493" s="22">
        <f t="shared" si="1802"/>
        <v>0</v>
      </c>
      <c r="J493" s="74">
        <f t="shared" si="1803"/>
        <v>0</v>
      </c>
      <c r="M493" s="22">
        <f t="shared" si="1804"/>
        <v>0</v>
      </c>
      <c r="P493" s="22">
        <f t="shared" si="1805"/>
        <v>0</v>
      </c>
      <c r="S493" s="22">
        <f t="shared" si="1798"/>
        <v>0</v>
      </c>
      <c r="V493" s="22">
        <f t="shared" si="1806"/>
        <v>0</v>
      </c>
      <c r="Y493" s="22">
        <f t="shared" si="1807"/>
        <v>0</v>
      </c>
      <c r="AB493" s="22">
        <f t="shared" si="1808"/>
        <v>0</v>
      </c>
      <c r="AE493" s="22">
        <f t="shared" si="1809"/>
        <v>0</v>
      </c>
      <c r="AH493" s="22">
        <f t="shared" si="1810"/>
        <v>0</v>
      </c>
      <c r="AK493" s="22">
        <f t="shared" si="1811"/>
        <v>0</v>
      </c>
      <c r="AN493" s="22">
        <f t="shared" si="1812"/>
        <v>0</v>
      </c>
      <c r="AQ493" s="22">
        <f t="shared" si="1813"/>
        <v>0</v>
      </c>
      <c r="AT493" s="22">
        <f t="shared" si="1814"/>
        <v>0</v>
      </c>
      <c r="AW493" s="22">
        <f t="shared" si="1815"/>
        <v>0</v>
      </c>
      <c r="AY493" s="32">
        <f>AY494</f>
        <v>0</v>
      </c>
      <c r="AZ493" s="30">
        <f t="shared" si="1816"/>
        <v>14747</v>
      </c>
      <c r="BA493" s="32">
        <f t="shared" si="1839"/>
        <v>14747</v>
      </c>
      <c r="BC493" s="22">
        <f t="shared" si="1817"/>
        <v>0</v>
      </c>
      <c r="BF493" s="22">
        <f t="shared" si="1818"/>
        <v>0</v>
      </c>
      <c r="BI493" s="22">
        <f t="shared" si="1819"/>
        <v>0</v>
      </c>
      <c r="BL493" s="22">
        <f t="shared" si="1820"/>
        <v>0</v>
      </c>
      <c r="BO493" s="22">
        <f t="shared" si="1821"/>
        <v>0</v>
      </c>
      <c r="BQ493" s="57">
        <f t="shared" si="1826"/>
        <v>0</v>
      </c>
      <c r="BR493" s="57">
        <f t="shared" si="1822"/>
        <v>14747</v>
      </c>
      <c r="BS493" s="57">
        <f t="shared" si="1826"/>
        <v>14747</v>
      </c>
      <c r="BT493" s="49"/>
      <c r="BY493" s="76">
        <f t="shared" si="1823"/>
        <v>0</v>
      </c>
      <c r="BZ493" s="76">
        <f t="shared" si="1824"/>
        <v>14747</v>
      </c>
      <c r="CA493" s="76">
        <f t="shared" si="1825"/>
        <v>14747</v>
      </c>
    </row>
    <row r="494" spans="1:79" ht="22.5" x14ac:dyDescent="0.2">
      <c r="A494" s="88" t="s">
        <v>55</v>
      </c>
      <c r="B494" s="72" t="s">
        <v>56</v>
      </c>
      <c r="D494" s="22">
        <f t="shared" si="1801"/>
        <v>0</v>
      </c>
      <c r="G494" s="22">
        <f t="shared" si="1802"/>
        <v>0</v>
      </c>
      <c r="J494" s="74">
        <f t="shared" si="1803"/>
        <v>0</v>
      </c>
      <c r="M494" s="22">
        <f t="shared" si="1804"/>
        <v>0</v>
      </c>
      <c r="P494" s="22">
        <f t="shared" si="1805"/>
        <v>0</v>
      </c>
      <c r="S494" s="22">
        <f t="shared" si="1798"/>
        <v>0</v>
      </c>
      <c r="V494" s="22">
        <f t="shared" si="1806"/>
        <v>0</v>
      </c>
      <c r="Y494" s="22">
        <f t="shared" si="1807"/>
        <v>0</v>
      </c>
      <c r="AB494" s="22">
        <f t="shared" si="1808"/>
        <v>0</v>
      </c>
      <c r="AE494" s="22">
        <f t="shared" si="1809"/>
        <v>0</v>
      </c>
      <c r="AH494" s="22">
        <f t="shared" si="1810"/>
        <v>0</v>
      </c>
      <c r="AK494" s="22">
        <f t="shared" si="1811"/>
        <v>0</v>
      </c>
      <c r="AN494" s="22">
        <f t="shared" si="1812"/>
        <v>0</v>
      </c>
      <c r="AQ494" s="22">
        <f t="shared" si="1813"/>
        <v>0</v>
      </c>
      <c r="AT494" s="22">
        <f t="shared" si="1814"/>
        <v>0</v>
      </c>
      <c r="AW494" s="22">
        <f t="shared" si="1815"/>
        <v>0</v>
      </c>
      <c r="AY494" s="32">
        <f>SUM(AY495:AY495)</f>
        <v>0</v>
      </c>
      <c r="AZ494" s="30">
        <f t="shared" si="1816"/>
        <v>14747</v>
      </c>
      <c r="BA494" s="32">
        <f>SUM(BA495:BA495)</f>
        <v>14747</v>
      </c>
      <c r="BC494" s="22">
        <f t="shared" si="1817"/>
        <v>0</v>
      </c>
      <c r="BF494" s="22">
        <f t="shared" si="1818"/>
        <v>0</v>
      </c>
      <c r="BI494" s="22">
        <f t="shared" si="1819"/>
        <v>0</v>
      </c>
      <c r="BL494" s="22">
        <f t="shared" si="1820"/>
        <v>0</v>
      </c>
      <c r="BO494" s="22">
        <f t="shared" si="1821"/>
        <v>0</v>
      </c>
      <c r="BQ494" s="57">
        <f t="shared" si="1826"/>
        <v>0</v>
      </c>
      <c r="BR494" s="57">
        <f t="shared" si="1822"/>
        <v>14747</v>
      </c>
      <c r="BS494" s="57">
        <f t="shared" si="1826"/>
        <v>14747</v>
      </c>
      <c r="BT494" s="49"/>
      <c r="BY494" s="76">
        <f t="shared" si="1823"/>
        <v>0</v>
      </c>
      <c r="BZ494" s="76">
        <f t="shared" si="1824"/>
        <v>14747</v>
      </c>
      <c r="CA494" s="76">
        <f t="shared" si="1825"/>
        <v>14747</v>
      </c>
    </row>
    <row r="495" spans="1:79" ht="33.75" x14ac:dyDescent="0.2">
      <c r="A495" s="88" t="s">
        <v>57</v>
      </c>
      <c r="B495" s="72" t="s">
        <v>58</v>
      </c>
      <c r="D495" s="22">
        <f t="shared" si="1801"/>
        <v>0</v>
      </c>
      <c r="G495" s="22">
        <f t="shared" si="1802"/>
        <v>0</v>
      </c>
      <c r="J495" s="74">
        <f t="shared" si="1803"/>
        <v>0</v>
      </c>
      <c r="M495" s="22">
        <f t="shared" si="1804"/>
        <v>0</v>
      </c>
      <c r="P495" s="22">
        <f t="shared" si="1805"/>
        <v>0</v>
      </c>
      <c r="S495" s="22">
        <f t="shared" si="1798"/>
        <v>0</v>
      </c>
      <c r="V495" s="22">
        <f t="shared" si="1806"/>
        <v>0</v>
      </c>
      <c r="Y495" s="22">
        <f t="shared" si="1807"/>
        <v>0</v>
      </c>
      <c r="AB495" s="22">
        <f t="shared" si="1808"/>
        <v>0</v>
      </c>
      <c r="AE495" s="22">
        <f t="shared" si="1809"/>
        <v>0</v>
      </c>
      <c r="AH495" s="22">
        <f t="shared" si="1810"/>
        <v>0</v>
      </c>
      <c r="AK495" s="22">
        <f t="shared" si="1811"/>
        <v>0</v>
      </c>
      <c r="AN495" s="22">
        <f t="shared" si="1812"/>
        <v>0</v>
      </c>
      <c r="AQ495" s="22">
        <f t="shared" si="1813"/>
        <v>0</v>
      </c>
      <c r="AT495" s="22">
        <f t="shared" si="1814"/>
        <v>0</v>
      </c>
      <c r="AW495" s="22">
        <f t="shared" si="1815"/>
        <v>0</v>
      </c>
      <c r="AY495" s="82">
        <v>0</v>
      </c>
      <c r="AZ495" s="82">
        <f t="shared" si="1816"/>
        <v>14747</v>
      </c>
      <c r="BA495" s="82">
        <v>14747</v>
      </c>
      <c r="BC495" s="22">
        <f t="shared" si="1817"/>
        <v>0</v>
      </c>
      <c r="BF495" s="22">
        <f t="shared" si="1818"/>
        <v>0</v>
      </c>
      <c r="BI495" s="22">
        <f t="shared" si="1819"/>
        <v>0</v>
      </c>
      <c r="BL495" s="22">
        <f t="shared" si="1820"/>
        <v>0</v>
      </c>
      <c r="BO495" s="22">
        <f t="shared" si="1821"/>
        <v>0</v>
      </c>
      <c r="BQ495" s="57">
        <f t="shared" si="1826"/>
        <v>0</v>
      </c>
      <c r="BR495" s="57">
        <f t="shared" si="1822"/>
        <v>14747</v>
      </c>
      <c r="BS495" s="57">
        <f t="shared" si="1826"/>
        <v>14747</v>
      </c>
      <c r="BT495" s="49"/>
      <c r="BY495" s="76">
        <f t="shared" si="1823"/>
        <v>0</v>
      </c>
      <c r="BZ495" s="76">
        <f t="shared" si="1824"/>
        <v>14747</v>
      </c>
      <c r="CA495" s="76">
        <f t="shared" si="1825"/>
        <v>14747</v>
      </c>
    </row>
    <row r="496" spans="1:79" ht="22.5" x14ac:dyDescent="0.2">
      <c r="A496" s="86" t="s">
        <v>160</v>
      </c>
      <c r="B496" s="87" t="s">
        <v>160</v>
      </c>
      <c r="C496" s="41">
        <f t="shared" ref="C496:AX496" si="1841">C497</f>
        <v>0</v>
      </c>
      <c r="D496" s="41">
        <f t="shared" si="1801"/>
        <v>0</v>
      </c>
      <c r="E496" s="41">
        <f t="shared" si="1841"/>
        <v>0</v>
      </c>
      <c r="F496" s="41">
        <f t="shared" si="1841"/>
        <v>0</v>
      </c>
      <c r="G496" s="41">
        <f t="shared" si="1802"/>
        <v>0</v>
      </c>
      <c r="H496" s="41">
        <f t="shared" si="1841"/>
        <v>0</v>
      </c>
      <c r="I496" s="41">
        <f t="shared" si="1841"/>
        <v>0</v>
      </c>
      <c r="J496" s="41">
        <f t="shared" si="1803"/>
        <v>0</v>
      </c>
      <c r="K496" s="41">
        <f t="shared" si="1841"/>
        <v>0</v>
      </c>
      <c r="L496" s="41">
        <f t="shared" si="1841"/>
        <v>0</v>
      </c>
      <c r="M496" s="41">
        <f t="shared" si="1804"/>
        <v>0</v>
      </c>
      <c r="N496" s="41">
        <f t="shared" si="1841"/>
        <v>0</v>
      </c>
      <c r="O496" s="41">
        <f t="shared" si="1841"/>
        <v>0</v>
      </c>
      <c r="P496" s="41">
        <f t="shared" si="1805"/>
        <v>0</v>
      </c>
      <c r="Q496" s="41">
        <f t="shared" si="1841"/>
        <v>0</v>
      </c>
      <c r="R496" s="41">
        <f t="shared" si="1841"/>
        <v>0</v>
      </c>
      <c r="S496" s="41">
        <f t="shared" si="1798"/>
        <v>0</v>
      </c>
      <c r="T496" s="41">
        <f t="shared" si="1841"/>
        <v>0</v>
      </c>
      <c r="U496" s="41">
        <f t="shared" si="1841"/>
        <v>0</v>
      </c>
      <c r="V496" s="41">
        <f t="shared" si="1806"/>
        <v>0</v>
      </c>
      <c r="W496" s="41">
        <f t="shared" si="1841"/>
        <v>0</v>
      </c>
      <c r="X496" s="41">
        <f t="shared" si="1841"/>
        <v>0</v>
      </c>
      <c r="Y496" s="41">
        <f t="shared" si="1807"/>
        <v>0</v>
      </c>
      <c r="Z496" s="41">
        <f t="shared" si="1841"/>
        <v>0</v>
      </c>
      <c r="AA496" s="41">
        <f t="shared" si="1841"/>
        <v>0</v>
      </c>
      <c r="AB496" s="41">
        <f t="shared" si="1808"/>
        <v>0</v>
      </c>
      <c r="AC496" s="41">
        <f t="shared" si="1841"/>
        <v>0</v>
      </c>
      <c r="AD496" s="41">
        <f t="shared" si="1841"/>
        <v>0</v>
      </c>
      <c r="AE496" s="41">
        <f t="shared" si="1809"/>
        <v>0</v>
      </c>
      <c r="AF496" s="41">
        <f t="shared" si="1841"/>
        <v>0</v>
      </c>
      <c r="AG496" s="41">
        <f t="shared" si="1841"/>
        <v>0</v>
      </c>
      <c r="AH496" s="41">
        <f t="shared" si="1810"/>
        <v>0</v>
      </c>
      <c r="AI496" s="41">
        <f t="shared" si="1841"/>
        <v>0</v>
      </c>
      <c r="AJ496" s="41">
        <f t="shared" si="1841"/>
        <v>0</v>
      </c>
      <c r="AK496" s="41">
        <f t="shared" si="1811"/>
        <v>0</v>
      </c>
      <c r="AL496" s="41">
        <f t="shared" si="1841"/>
        <v>0</v>
      </c>
      <c r="AM496" s="41">
        <f t="shared" si="1841"/>
        <v>0</v>
      </c>
      <c r="AN496" s="41">
        <f t="shared" si="1812"/>
        <v>0</v>
      </c>
      <c r="AO496" s="41">
        <f t="shared" si="1841"/>
        <v>0</v>
      </c>
      <c r="AP496" s="41">
        <f t="shared" si="1841"/>
        <v>0</v>
      </c>
      <c r="AQ496" s="41">
        <f t="shared" si="1813"/>
        <v>0</v>
      </c>
      <c r="AR496" s="41">
        <f t="shared" si="1841"/>
        <v>0</v>
      </c>
      <c r="AS496" s="41">
        <f t="shared" si="1841"/>
        <v>0</v>
      </c>
      <c r="AT496" s="41">
        <f t="shared" si="1814"/>
        <v>0</v>
      </c>
      <c r="AU496" s="41">
        <f t="shared" si="1841"/>
        <v>0</v>
      </c>
      <c r="AV496" s="41">
        <f t="shared" si="1841"/>
        <v>0</v>
      </c>
      <c r="AW496" s="41">
        <f t="shared" si="1815"/>
        <v>0</v>
      </c>
      <c r="AX496" s="41">
        <f t="shared" si="1841"/>
        <v>0</v>
      </c>
      <c r="AY496" s="41">
        <f>AY497</f>
        <v>0</v>
      </c>
      <c r="AZ496" s="40">
        <f t="shared" si="1816"/>
        <v>153725</v>
      </c>
      <c r="BA496" s="41">
        <f t="shared" ref="BA496:BN498" si="1842">BA497</f>
        <v>153725</v>
      </c>
      <c r="BB496" s="41">
        <f t="shared" si="1842"/>
        <v>0</v>
      </c>
      <c r="BC496" s="41">
        <f t="shared" si="1817"/>
        <v>0</v>
      </c>
      <c r="BD496" s="41">
        <f t="shared" si="1842"/>
        <v>0</v>
      </c>
      <c r="BE496" s="41">
        <f t="shared" si="1842"/>
        <v>0</v>
      </c>
      <c r="BF496" s="41">
        <f t="shared" si="1818"/>
        <v>0</v>
      </c>
      <c r="BG496" s="41">
        <f t="shared" si="1842"/>
        <v>0</v>
      </c>
      <c r="BH496" s="41">
        <f t="shared" si="1842"/>
        <v>0</v>
      </c>
      <c r="BI496" s="41">
        <f t="shared" si="1819"/>
        <v>0</v>
      </c>
      <c r="BJ496" s="41">
        <f t="shared" si="1842"/>
        <v>0</v>
      </c>
      <c r="BK496" s="41">
        <f t="shared" si="1842"/>
        <v>0</v>
      </c>
      <c r="BL496" s="41">
        <f t="shared" si="1820"/>
        <v>0</v>
      </c>
      <c r="BM496" s="41">
        <f t="shared" si="1842"/>
        <v>0</v>
      </c>
      <c r="BN496" s="41">
        <f t="shared" si="1842"/>
        <v>0</v>
      </c>
      <c r="BO496" s="41">
        <f t="shared" si="1821"/>
        <v>0</v>
      </c>
      <c r="BP496" s="41">
        <f t="shared" ref="BP496" si="1843">BP497</f>
        <v>0</v>
      </c>
      <c r="BQ496" s="60">
        <f t="shared" si="1826"/>
        <v>0</v>
      </c>
      <c r="BR496" s="60">
        <f t="shared" si="1822"/>
        <v>153725</v>
      </c>
      <c r="BS496" s="60">
        <f t="shared" si="1826"/>
        <v>153725</v>
      </c>
      <c r="BT496" s="49"/>
      <c r="BU496" s="52"/>
      <c r="BV496" s="41">
        <f>BV497</f>
        <v>0</v>
      </c>
      <c r="BW496" s="41">
        <f>BW497</f>
        <v>0</v>
      </c>
      <c r="BX496" s="41">
        <f>BX497</f>
        <v>0</v>
      </c>
      <c r="BY496" s="41">
        <f t="shared" si="1823"/>
        <v>0</v>
      </c>
      <c r="BZ496" s="41">
        <f t="shared" si="1824"/>
        <v>153725</v>
      </c>
      <c r="CA496" s="41">
        <f t="shared" si="1825"/>
        <v>153725</v>
      </c>
    </row>
    <row r="497" spans="1:79" ht="33.75" x14ac:dyDescent="0.2">
      <c r="A497" s="88" t="s">
        <v>43</v>
      </c>
      <c r="B497" s="72" t="s">
        <v>44</v>
      </c>
      <c r="D497" s="22">
        <f t="shared" si="1801"/>
        <v>0</v>
      </c>
      <c r="G497" s="22">
        <f t="shared" si="1802"/>
        <v>0</v>
      </c>
      <c r="J497" s="74">
        <f t="shared" si="1803"/>
        <v>0</v>
      </c>
      <c r="M497" s="22">
        <f t="shared" si="1804"/>
        <v>0</v>
      </c>
      <c r="P497" s="22">
        <f t="shared" si="1805"/>
        <v>0</v>
      </c>
      <c r="S497" s="22">
        <f t="shared" si="1798"/>
        <v>0</v>
      </c>
      <c r="V497" s="22">
        <f t="shared" si="1806"/>
        <v>0</v>
      </c>
      <c r="Y497" s="22">
        <f t="shared" si="1807"/>
        <v>0</v>
      </c>
      <c r="AB497" s="22">
        <f t="shared" si="1808"/>
        <v>0</v>
      </c>
      <c r="AE497" s="22">
        <f t="shared" si="1809"/>
        <v>0</v>
      </c>
      <c r="AH497" s="22">
        <f t="shared" si="1810"/>
        <v>0</v>
      </c>
      <c r="AK497" s="22">
        <f t="shared" si="1811"/>
        <v>0</v>
      </c>
      <c r="AN497" s="22">
        <f t="shared" si="1812"/>
        <v>0</v>
      </c>
      <c r="AQ497" s="22">
        <f t="shared" si="1813"/>
        <v>0</v>
      </c>
      <c r="AT497" s="22">
        <f t="shared" si="1814"/>
        <v>0</v>
      </c>
      <c r="AW497" s="22">
        <f t="shared" si="1815"/>
        <v>0</v>
      </c>
      <c r="AY497" s="32">
        <f>AY498</f>
        <v>0</v>
      </c>
      <c r="AZ497" s="30">
        <f t="shared" si="1816"/>
        <v>153725</v>
      </c>
      <c r="BA497" s="32">
        <f t="shared" si="1842"/>
        <v>153725</v>
      </c>
      <c r="BC497" s="22">
        <f t="shared" si="1817"/>
        <v>0</v>
      </c>
      <c r="BF497" s="22">
        <f t="shared" si="1818"/>
        <v>0</v>
      </c>
      <c r="BI497" s="22">
        <f t="shared" si="1819"/>
        <v>0</v>
      </c>
      <c r="BL497" s="22">
        <f t="shared" si="1820"/>
        <v>0</v>
      </c>
      <c r="BO497" s="22">
        <f t="shared" si="1821"/>
        <v>0</v>
      </c>
      <c r="BQ497" s="49"/>
      <c r="BR497" s="49"/>
      <c r="BS497" s="49"/>
      <c r="BT497" s="49"/>
      <c r="BY497" s="76">
        <f t="shared" si="1823"/>
        <v>0</v>
      </c>
      <c r="BZ497" s="76">
        <f t="shared" si="1824"/>
        <v>0</v>
      </c>
      <c r="CA497" s="76">
        <f t="shared" si="1825"/>
        <v>0</v>
      </c>
    </row>
    <row r="498" spans="1:79" x14ac:dyDescent="0.2">
      <c r="A498" s="89">
        <v>52</v>
      </c>
      <c r="B498" s="90" t="s">
        <v>115</v>
      </c>
      <c r="D498" s="22">
        <f t="shared" si="1801"/>
        <v>0</v>
      </c>
      <c r="G498" s="22">
        <f t="shared" si="1802"/>
        <v>0</v>
      </c>
      <c r="J498" s="74">
        <f t="shared" si="1803"/>
        <v>0</v>
      </c>
      <c r="M498" s="22">
        <f t="shared" si="1804"/>
        <v>0</v>
      </c>
      <c r="P498" s="22">
        <f t="shared" si="1805"/>
        <v>0</v>
      </c>
      <c r="S498" s="22">
        <f t="shared" si="1798"/>
        <v>0</v>
      </c>
      <c r="V498" s="22">
        <f t="shared" si="1806"/>
        <v>0</v>
      </c>
      <c r="Y498" s="22">
        <f t="shared" si="1807"/>
        <v>0</v>
      </c>
      <c r="AB498" s="22">
        <f t="shared" si="1808"/>
        <v>0</v>
      </c>
      <c r="AE498" s="22">
        <f t="shared" si="1809"/>
        <v>0</v>
      </c>
      <c r="AH498" s="22">
        <f t="shared" si="1810"/>
        <v>0</v>
      </c>
      <c r="AK498" s="22">
        <f t="shared" si="1811"/>
        <v>0</v>
      </c>
      <c r="AN498" s="22">
        <f t="shared" si="1812"/>
        <v>0</v>
      </c>
      <c r="AQ498" s="22">
        <f t="shared" si="1813"/>
        <v>0</v>
      </c>
      <c r="AT498" s="22">
        <f t="shared" si="1814"/>
        <v>0</v>
      </c>
      <c r="AW498" s="22">
        <f t="shared" si="1815"/>
        <v>0</v>
      </c>
      <c r="AY498" s="32">
        <f>AY499</f>
        <v>0</v>
      </c>
      <c r="AZ498" s="30">
        <f t="shared" si="1816"/>
        <v>153725</v>
      </c>
      <c r="BA498" s="32">
        <f t="shared" si="1842"/>
        <v>153725</v>
      </c>
      <c r="BC498" s="22">
        <f t="shared" si="1817"/>
        <v>0</v>
      </c>
      <c r="BF498" s="22">
        <f t="shared" si="1818"/>
        <v>0</v>
      </c>
      <c r="BI498" s="22">
        <f t="shared" si="1819"/>
        <v>0</v>
      </c>
      <c r="BL498" s="22">
        <f t="shared" si="1820"/>
        <v>0</v>
      </c>
      <c r="BO498" s="22">
        <f t="shared" si="1821"/>
        <v>0</v>
      </c>
      <c r="BQ498" s="57">
        <f t="shared" si="1826"/>
        <v>0</v>
      </c>
      <c r="BR498" s="57">
        <f t="shared" si="1822"/>
        <v>153725</v>
      </c>
      <c r="BS498" s="57">
        <f t="shared" si="1826"/>
        <v>153725</v>
      </c>
      <c r="BT498" s="49"/>
      <c r="BY498" s="76">
        <f t="shared" si="1823"/>
        <v>0</v>
      </c>
      <c r="BZ498" s="76">
        <f t="shared" si="1824"/>
        <v>153725</v>
      </c>
      <c r="CA498" s="76">
        <f t="shared" si="1825"/>
        <v>153725</v>
      </c>
    </row>
    <row r="499" spans="1:79" ht="22.5" x14ac:dyDescent="0.2">
      <c r="A499" s="88" t="s">
        <v>178</v>
      </c>
      <c r="B499" s="72" t="s">
        <v>179</v>
      </c>
      <c r="D499" s="22">
        <f t="shared" si="1801"/>
        <v>0</v>
      </c>
      <c r="G499" s="22">
        <f t="shared" si="1802"/>
        <v>0</v>
      </c>
      <c r="J499" s="74">
        <f t="shared" si="1803"/>
        <v>0</v>
      </c>
      <c r="M499" s="22">
        <f t="shared" si="1804"/>
        <v>0</v>
      </c>
      <c r="P499" s="22">
        <f t="shared" si="1805"/>
        <v>0</v>
      </c>
      <c r="S499" s="22">
        <f t="shared" si="1798"/>
        <v>0</v>
      </c>
      <c r="V499" s="22">
        <f t="shared" si="1806"/>
        <v>0</v>
      </c>
      <c r="Y499" s="22">
        <f t="shared" si="1807"/>
        <v>0</v>
      </c>
      <c r="AB499" s="22">
        <f t="shared" si="1808"/>
        <v>0</v>
      </c>
      <c r="AE499" s="22">
        <f t="shared" si="1809"/>
        <v>0</v>
      </c>
      <c r="AH499" s="22">
        <f t="shared" si="1810"/>
        <v>0</v>
      </c>
      <c r="AK499" s="22">
        <f t="shared" si="1811"/>
        <v>0</v>
      </c>
      <c r="AN499" s="22">
        <f t="shared" si="1812"/>
        <v>0</v>
      </c>
      <c r="AQ499" s="22">
        <f t="shared" si="1813"/>
        <v>0</v>
      </c>
      <c r="AT499" s="22">
        <f t="shared" si="1814"/>
        <v>0</v>
      </c>
      <c r="AW499" s="22">
        <f t="shared" si="1815"/>
        <v>0</v>
      </c>
      <c r="AY499" s="32">
        <f>AY500+AY504+AY510</f>
        <v>0</v>
      </c>
      <c r="AZ499" s="30">
        <f t="shared" si="1816"/>
        <v>153725</v>
      </c>
      <c r="BA499" s="32">
        <f t="shared" ref="BA499" si="1844">BA500+BA504+BA510</f>
        <v>153725</v>
      </c>
      <c r="BC499" s="22">
        <f t="shared" si="1817"/>
        <v>0</v>
      </c>
      <c r="BF499" s="22">
        <f t="shared" si="1818"/>
        <v>0</v>
      </c>
      <c r="BI499" s="22">
        <f t="shared" si="1819"/>
        <v>0</v>
      </c>
      <c r="BL499" s="22">
        <f t="shared" si="1820"/>
        <v>0</v>
      </c>
      <c r="BO499" s="22">
        <f t="shared" si="1821"/>
        <v>0</v>
      </c>
      <c r="BQ499" s="57">
        <f t="shared" si="1826"/>
        <v>0</v>
      </c>
      <c r="BR499" s="57">
        <f t="shared" si="1822"/>
        <v>153725</v>
      </c>
      <c r="BS499" s="57">
        <f t="shared" si="1826"/>
        <v>153725</v>
      </c>
      <c r="BT499" s="49"/>
      <c r="BY499" s="76">
        <f t="shared" si="1823"/>
        <v>0</v>
      </c>
      <c r="BZ499" s="76">
        <f t="shared" si="1824"/>
        <v>153725</v>
      </c>
      <c r="CA499" s="76">
        <f t="shared" si="1825"/>
        <v>153725</v>
      </c>
    </row>
    <row r="500" spans="1:79" ht="22.5" x14ac:dyDescent="0.2">
      <c r="A500" s="88" t="s">
        <v>47</v>
      </c>
      <c r="B500" s="72" t="s">
        <v>48</v>
      </c>
      <c r="D500" s="22">
        <f t="shared" si="1801"/>
        <v>0</v>
      </c>
      <c r="G500" s="22">
        <f t="shared" si="1802"/>
        <v>0</v>
      </c>
      <c r="J500" s="74">
        <f t="shared" si="1803"/>
        <v>0</v>
      </c>
      <c r="M500" s="22">
        <f t="shared" si="1804"/>
        <v>0</v>
      </c>
      <c r="P500" s="22">
        <f t="shared" si="1805"/>
        <v>0</v>
      </c>
      <c r="S500" s="22">
        <f t="shared" si="1798"/>
        <v>0</v>
      </c>
      <c r="V500" s="22">
        <f t="shared" si="1806"/>
        <v>0</v>
      </c>
      <c r="Y500" s="22">
        <f t="shared" si="1807"/>
        <v>0</v>
      </c>
      <c r="AB500" s="22">
        <f t="shared" si="1808"/>
        <v>0</v>
      </c>
      <c r="AE500" s="22">
        <f t="shared" si="1809"/>
        <v>0</v>
      </c>
      <c r="AH500" s="22">
        <f t="shared" si="1810"/>
        <v>0</v>
      </c>
      <c r="AK500" s="22">
        <f t="shared" si="1811"/>
        <v>0</v>
      </c>
      <c r="AN500" s="22">
        <f t="shared" si="1812"/>
        <v>0</v>
      </c>
      <c r="AQ500" s="22">
        <f t="shared" si="1813"/>
        <v>0</v>
      </c>
      <c r="AT500" s="22">
        <f t="shared" si="1814"/>
        <v>0</v>
      </c>
      <c r="AW500" s="22">
        <f t="shared" si="1815"/>
        <v>0</v>
      </c>
      <c r="AY500" s="32"/>
      <c r="AZ500" s="30">
        <f t="shared" si="1816"/>
        <v>0</v>
      </c>
      <c r="BA500" s="94"/>
      <c r="BC500" s="22">
        <f t="shared" si="1817"/>
        <v>0</v>
      </c>
      <c r="BF500" s="22">
        <f t="shared" si="1818"/>
        <v>0</v>
      </c>
      <c r="BI500" s="22">
        <f t="shared" si="1819"/>
        <v>0</v>
      </c>
      <c r="BL500" s="22">
        <f t="shared" si="1820"/>
        <v>0</v>
      </c>
      <c r="BO500" s="22">
        <f t="shared" si="1821"/>
        <v>0</v>
      </c>
      <c r="BQ500" s="57">
        <f t="shared" si="1826"/>
        <v>0</v>
      </c>
      <c r="BR500" s="57">
        <f t="shared" si="1822"/>
        <v>0</v>
      </c>
      <c r="BS500" s="57">
        <f t="shared" si="1826"/>
        <v>0</v>
      </c>
      <c r="BT500" s="49"/>
      <c r="BY500" s="76">
        <f t="shared" si="1823"/>
        <v>0</v>
      </c>
      <c r="BZ500" s="76">
        <f t="shared" si="1824"/>
        <v>0</v>
      </c>
      <c r="CA500" s="76">
        <f t="shared" si="1825"/>
        <v>0</v>
      </c>
    </row>
    <row r="501" spans="1:79" x14ac:dyDescent="0.2">
      <c r="A501" s="88" t="s">
        <v>49</v>
      </c>
      <c r="B501" s="72" t="s">
        <v>50</v>
      </c>
      <c r="D501" s="22">
        <f t="shared" si="1801"/>
        <v>0</v>
      </c>
      <c r="G501" s="22">
        <f t="shared" si="1802"/>
        <v>0</v>
      </c>
      <c r="J501" s="74">
        <f t="shared" si="1803"/>
        <v>0</v>
      </c>
      <c r="M501" s="22">
        <f t="shared" si="1804"/>
        <v>0</v>
      </c>
      <c r="P501" s="22">
        <f t="shared" si="1805"/>
        <v>0</v>
      </c>
      <c r="S501" s="22">
        <f t="shared" si="1798"/>
        <v>0</v>
      </c>
      <c r="V501" s="22">
        <f t="shared" si="1806"/>
        <v>0</v>
      </c>
      <c r="Y501" s="22">
        <f t="shared" si="1807"/>
        <v>0</v>
      </c>
      <c r="AB501" s="22">
        <f t="shared" si="1808"/>
        <v>0</v>
      </c>
      <c r="AE501" s="22">
        <f t="shared" si="1809"/>
        <v>0</v>
      </c>
      <c r="AH501" s="22">
        <f t="shared" si="1810"/>
        <v>0</v>
      </c>
      <c r="AK501" s="22">
        <f t="shared" si="1811"/>
        <v>0</v>
      </c>
      <c r="AN501" s="22">
        <f t="shared" si="1812"/>
        <v>0</v>
      </c>
      <c r="AQ501" s="22">
        <f t="shared" si="1813"/>
        <v>0</v>
      </c>
      <c r="AT501" s="22">
        <f t="shared" si="1814"/>
        <v>0</v>
      </c>
      <c r="AW501" s="22">
        <f t="shared" si="1815"/>
        <v>0</v>
      </c>
      <c r="AY501" s="55"/>
      <c r="AZ501" s="54">
        <f t="shared" si="1816"/>
        <v>0</v>
      </c>
      <c r="BA501" s="93"/>
      <c r="BC501" s="22">
        <f t="shared" si="1817"/>
        <v>0</v>
      </c>
      <c r="BF501" s="22">
        <f t="shared" si="1818"/>
        <v>0</v>
      </c>
      <c r="BI501" s="22">
        <f t="shared" si="1819"/>
        <v>0</v>
      </c>
      <c r="BL501" s="22">
        <f t="shared" si="1820"/>
        <v>0</v>
      </c>
      <c r="BO501" s="22">
        <f t="shared" si="1821"/>
        <v>0</v>
      </c>
      <c r="BQ501" s="57">
        <f t="shared" si="1826"/>
        <v>0</v>
      </c>
      <c r="BR501" s="57">
        <f t="shared" si="1822"/>
        <v>0</v>
      </c>
      <c r="BS501" s="57">
        <f t="shared" si="1826"/>
        <v>0</v>
      </c>
      <c r="BT501" s="49"/>
      <c r="BY501" s="76">
        <f t="shared" si="1823"/>
        <v>0</v>
      </c>
      <c r="BZ501" s="76">
        <f t="shared" si="1824"/>
        <v>0</v>
      </c>
      <c r="CA501" s="76">
        <f t="shared" si="1825"/>
        <v>0</v>
      </c>
    </row>
    <row r="502" spans="1:79" ht="22.5" x14ac:dyDescent="0.2">
      <c r="A502" s="88" t="s">
        <v>51</v>
      </c>
      <c r="B502" s="72" t="s">
        <v>52</v>
      </c>
      <c r="D502" s="22">
        <f t="shared" si="1801"/>
        <v>0</v>
      </c>
      <c r="G502" s="22">
        <f t="shared" si="1802"/>
        <v>0</v>
      </c>
      <c r="J502" s="74">
        <f t="shared" si="1803"/>
        <v>0</v>
      </c>
      <c r="M502" s="22">
        <f t="shared" si="1804"/>
        <v>0</v>
      </c>
      <c r="P502" s="22">
        <f t="shared" si="1805"/>
        <v>0</v>
      </c>
      <c r="S502" s="22">
        <f t="shared" si="1798"/>
        <v>0</v>
      </c>
      <c r="V502" s="22">
        <f t="shared" si="1806"/>
        <v>0</v>
      </c>
      <c r="Y502" s="22">
        <f t="shared" si="1807"/>
        <v>0</v>
      </c>
      <c r="AB502" s="22">
        <f t="shared" si="1808"/>
        <v>0</v>
      </c>
      <c r="AE502" s="22">
        <f t="shared" si="1809"/>
        <v>0</v>
      </c>
      <c r="AH502" s="22">
        <f t="shared" si="1810"/>
        <v>0</v>
      </c>
      <c r="AK502" s="22">
        <f t="shared" si="1811"/>
        <v>0</v>
      </c>
      <c r="AN502" s="22">
        <f t="shared" si="1812"/>
        <v>0</v>
      </c>
      <c r="AQ502" s="22">
        <f t="shared" si="1813"/>
        <v>0</v>
      </c>
      <c r="AT502" s="22">
        <f t="shared" si="1814"/>
        <v>0</v>
      </c>
      <c r="AW502" s="22">
        <f t="shared" si="1815"/>
        <v>0</v>
      </c>
      <c r="AY502" s="55"/>
      <c r="AZ502" s="54">
        <f t="shared" si="1816"/>
        <v>0</v>
      </c>
      <c r="BA502" s="93"/>
      <c r="BC502" s="22">
        <f t="shared" si="1817"/>
        <v>0</v>
      </c>
      <c r="BF502" s="22">
        <f t="shared" si="1818"/>
        <v>0</v>
      </c>
      <c r="BI502" s="22">
        <f t="shared" si="1819"/>
        <v>0</v>
      </c>
      <c r="BL502" s="22">
        <f t="shared" si="1820"/>
        <v>0</v>
      </c>
      <c r="BO502" s="22">
        <f t="shared" si="1821"/>
        <v>0</v>
      </c>
      <c r="BQ502" s="57">
        <f t="shared" si="1826"/>
        <v>0</v>
      </c>
      <c r="BR502" s="57">
        <f t="shared" si="1822"/>
        <v>0</v>
      </c>
      <c r="BS502" s="57">
        <f t="shared" si="1826"/>
        <v>0</v>
      </c>
      <c r="BT502" s="49"/>
      <c r="BY502" s="76">
        <f t="shared" si="1823"/>
        <v>0</v>
      </c>
      <c r="BZ502" s="76">
        <f t="shared" si="1824"/>
        <v>0</v>
      </c>
      <c r="CA502" s="76">
        <f t="shared" si="1825"/>
        <v>0</v>
      </c>
    </row>
    <row r="503" spans="1:79" ht="22.5" x14ac:dyDescent="0.2">
      <c r="A503" s="88" t="s">
        <v>53</v>
      </c>
      <c r="B503" s="72" t="s">
        <v>54</v>
      </c>
      <c r="D503" s="22">
        <f t="shared" si="1801"/>
        <v>0</v>
      </c>
      <c r="G503" s="22">
        <f t="shared" si="1802"/>
        <v>0</v>
      </c>
      <c r="J503" s="74">
        <f t="shared" si="1803"/>
        <v>0</v>
      </c>
      <c r="M503" s="22">
        <f t="shared" si="1804"/>
        <v>0</v>
      </c>
      <c r="P503" s="22">
        <f t="shared" si="1805"/>
        <v>0</v>
      </c>
      <c r="S503" s="22">
        <f t="shared" si="1798"/>
        <v>0</v>
      </c>
      <c r="V503" s="22">
        <f t="shared" si="1806"/>
        <v>0</v>
      </c>
      <c r="Y503" s="22">
        <f t="shared" si="1807"/>
        <v>0</v>
      </c>
      <c r="AB503" s="22">
        <f t="shared" si="1808"/>
        <v>0</v>
      </c>
      <c r="AE503" s="22">
        <f t="shared" si="1809"/>
        <v>0</v>
      </c>
      <c r="AH503" s="22">
        <f t="shared" si="1810"/>
        <v>0</v>
      </c>
      <c r="AK503" s="22">
        <f t="shared" si="1811"/>
        <v>0</v>
      </c>
      <c r="AN503" s="22">
        <f t="shared" si="1812"/>
        <v>0</v>
      </c>
      <c r="AQ503" s="22">
        <f t="shared" si="1813"/>
        <v>0</v>
      </c>
      <c r="AT503" s="22">
        <f t="shared" si="1814"/>
        <v>0</v>
      </c>
      <c r="AW503" s="22">
        <f t="shared" si="1815"/>
        <v>0</v>
      </c>
      <c r="AY503" s="55"/>
      <c r="AZ503" s="54">
        <f t="shared" si="1816"/>
        <v>0</v>
      </c>
      <c r="BA503" s="93"/>
      <c r="BC503" s="22">
        <f t="shared" si="1817"/>
        <v>0</v>
      </c>
      <c r="BF503" s="22">
        <f t="shared" si="1818"/>
        <v>0</v>
      </c>
      <c r="BI503" s="22">
        <f t="shared" si="1819"/>
        <v>0</v>
      </c>
      <c r="BL503" s="22">
        <f t="shared" si="1820"/>
        <v>0</v>
      </c>
      <c r="BO503" s="22">
        <f t="shared" si="1821"/>
        <v>0</v>
      </c>
      <c r="BQ503" s="57">
        <f t="shared" si="1826"/>
        <v>0</v>
      </c>
      <c r="BR503" s="57">
        <f t="shared" si="1822"/>
        <v>0</v>
      </c>
      <c r="BS503" s="57">
        <f t="shared" si="1826"/>
        <v>0</v>
      </c>
      <c r="BT503" s="49"/>
      <c r="BY503" s="76">
        <f t="shared" si="1823"/>
        <v>0</v>
      </c>
      <c r="BZ503" s="76">
        <f t="shared" si="1824"/>
        <v>0</v>
      </c>
      <c r="CA503" s="76">
        <f t="shared" si="1825"/>
        <v>0</v>
      </c>
    </row>
    <row r="504" spans="1:79" ht="22.5" x14ac:dyDescent="0.2">
      <c r="A504" s="88" t="s">
        <v>55</v>
      </c>
      <c r="B504" s="72" t="s">
        <v>56</v>
      </c>
      <c r="D504" s="22">
        <f t="shared" si="1801"/>
        <v>0</v>
      </c>
      <c r="G504" s="22">
        <f t="shared" si="1802"/>
        <v>0</v>
      </c>
      <c r="J504" s="74">
        <f t="shared" si="1803"/>
        <v>0</v>
      </c>
      <c r="M504" s="22">
        <f t="shared" si="1804"/>
        <v>0</v>
      </c>
      <c r="P504" s="22">
        <f t="shared" si="1805"/>
        <v>0</v>
      </c>
      <c r="S504" s="22">
        <f t="shared" si="1798"/>
        <v>0</v>
      </c>
      <c r="V504" s="22">
        <f t="shared" si="1806"/>
        <v>0</v>
      </c>
      <c r="Y504" s="22">
        <f t="shared" si="1807"/>
        <v>0</v>
      </c>
      <c r="AB504" s="22">
        <f t="shared" si="1808"/>
        <v>0</v>
      </c>
      <c r="AE504" s="22">
        <f t="shared" si="1809"/>
        <v>0</v>
      </c>
      <c r="AH504" s="22">
        <f t="shared" si="1810"/>
        <v>0</v>
      </c>
      <c r="AK504" s="22">
        <f t="shared" si="1811"/>
        <v>0</v>
      </c>
      <c r="AN504" s="22">
        <f t="shared" si="1812"/>
        <v>0</v>
      </c>
      <c r="AQ504" s="22">
        <f t="shared" si="1813"/>
        <v>0</v>
      </c>
      <c r="AT504" s="22">
        <f t="shared" si="1814"/>
        <v>0</v>
      </c>
      <c r="AW504" s="22">
        <f t="shared" si="1815"/>
        <v>0</v>
      </c>
      <c r="AY504" s="32">
        <f>SUM(AY505:AY509)</f>
        <v>0</v>
      </c>
      <c r="AZ504" s="30">
        <f t="shared" si="1816"/>
        <v>33212</v>
      </c>
      <c r="BA504" s="32">
        <f t="shared" ref="BA504" si="1845">SUM(BA505:BA509)</f>
        <v>33212</v>
      </c>
      <c r="BC504" s="22">
        <f t="shared" si="1817"/>
        <v>0</v>
      </c>
      <c r="BF504" s="22">
        <f t="shared" si="1818"/>
        <v>0</v>
      </c>
      <c r="BI504" s="22">
        <f t="shared" si="1819"/>
        <v>0</v>
      </c>
      <c r="BL504" s="22">
        <f t="shared" si="1820"/>
        <v>0</v>
      </c>
      <c r="BO504" s="22">
        <f t="shared" si="1821"/>
        <v>0</v>
      </c>
      <c r="BQ504" s="57">
        <f t="shared" si="1826"/>
        <v>0</v>
      </c>
      <c r="BR504" s="57">
        <f t="shared" si="1822"/>
        <v>33212</v>
      </c>
      <c r="BS504" s="57">
        <f t="shared" si="1826"/>
        <v>33212</v>
      </c>
      <c r="BT504" s="49"/>
      <c r="BY504" s="76">
        <f t="shared" si="1823"/>
        <v>0</v>
      </c>
      <c r="BZ504" s="76">
        <f t="shared" si="1824"/>
        <v>33212</v>
      </c>
      <c r="CA504" s="76">
        <f t="shared" si="1825"/>
        <v>33212</v>
      </c>
    </row>
    <row r="505" spans="1:79" ht="33.75" x14ac:dyDescent="0.2">
      <c r="A505" s="88" t="s">
        <v>57</v>
      </c>
      <c r="B505" s="72" t="s">
        <v>58</v>
      </c>
      <c r="D505" s="22">
        <f t="shared" si="1801"/>
        <v>0</v>
      </c>
      <c r="G505" s="22">
        <f t="shared" si="1802"/>
        <v>0</v>
      </c>
      <c r="J505" s="74">
        <f t="shared" si="1803"/>
        <v>0</v>
      </c>
      <c r="M505" s="22">
        <f t="shared" si="1804"/>
        <v>0</v>
      </c>
      <c r="P505" s="22">
        <f t="shared" si="1805"/>
        <v>0</v>
      </c>
      <c r="S505" s="22">
        <f t="shared" si="1798"/>
        <v>0</v>
      </c>
      <c r="V505" s="22">
        <f t="shared" si="1806"/>
        <v>0</v>
      </c>
      <c r="Y505" s="22">
        <f t="shared" si="1807"/>
        <v>0</v>
      </c>
      <c r="AB505" s="22">
        <f t="shared" si="1808"/>
        <v>0</v>
      </c>
      <c r="AE505" s="22">
        <f t="shared" si="1809"/>
        <v>0</v>
      </c>
      <c r="AH505" s="22">
        <f t="shared" si="1810"/>
        <v>0</v>
      </c>
      <c r="AK505" s="22">
        <f t="shared" si="1811"/>
        <v>0</v>
      </c>
      <c r="AN505" s="22">
        <f t="shared" si="1812"/>
        <v>0</v>
      </c>
      <c r="AQ505" s="22">
        <f t="shared" si="1813"/>
        <v>0</v>
      </c>
      <c r="AT505" s="22">
        <f t="shared" si="1814"/>
        <v>0</v>
      </c>
      <c r="AW505" s="22">
        <f t="shared" si="1815"/>
        <v>0</v>
      </c>
      <c r="AY505" s="55">
        <v>0</v>
      </c>
      <c r="AZ505" s="54">
        <f t="shared" si="1816"/>
        <v>5869</v>
      </c>
      <c r="BA505" s="93">
        <v>5869</v>
      </c>
      <c r="BC505" s="22">
        <f t="shared" si="1817"/>
        <v>0</v>
      </c>
      <c r="BF505" s="22">
        <f t="shared" si="1818"/>
        <v>0</v>
      </c>
      <c r="BI505" s="22">
        <f t="shared" si="1819"/>
        <v>0</v>
      </c>
      <c r="BL505" s="22">
        <f t="shared" si="1820"/>
        <v>0</v>
      </c>
      <c r="BO505" s="22">
        <f t="shared" si="1821"/>
        <v>0</v>
      </c>
      <c r="BQ505" s="57">
        <f t="shared" si="1826"/>
        <v>0</v>
      </c>
      <c r="BR505" s="57">
        <f t="shared" si="1822"/>
        <v>5869</v>
      </c>
      <c r="BS505" s="57">
        <f t="shared" si="1826"/>
        <v>5869</v>
      </c>
      <c r="BT505" s="49"/>
      <c r="BY505" s="76">
        <f t="shared" si="1823"/>
        <v>0</v>
      </c>
      <c r="BZ505" s="76">
        <f t="shared" si="1824"/>
        <v>5869</v>
      </c>
      <c r="CA505" s="76">
        <f t="shared" si="1825"/>
        <v>5869</v>
      </c>
    </row>
    <row r="506" spans="1:79" ht="22.5" x14ac:dyDescent="0.2">
      <c r="A506" s="88" t="s">
        <v>75</v>
      </c>
      <c r="B506" s="72" t="s">
        <v>76</v>
      </c>
      <c r="D506" s="22">
        <f t="shared" si="1801"/>
        <v>0</v>
      </c>
      <c r="G506" s="22">
        <f t="shared" si="1802"/>
        <v>0</v>
      </c>
      <c r="J506" s="74">
        <f t="shared" si="1803"/>
        <v>0</v>
      </c>
      <c r="M506" s="22">
        <f t="shared" si="1804"/>
        <v>0</v>
      </c>
      <c r="P506" s="22">
        <f t="shared" si="1805"/>
        <v>0</v>
      </c>
      <c r="S506" s="22">
        <f t="shared" si="1798"/>
        <v>0</v>
      </c>
      <c r="V506" s="22">
        <f t="shared" si="1806"/>
        <v>0</v>
      </c>
      <c r="Y506" s="22">
        <f t="shared" si="1807"/>
        <v>0</v>
      </c>
      <c r="AB506" s="22">
        <f t="shared" si="1808"/>
        <v>0</v>
      </c>
      <c r="AE506" s="22">
        <f t="shared" si="1809"/>
        <v>0</v>
      </c>
      <c r="AH506" s="22">
        <f t="shared" si="1810"/>
        <v>0</v>
      </c>
      <c r="AK506" s="22">
        <f t="shared" si="1811"/>
        <v>0</v>
      </c>
      <c r="AN506" s="22">
        <f t="shared" si="1812"/>
        <v>0</v>
      </c>
      <c r="AQ506" s="22">
        <f t="shared" si="1813"/>
        <v>0</v>
      </c>
      <c r="AT506" s="22">
        <f t="shared" si="1814"/>
        <v>0</v>
      </c>
      <c r="AW506" s="22">
        <f t="shared" si="1815"/>
        <v>0</v>
      </c>
      <c r="AY506" s="55"/>
      <c r="AZ506" s="54">
        <f t="shared" si="1816"/>
        <v>0</v>
      </c>
      <c r="BA506" s="93"/>
      <c r="BC506" s="22">
        <f t="shared" si="1817"/>
        <v>0</v>
      </c>
      <c r="BF506" s="22">
        <f t="shared" si="1818"/>
        <v>0</v>
      </c>
      <c r="BI506" s="22">
        <f t="shared" si="1819"/>
        <v>0</v>
      </c>
      <c r="BL506" s="22">
        <f t="shared" si="1820"/>
        <v>0</v>
      </c>
      <c r="BO506" s="22">
        <f t="shared" si="1821"/>
        <v>0</v>
      </c>
      <c r="BQ506" s="57">
        <f t="shared" si="1826"/>
        <v>0</v>
      </c>
      <c r="BR506" s="57">
        <f t="shared" si="1822"/>
        <v>0</v>
      </c>
      <c r="BS506" s="57">
        <f t="shared" si="1826"/>
        <v>0</v>
      </c>
      <c r="BT506" s="49"/>
      <c r="BY506" s="76">
        <f t="shared" si="1823"/>
        <v>0</v>
      </c>
      <c r="BZ506" s="76">
        <f t="shared" si="1824"/>
        <v>0</v>
      </c>
      <c r="CA506" s="76">
        <f t="shared" si="1825"/>
        <v>0</v>
      </c>
    </row>
    <row r="507" spans="1:79" ht="22.5" x14ac:dyDescent="0.2">
      <c r="A507" s="88" t="s">
        <v>59</v>
      </c>
      <c r="B507" s="72" t="s">
        <v>60</v>
      </c>
      <c r="D507" s="22">
        <f t="shared" si="1801"/>
        <v>0</v>
      </c>
      <c r="G507" s="22">
        <f t="shared" si="1802"/>
        <v>0</v>
      </c>
      <c r="J507" s="74">
        <f t="shared" si="1803"/>
        <v>0</v>
      </c>
      <c r="M507" s="22">
        <f t="shared" si="1804"/>
        <v>0</v>
      </c>
      <c r="P507" s="22">
        <f t="shared" si="1805"/>
        <v>0</v>
      </c>
      <c r="S507" s="22">
        <f t="shared" si="1798"/>
        <v>0</v>
      </c>
      <c r="V507" s="22">
        <f t="shared" si="1806"/>
        <v>0</v>
      </c>
      <c r="Y507" s="22">
        <f t="shared" si="1807"/>
        <v>0</v>
      </c>
      <c r="AB507" s="22">
        <f t="shared" si="1808"/>
        <v>0</v>
      </c>
      <c r="AE507" s="22">
        <f t="shared" si="1809"/>
        <v>0</v>
      </c>
      <c r="AH507" s="22">
        <f t="shared" si="1810"/>
        <v>0</v>
      </c>
      <c r="AK507" s="22">
        <f t="shared" si="1811"/>
        <v>0</v>
      </c>
      <c r="AN507" s="22">
        <f t="shared" si="1812"/>
        <v>0</v>
      </c>
      <c r="AQ507" s="22">
        <f t="shared" si="1813"/>
        <v>0</v>
      </c>
      <c r="AT507" s="22">
        <f t="shared" si="1814"/>
        <v>0</v>
      </c>
      <c r="AW507" s="22">
        <f t="shared" si="1815"/>
        <v>0</v>
      </c>
      <c r="AY507" s="55">
        <v>0</v>
      </c>
      <c r="AZ507" s="54">
        <f t="shared" si="1816"/>
        <v>24230</v>
      </c>
      <c r="BA507" s="93">
        <v>24230</v>
      </c>
      <c r="BC507" s="22">
        <f t="shared" si="1817"/>
        <v>0</v>
      </c>
      <c r="BF507" s="22">
        <f t="shared" si="1818"/>
        <v>0</v>
      </c>
      <c r="BI507" s="22">
        <f t="shared" si="1819"/>
        <v>0</v>
      </c>
      <c r="BL507" s="22">
        <f t="shared" si="1820"/>
        <v>0</v>
      </c>
      <c r="BO507" s="22">
        <f t="shared" si="1821"/>
        <v>0</v>
      </c>
      <c r="BQ507" s="57">
        <f t="shared" si="1826"/>
        <v>0</v>
      </c>
      <c r="BR507" s="57">
        <f t="shared" si="1822"/>
        <v>24230</v>
      </c>
      <c r="BS507" s="57">
        <f t="shared" si="1826"/>
        <v>24230</v>
      </c>
      <c r="BT507" s="49"/>
      <c r="BY507" s="76">
        <f t="shared" si="1823"/>
        <v>0</v>
      </c>
      <c r="BZ507" s="76">
        <f t="shared" si="1824"/>
        <v>24230</v>
      </c>
      <c r="CA507" s="76">
        <f t="shared" si="1825"/>
        <v>24230</v>
      </c>
    </row>
    <row r="508" spans="1:79" ht="45" x14ac:dyDescent="0.2">
      <c r="A508" s="88" t="s">
        <v>77</v>
      </c>
      <c r="B508" s="72" t="s">
        <v>78</v>
      </c>
      <c r="D508" s="22">
        <f t="shared" si="1801"/>
        <v>0</v>
      </c>
      <c r="G508" s="22">
        <f t="shared" si="1802"/>
        <v>0</v>
      </c>
      <c r="J508" s="74">
        <f t="shared" si="1803"/>
        <v>0</v>
      </c>
      <c r="M508" s="22">
        <f t="shared" si="1804"/>
        <v>0</v>
      </c>
      <c r="P508" s="22">
        <f t="shared" si="1805"/>
        <v>0</v>
      </c>
      <c r="S508" s="22">
        <f t="shared" si="1798"/>
        <v>0</v>
      </c>
      <c r="V508" s="22">
        <f t="shared" si="1806"/>
        <v>0</v>
      </c>
      <c r="Y508" s="22">
        <f t="shared" si="1807"/>
        <v>0</v>
      </c>
      <c r="AB508" s="22">
        <f t="shared" si="1808"/>
        <v>0</v>
      </c>
      <c r="AE508" s="22">
        <f t="shared" si="1809"/>
        <v>0</v>
      </c>
      <c r="AH508" s="22">
        <f t="shared" si="1810"/>
        <v>0</v>
      </c>
      <c r="AK508" s="22">
        <f t="shared" si="1811"/>
        <v>0</v>
      </c>
      <c r="AN508" s="22">
        <f t="shared" si="1812"/>
        <v>0</v>
      </c>
      <c r="AQ508" s="22">
        <f t="shared" si="1813"/>
        <v>0</v>
      </c>
      <c r="AT508" s="22">
        <f t="shared" si="1814"/>
        <v>0</v>
      </c>
      <c r="AW508" s="22">
        <f t="shared" si="1815"/>
        <v>0</v>
      </c>
      <c r="AY508" s="55">
        <v>0</v>
      </c>
      <c r="AZ508" s="54">
        <f t="shared" si="1816"/>
        <v>1841</v>
      </c>
      <c r="BA508" s="93">
        <v>1841</v>
      </c>
      <c r="BC508" s="22">
        <f t="shared" si="1817"/>
        <v>0</v>
      </c>
      <c r="BF508" s="22">
        <f t="shared" si="1818"/>
        <v>0</v>
      </c>
      <c r="BI508" s="22">
        <f t="shared" si="1819"/>
        <v>0</v>
      </c>
      <c r="BL508" s="22">
        <f t="shared" si="1820"/>
        <v>0</v>
      </c>
      <c r="BO508" s="22">
        <f t="shared" si="1821"/>
        <v>0</v>
      </c>
      <c r="BQ508" s="57">
        <f t="shared" si="1826"/>
        <v>0</v>
      </c>
      <c r="BR508" s="57">
        <f t="shared" si="1822"/>
        <v>1841</v>
      </c>
      <c r="BS508" s="57">
        <f t="shared" si="1826"/>
        <v>1841</v>
      </c>
      <c r="BT508" s="49"/>
      <c r="BY508" s="76">
        <f t="shared" si="1823"/>
        <v>0</v>
      </c>
      <c r="BZ508" s="76">
        <f t="shared" si="1824"/>
        <v>1841</v>
      </c>
      <c r="CA508" s="76">
        <f t="shared" si="1825"/>
        <v>1841</v>
      </c>
    </row>
    <row r="509" spans="1:79" ht="45" x14ac:dyDescent="0.2">
      <c r="A509" s="88" t="s">
        <v>61</v>
      </c>
      <c r="B509" s="72" t="s">
        <v>62</v>
      </c>
      <c r="D509" s="22">
        <f t="shared" si="1801"/>
        <v>0</v>
      </c>
      <c r="G509" s="22">
        <f t="shared" si="1802"/>
        <v>0</v>
      </c>
      <c r="J509" s="74">
        <f t="shared" si="1803"/>
        <v>0</v>
      </c>
      <c r="M509" s="22">
        <f t="shared" si="1804"/>
        <v>0</v>
      </c>
      <c r="P509" s="22">
        <f t="shared" si="1805"/>
        <v>0</v>
      </c>
      <c r="S509" s="22">
        <f t="shared" si="1798"/>
        <v>0</v>
      </c>
      <c r="V509" s="22">
        <f t="shared" si="1806"/>
        <v>0</v>
      </c>
      <c r="Y509" s="22">
        <f t="shared" si="1807"/>
        <v>0</v>
      </c>
      <c r="AB509" s="22">
        <f t="shared" si="1808"/>
        <v>0</v>
      </c>
      <c r="AE509" s="22">
        <f t="shared" si="1809"/>
        <v>0</v>
      </c>
      <c r="AH509" s="22">
        <f t="shared" si="1810"/>
        <v>0</v>
      </c>
      <c r="AK509" s="22">
        <f t="shared" si="1811"/>
        <v>0</v>
      </c>
      <c r="AN509" s="22">
        <f t="shared" si="1812"/>
        <v>0</v>
      </c>
      <c r="AQ509" s="22">
        <f t="shared" si="1813"/>
        <v>0</v>
      </c>
      <c r="AT509" s="22">
        <f t="shared" si="1814"/>
        <v>0</v>
      </c>
      <c r="AW509" s="22">
        <f t="shared" si="1815"/>
        <v>0</v>
      </c>
      <c r="AY509" s="55">
        <v>0</v>
      </c>
      <c r="AZ509" s="54">
        <f t="shared" si="1816"/>
        <v>1272</v>
      </c>
      <c r="BA509" s="93">
        <v>1272</v>
      </c>
      <c r="BC509" s="22">
        <f t="shared" si="1817"/>
        <v>0</v>
      </c>
      <c r="BF509" s="22">
        <f t="shared" si="1818"/>
        <v>0</v>
      </c>
      <c r="BI509" s="22">
        <f t="shared" si="1819"/>
        <v>0</v>
      </c>
      <c r="BL509" s="22">
        <f t="shared" si="1820"/>
        <v>0</v>
      </c>
      <c r="BO509" s="22">
        <f t="shared" si="1821"/>
        <v>0</v>
      </c>
      <c r="BQ509" s="57">
        <f t="shared" si="1826"/>
        <v>0</v>
      </c>
      <c r="BR509" s="57">
        <f t="shared" si="1822"/>
        <v>1272</v>
      </c>
      <c r="BS509" s="57">
        <f t="shared" si="1826"/>
        <v>1272</v>
      </c>
      <c r="BT509" s="49"/>
      <c r="BY509" s="76">
        <f t="shared" si="1823"/>
        <v>0</v>
      </c>
      <c r="BZ509" s="76">
        <f t="shared" si="1824"/>
        <v>1272</v>
      </c>
      <c r="CA509" s="76">
        <f t="shared" si="1825"/>
        <v>1272</v>
      </c>
    </row>
    <row r="510" spans="1:79" ht="45" x14ac:dyDescent="0.2">
      <c r="A510" s="88" t="s">
        <v>118</v>
      </c>
      <c r="B510" s="72" t="s">
        <v>119</v>
      </c>
      <c r="D510" s="22">
        <f t="shared" si="1801"/>
        <v>0</v>
      </c>
      <c r="G510" s="22">
        <f t="shared" si="1802"/>
        <v>0</v>
      </c>
      <c r="J510" s="74">
        <f t="shared" si="1803"/>
        <v>0</v>
      </c>
      <c r="M510" s="22">
        <f t="shared" si="1804"/>
        <v>0</v>
      </c>
      <c r="P510" s="22">
        <f t="shared" si="1805"/>
        <v>0</v>
      </c>
      <c r="S510" s="22">
        <f t="shared" si="1798"/>
        <v>0</v>
      </c>
      <c r="V510" s="22">
        <f t="shared" si="1806"/>
        <v>0</v>
      </c>
      <c r="Y510" s="22">
        <f t="shared" si="1807"/>
        <v>0</v>
      </c>
      <c r="AB510" s="22">
        <f t="shared" si="1808"/>
        <v>0</v>
      </c>
      <c r="AE510" s="22">
        <f t="shared" si="1809"/>
        <v>0</v>
      </c>
      <c r="AH510" s="22">
        <f t="shared" si="1810"/>
        <v>0</v>
      </c>
      <c r="AK510" s="22">
        <f t="shared" si="1811"/>
        <v>0</v>
      </c>
      <c r="AN510" s="22">
        <f t="shared" si="1812"/>
        <v>0</v>
      </c>
      <c r="AQ510" s="22">
        <f t="shared" si="1813"/>
        <v>0</v>
      </c>
      <c r="AT510" s="22">
        <f t="shared" si="1814"/>
        <v>0</v>
      </c>
      <c r="AW510" s="22">
        <f t="shared" si="1815"/>
        <v>0</v>
      </c>
      <c r="AY510" s="32">
        <f>SUM(AY511:AY512)</f>
        <v>0</v>
      </c>
      <c r="AZ510" s="30">
        <f t="shared" si="1816"/>
        <v>120513</v>
      </c>
      <c r="BA510" s="32">
        <f t="shared" ref="BA510" si="1846">SUM(BA511:BA512)</f>
        <v>120513</v>
      </c>
      <c r="BC510" s="22">
        <f t="shared" si="1817"/>
        <v>0</v>
      </c>
      <c r="BF510" s="22">
        <f t="shared" si="1818"/>
        <v>0</v>
      </c>
      <c r="BI510" s="22">
        <f t="shared" si="1819"/>
        <v>0</v>
      </c>
      <c r="BL510" s="22">
        <f t="shared" si="1820"/>
        <v>0</v>
      </c>
      <c r="BO510" s="22">
        <f t="shared" si="1821"/>
        <v>0</v>
      </c>
      <c r="BQ510" s="57">
        <f t="shared" si="1826"/>
        <v>0</v>
      </c>
      <c r="BR510" s="57">
        <f t="shared" si="1822"/>
        <v>120513</v>
      </c>
      <c r="BS510" s="57">
        <f t="shared" si="1826"/>
        <v>120513</v>
      </c>
      <c r="BT510" s="49"/>
      <c r="BY510" s="76">
        <f t="shared" si="1823"/>
        <v>0</v>
      </c>
      <c r="BZ510" s="76">
        <f t="shared" si="1824"/>
        <v>120513</v>
      </c>
      <c r="CA510" s="76">
        <f t="shared" si="1825"/>
        <v>120513</v>
      </c>
    </row>
    <row r="511" spans="1:79" x14ac:dyDescent="0.2">
      <c r="A511" s="88">
        <v>361</v>
      </c>
      <c r="B511" s="72" t="s">
        <v>184</v>
      </c>
      <c r="D511" s="22">
        <f t="shared" si="1801"/>
        <v>0</v>
      </c>
      <c r="G511" s="22">
        <f t="shared" si="1802"/>
        <v>0</v>
      </c>
      <c r="J511" s="74">
        <f t="shared" si="1803"/>
        <v>0</v>
      </c>
      <c r="M511" s="22">
        <f t="shared" si="1804"/>
        <v>0</v>
      </c>
      <c r="P511" s="22">
        <f t="shared" si="1805"/>
        <v>0</v>
      </c>
      <c r="S511" s="22">
        <f t="shared" si="1798"/>
        <v>0</v>
      </c>
      <c r="V511" s="22">
        <f t="shared" si="1806"/>
        <v>0</v>
      </c>
      <c r="Y511" s="22">
        <f t="shared" si="1807"/>
        <v>0</v>
      </c>
      <c r="AB511" s="22">
        <f t="shared" si="1808"/>
        <v>0</v>
      </c>
      <c r="AE511" s="22">
        <f t="shared" si="1809"/>
        <v>0</v>
      </c>
      <c r="AH511" s="22">
        <f t="shared" si="1810"/>
        <v>0</v>
      </c>
      <c r="AK511" s="22">
        <f t="shared" si="1811"/>
        <v>0</v>
      </c>
      <c r="AN511" s="22">
        <f t="shared" si="1812"/>
        <v>0</v>
      </c>
      <c r="AQ511" s="22">
        <f t="shared" si="1813"/>
        <v>0</v>
      </c>
      <c r="AT511" s="22">
        <f t="shared" si="1814"/>
        <v>0</v>
      </c>
      <c r="AW511" s="22">
        <f t="shared" si="1815"/>
        <v>0</v>
      </c>
      <c r="AY511" s="55">
        <v>0</v>
      </c>
      <c r="AZ511" s="54">
        <f t="shared" si="1816"/>
        <v>83826</v>
      </c>
      <c r="BA511" s="93">
        <v>83826</v>
      </c>
      <c r="BC511" s="22">
        <f t="shared" si="1817"/>
        <v>0</v>
      </c>
      <c r="BF511" s="22">
        <f t="shared" si="1818"/>
        <v>0</v>
      </c>
      <c r="BI511" s="22">
        <f t="shared" si="1819"/>
        <v>0</v>
      </c>
      <c r="BL511" s="22">
        <f t="shared" si="1820"/>
        <v>0</v>
      </c>
      <c r="BO511" s="22">
        <f t="shared" si="1821"/>
        <v>0</v>
      </c>
      <c r="BQ511" s="57">
        <f t="shared" si="1826"/>
        <v>0</v>
      </c>
      <c r="BR511" s="57">
        <f t="shared" si="1822"/>
        <v>83826</v>
      </c>
      <c r="BS511" s="57">
        <f t="shared" si="1826"/>
        <v>83826</v>
      </c>
      <c r="BT511" s="49"/>
      <c r="BY511" s="76">
        <f t="shared" si="1823"/>
        <v>0</v>
      </c>
      <c r="BZ511" s="76">
        <f t="shared" si="1824"/>
        <v>83826</v>
      </c>
      <c r="CA511" s="76">
        <f t="shared" si="1825"/>
        <v>83826</v>
      </c>
    </row>
    <row r="512" spans="1:79" ht="45" x14ac:dyDescent="0.2">
      <c r="A512" s="88" t="s">
        <v>122</v>
      </c>
      <c r="B512" s="72" t="s">
        <v>123</v>
      </c>
      <c r="D512" s="22">
        <f t="shared" si="1801"/>
        <v>0</v>
      </c>
      <c r="G512" s="22">
        <f t="shared" si="1802"/>
        <v>0</v>
      </c>
      <c r="J512" s="74">
        <f t="shared" si="1803"/>
        <v>0</v>
      </c>
      <c r="M512" s="22">
        <f t="shared" si="1804"/>
        <v>0</v>
      </c>
      <c r="P512" s="22">
        <f t="shared" si="1805"/>
        <v>0</v>
      </c>
      <c r="S512" s="22">
        <f t="shared" si="1798"/>
        <v>0</v>
      </c>
      <c r="V512" s="22">
        <f t="shared" si="1806"/>
        <v>0</v>
      </c>
      <c r="Y512" s="22">
        <f t="shared" si="1807"/>
        <v>0</v>
      </c>
      <c r="AB512" s="22">
        <f t="shared" si="1808"/>
        <v>0</v>
      </c>
      <c r="AE512" s="22">
        <f t="shared" si="1809"/>
        <v>0</v>
      </c>
      <c r="AH512" s="22">
        <f t="shared" si="1810"/>
        <v>0</v>
      </c>
      <c r="AK512" s="22">
        <f t="shared" si="1811"/>
        <v>0</v>
      </c>
      <c r="AN512" s="22">
        <f t="shared" si="1812"/>
        <v>0</v>
      </c>
      <c r="AQ512" s="22">
        <f t="shared" si="1813"/>
        <v>0</v>
      </c>
      <c r="AT512" s="22">
        <f t="shared" si="1814"/>
        <v>0</v>
      </c>
      <c r="AW512" s="22">
        <f t="shared" si="1815"/>
        <v>0</v>
      </c>
      <c r="AY512" s="55">
        <v>0</v>
      </c>
      <c r="AZ512" s="54">
        <f t="shared" si="1816"/>
        <v>36687</v>
      </c>
      <c r="BA512" s="93">
        <v>36687</v>
      </c>
      <c r="BC512" s="22">
        <f t="shared" si="1817"/>
        <v>0</v>
      </c>
      <c r="BF512" s="22">
        <f t="shared" si="1818"/>
        <v>0</v>
      </c>
      <c r="BI512" s="22">
        <f t="shared" si="1819"/>
        <v>0</v>
      </c>
      <c r="BL512" s="22">
        <f t="shared" si="1820"/>
        <v>0</v>
      </c>
      <c r="BO512" s="22">
        <f t="shared" si="1821"/>
        <v>0</v>
      </c>
      <c r="BQ512" s="57">
        <f t="shared" si="1826"/>
        <v>0</v>
      </c>
      <c r="BR512" s="57">
        <f t="shared" si="1822"/>
        <v>36687</v>
      </c>
      <c r="BS512" s="57">
        <f t="shared" si="1826"/>
        <v>36687</v>
      </c>
      <c r="BT512" s="49"/>
      <c r="BY512" s="76">
        <f t="shared" si="1823"/>
        <v>0</v>
      </c>
      <c r="BZ512" s="76">
        <f t="shared" si="1824"/>
        <v>36687</v>
      </c>
      <c r="CA512" s="76">
        <f t="shared" si="1825"/>
        <v>36687</v>
      </c>
    </row>
    <row r="513" spans="1:79" ht="135" x14ac:dyDescent="0.2">
      <c r="A513" s="95" t="s">
        <v>185</v>
      </c>
      <c r="B513" s="87" t="s">
        <v>186</v>
      </c>
      <c r="C513" s="41">
        <f t="shared" ref="C513:AX513" si="1847">C514</f>
        <v>0</v>
      </c>
      <c r="D513" s="41">
        <f t="shared" si="1801"/>
        <v>0</v>
      </c>
      <c r="E513" s="41">
        <f t="shared" si="1847"/>
        <v>0</v>
      </c>
      <c r="F513" s="41">
        <f t="shared" si="1847"/>
        <v>0</v>
      </c>
      <c r="G513" s="41">
        <f t="shared" si="1802"/>
        <v>0</v>
      </c>
      <c r="H513" s="41">
        <f t="shared" si="1847"/>
        <v>0</v>
      </c>
      <c r="I513" s="41">
        <f t="shared" si="1847"/>
        <v>0</v>
      </c>
      <c r="J513" s="41">
        <f t="shared" si="1803"/>
        <v>0</v>
      </c>
      <c r="K513" s="41">
        <f t="shared" si="1847"/>
        <v>0</v>
      </c>
      <c r="L513" s="41">
        <f t="shared" si="1847"/>
        <v>0</v>
      </c>
      <c r="M513" s="41">
        <f t="shared" si="1804"/>
        <v>0</v>
      </c>
      <c r="N513" s="41">
        <f t="shared" si="1847"/>
        <v>0</v>
      </c>
      <c r="O513" s="41">
        <f t="shared" si="1847"/>
        <v>0</v>
      </c>
      <c r="P513" s="41">
        <f t="shared" si="1805"/>
        <v>0</v>
      </c>
      <c r="Q513" s="41">
        <f t="shared" si="1847"/>
        <v>0</v>
      </c>
      <c r="R513" s="41">
        <f t="shared" si="1847"/>
        <v>0</v>
      </c>
      <c r="S513" s="41">
        <f t="shared" si="1798"/>
        <v>0</v>
      </c>
      <c r="T513" s="41">
        <f t="shared" si="1847"/>
        <v>0</v>
      </c>
      <c r="U513" s="41">
        <f t="shared" si="1847"/>
        <v>0</v>
      </c>
      <c r="V513" s="41">
        <f t="shared" si="1806"/>
        <v>0</v>
      </c>
      <c r="W513" s="41">
        <f t="shared" si="1847"/>
        <v>0</v>
      </c>
      <c r="X513" s="41">
        <f t="shared" si="1847"/>
        <v>0</v>
      </c>
      <c r="Y513" s="41">
        <f t="shared" si="1807"/>
        <v>0</v>
      </c>
      <c r="Z513" s="41">
        <f t="shared" si="1847"/>
        <v>0</v>
      </c>
      <c r="AA513" s="41">
        <f t="shared" si="1847"/>
        <v>0</v>
      </c>
      <c r="AB513" s="41">
        <f t="shared" si="1808"/>
        <v>0</v>
      </c>
      <c r="AC513" s="41">
        <f t="shared" si="1847"/>
        <v>0</v>
      </c>
      <c r="AD513" s="41">
        <f t="shared" si="1847"/>
        <v>0</v>
      </c>
      <c r="AE513" s="41">
        <f t="shared" si="1809"/>
        <v>0</v>
      </c>
      <c r="AF513" s="41">
        <f t="shared" si="1847"/>
        <v>0</v>
      </c>
      <c r="AG513" s="41">
        <f t="shared" si="1847"/>
        <v>0</v>
      </c>
      <c r="AH513" s="41">
        <f t="shared" si="1810"/>
        <v>0</v>
      </c>
      <c r="AI513" s="41">
        <f t="shared" si="1847"/>
        <v>0</v>
      </c>
      <c r="AJ513" s="41">
        <f t="shared" si="1847"/>
        <v>0</v>
      </c>
      <c r="AK513" s="41">
        <f t="shared" si="1811"/>
        <v>0</v>
      </c>
      <c r="AL513" s="41">
        <f t="shared" si="1847"/>
        <v>0</v>
      </c>
      <c r="AM513" s="41">
        <f t="shared" si="1847"/>
        <v>0</v>
      </c>
      <c r="AN513" s="41">
        <f t="shared" si="1812"/>
        <v>0</v>
      </c>
      <c r="AO513" s="41">
        <f t="shared" si="1847"/>
        <v>0</v>
      </c>
      <c r="AP513" s="41">
        <f t="shared" si="1847"/>
        <v>0</v>
      </c>
      <c r="AQ513" s="41">
        <f t="shared" si="1813"/>
        <v>0</v>
      </c>
      <c r="AR513" s="41">
        <f t="shared" si="1847"/>
        <v>0</v>
      </c>
      <c r="AS513" s="41">
        <f t="shared" si="1847"/>
        <v>0</v>
      </c>
      <c r="AT513" s="41">
        <f t="shared" si="1814"/>
        <v>0</v>
      </c>
      <c r="AU513" s="41">
        <f t="shared" si="1847"/>
        <v>0</v>
      </c>
      <c r="AV513" s="41">
        <f t="shared" si="1847"/>
        <v>0</v>
      </c>
      <c r="AW513" s="41">
        <f t="shared" si="1815"/>
        <v>0</v>
      </c>
      <c r="AX513" s="41">
        <f t="shared" si="1847"/>
        <v>0</v>
      </c>
      <c r="AY513" s="41">
        <f>AY514</f>
        <v>27608</v>
      </c>
      <c r="AZ513" s="40">
        <f t="shared" si="1816"/>
        <v>-8589</v>
      </c>
      <c r="BA513" s="41">
        <f t="shared" ref="BA513:BN515" si="1848">BA514</f>
        <v>19019</v>
      </c>
      <c r="BB513" s="41">
        <f t="shared" si="1848"/>
        <v>0</v>
      </c>
      <c r="BC513" s="41">
        <f t="shared" si="1817"/>
        <v>0</v>
      </c>
      <c r="BD513" s="41">
        <f t="shared" si="1848"/>
        <v>0</v>
      </c>
      <c r="BE513" s="41">
        <f t="shared" si="1848"/>
        <v>0</v>
      </c>
      <c r="BF513" s="41">
        <f t="shared" si="1818"/>
        <v>0</v>
      </c>
      <c r="BG513" s="41">
        <f t="shared" si="1848"/>
        <v>0</v>
      </c>
      <c r="BH513" s="41">
        <f t="shared" si="1848"/>
        <v>0</v>
      </c>
      <c r="BI513" s="41">
        <f t="shared" si="1819"/>
        <v>0</v>
      </c>
      <c r="BJ513" s="41">
        <f t="shared" si="1848"/>
        <v>0</v>
      </c>
      <c r="BK513" s="41">
        <f t="shared" si="1848"/>
        <v>0</v>
      </c>
      <c r="BL513" s="41">
        <f t="shared" si="1820"/>
        <v>0</v>
      </c>
      <c r="BM513" s="41">
        <f t="shared" si="1848"/>
        <v>0</v>
      </c>
      <c r="BN513" s="41">
        <f t="shared" si="1848"/>
        <v>0</v>
      </c>
      <c r="BO513" s="41">
        <f t="shared" si="1821"/>
        <v>0</v>
      </c>
      <c r="BP513" s="41">
        <f t="shared" ref="BP513" si="1849">BP514</f>
        <v>0</v>
      </c>
      <c r="BQ513" s="60">
        <f t="shared" si="1826"/>
        <v>27608</v>
      </c>
      <c r="BR513" s="60">
        <f t="shared" si="1822"/>
        <v>-8589</v>
      </c>
      <c r="BS513" s="60">
        <f t="shared" si="1826"/>
        <v>19019</v>
      </c>
      <c r="BT513" s="49"/>
      <c r="BU513" s="52"/>
      <c r="BV513" s="41">
        <f>BV514</f>
        <v>0</v>
      </c>
      <c r="BW513" s="41">
        <f>BW514</f>
        <v>0</v>
      </c>
      <c r="BX513" s="41">
        <f>BX514</f>
        <v>0</v>
      </c>
      <c r="BY513" s="41">
        <f t="shared" si="1823"/>
        <v>27608</v>
      </c>
      <c r="BZ513" s="41">
        <f t="shared" si="1824"/>
        <v>-8589</v>
      </c>
      <c r="CA513" s="41">
        <f t="shared" si="1825"/>
        <v>19019</v>
      </c>
    </row>
    <row r="514" spans="1:79" ht="33.75" x14ac:dyDescent="0.2">
      <c r="A514" s="88" t="s">
        <v>43</v>
      </c>
      <c r="B514" s="72" t="s">
        <v>44</v>
      </c>
      <c r="D514" s="22">
        <f t="shared" si="1801"/>
        <v>0</v>
      </c>
      <c r="G514" s="22">
        <f t="shared" si="1802"/>
        <v>0</v>
      </c>
      <c r="J514" s="74">
        <f t="shared" si="1803"/>
        <v>0</v>
      </c>
      <c r="M514" s="22">
        <f t="shared" si="1804"/>
        <v>0</v>
      </c>
      <c r="P514" s="22">
        <f t="shared" si="1805"/>
        <v>0</v>
      </c>
      <c r="S514" s="22">
        <f t="shared" si="1798"/>
        <v>0</v>
      </c>
      <c r="V514" s="22">
        <f t="shared" si="1806"/>
        <v>0</v>
      </c>
      <c r="Y514" s="22">
        <f t="shared" si="1807"/>
        <v>0</v>
      </c>
      <c r="AB514" s="22">
        <f t="shared" si="1808"/>
        <v>0</v>
      </c>
      <c r="AE514" s="22">
        <f t="shared" si="1809"/>
        <v>0</v>
      </c>
      <c r="AH514" s="22">
        <f t="shared" si="1810"/>
        <v>0</v>
      </c>
      <c r="AK514" s="22">
        <f t="shared" si="1811"/>
        <v>0</v>
      </c>
      <c r="AN514" s="22">
        <f t="shared" si="1812"/>
        <v>0</v>
      </c>
      <c r="AQ514" s="22">
        <f t="shared" si="1813"/>
        <v>0</v>
      </c>
      <c r="AT514" s="22">
        <f t="shared" si="1814"/>
        <v>0</v>
      </c>
      <c r="AW514" s="22">
        <f t="shared" si="1815"/>
        <v>0</v>
      </c>
      <c r="AY514" s="32">
        <f>AY515</f>
        <v>27608</v>
      </c>
      <c r="AZ514" s="30">
        <f t="shared" si="1816"/>
        <v>-8589</v>
      </c>
      <c r="BA514" s="32">
        <f t="shared" si="1848"/>
        <v>19019</v>
      </c>
      <c r="BC514" s="22">
        <f t="shared" si="1817"/>
        <v>0</v>
      </c>
      <c r="BF514" s="22">
        <f t="shared" si="1818"/>
        <v>0</v>
      </c>
      <c r="BI514" s="22">
        <f t="shared" si="1819"/>
        <v>0</v>
      </c>
      <c r="BL514" s="22">
        <f t="shared" si="1820"/>
        <v>0</v>
      </c>
      <c r="BO514" s="22">
        <f t="shared" si="1821"/>
        <v>0</v>
      </c>
      <c r="BQ514" s="49"/>
      <c r="BR514" s="49"/>
      <c r="BS514" s="49"/>
      <c r="BT514" s="49"/>
      <c r="BY514" s="76">
        <f t="shared" si="1823"/>
        <v>0</v>
      </c>
      <c r="BZ514" s="76">
        <f t="shared" si="1824"/>
        <v>0</v>
      </c>
      <c r="CA514" s="76">
        <f t="shared" si="1825"/>
        <v>0</v>
      </c>
    </row>
    <row r="515" spans="1:79" x14ac:dyDescent="0.2">
      <c r="A515" s="89">
        <v>61</v>
      </c>
      <c r="B515" s="90" t="s">
        <v>125</v>
      </c>
      <c r="D515" s="22">
        <f t="shared" si="1801"/>
        <v>0</v>
      </c>
      <c r="G515" s="22">
        <f t="shared" si="1802"/>
        <v>0</v>
      </c>
      <c r="J515" s="74">
        <f t="shared" si="1803"/>
        <v>0</v>
      </c>
      <c r="M515" s="22">
        <f t="shared" si="1804"/>
        <v>0</v>
      </c>
      <c r="P515" s="22">
        <f t="shared" si="1805"/>
        <v>0</v>
      </c>
      <c r="S515" s="22">
        <f t="shared" si="1798"/>
        <v>0</v>
      </c>
      <c r="V515" s="22">
        <f t="shared" si="1806"/>
        <v>0</v>
      </c>
      <c r="Y515" s="22">
        <f t="shared" si="1807"/>
        <v>0</v>
      </c>
      <c r="AB515" s="22">
        <f t="shared" si="1808"/>
        <v>0</v>
      </c>
      <c r="AE515" s="22">
        <f t="shared" si="1809"/>
        <v>0</v>
      </c>
      <c r="AH515" s="22">
        <f t="shared" si="1810"/>
        <v>0</v>
      </c>
      <c r="AK515" s="22">
        <f t="shared" si="1811"/>
        <v>0</v>
      </c>
      <c r="AN515" s="22">
        <f t="shared" si="1812"/>
        <v>0</v>
      </c>
      <c r="AQ515" s="22">
        <f t="shared" si="1813"/>
        <v>0</v>
      </c>
      <c r="AT515" s="22">
        <f t="shared" si="1814"/>
        <v>0</v>
      </c>
      <c r="AW515" s="22">
        <f t="shared" si="1815"/>
        <v>0</v>
      </c>
      <c r="AY515" s="32">
        <f>AY516</f>
        <v>27608</v>
      </c>
      <c r="AZ515" s="30">
        <f t="shared" si="1816"/>
        <v>-8589</v>
      </c>
      <c r="BA515" s="32">
        <f t="shared" si="1848"/>
        <v>19019</v>
      </c>
      <c r="BC515" s="22">
        <f t="shared" si="1817"/>
        <v>0</v>
      </c>
      <c r="BF515" s="22">
        <f t="shared" si="1818"/>
        <v>0</v>
      </c>
      <c r="BI515" s="22">
        <f t="shared" si="1819"/>
        <v>0</v>
      </c>
      <c r="BL515" s="22">
        <f t="shared" si="1820"/>
        <v>0</v>
      </c>
      <c r="BO515" s="22">
        <f t="shared" si="1821"/>
        <v>0</v>
      </c>
      <c r="BQ515" s="57">
        <f t="shared" si="1826"/>
        <v>27608</v>
      </c>
      <c r="BR515" s="57">
        <f t="shared" si="1822"/>
        <v>-8589</v>
      </c>
      <c r="BS515" s="57">
        <f t="shared" si="1826"/>
        <v>19019</v>
      </c>
      <c r="BT515" s="49"/>
      <c r="BY515" s="76">
        <f t="shared" si="1823"/>
        <v>27608</v>
      </c>
      <c r="BZ515" s="76">
        <f t="shared" si="1824"/>
        <v>-8589</v>
      </c>
      <c r="CA515" s="76">
        <f t="shared" si="1825"/>
        <v>19019</v>
      </c>
    </row>
    <row r="516" spans="1:79" ht="22.5" x14ac:dyDescent="0.2">
      <c r="A516" s="88" t="s">
        <v>178</v>
      </c>
      <c r="B516" s="72" t="s">
        <v>179</v>
      </c>
      <c r="D516" s="22">
        <f t="shared" si="1801"/>
        <v>0</v>
      </c>
      <c r="G516" s="22">
        <f t="shared" si="1802"/>
        <v>0</v>
      </c>
      <c r="J516" s="74">
        <f t="shared" si="1803"/>
        <v>0</v>
      </c>
      <c r="M516" s="22">
        <f t="shared" si="1804"/>
        <v>0</v>
      </c>
      <c r="P516" s="22">
        <f t="shared" si="1805"/>
        <v>0</v>
      </c>
      <c r="S516" s="22">
        <f t="shared" si="1798"/>
        <v>0</v>
      </c>
      <c r="V516" s="22">
        <f t="shared" si="1806"/>
        <v>0</v>
      </c>
      <c r="Y516" s="22">
        <f t="shared" si="1807"/>
        <v>0</v>
      </c>
      <c r="AB516" s="22">
        <f t="shared" si="1808"/>
        <v>0</v>
      </c>
      <c r="AE516" s="22">
        <f t="shared" si="1809"/>
        <v>0</v>
      </c>
      <c r="AH516" s="22">
        <f t="shared" si="1810"/>
        <v>0</v>
      </c>
      <c r="AK516" s="22">
        <f t="shared" si="1811"/>
        <v>0</v>
      </c>
      <c r="AN516" s="22">
        <f t="shared" si="1812"/>
        <v>0</v>
      </c>
      <c r="AQ516" s="22">
        <f t="shared" si="1813"/>
        <v>0</v>
      </c>
      <c r="AT516" s="22">
        <f t="shared" si="1814"/>
        <v>0</v>
      </c>
      <c r="AW516" s="22">
        <f t="shared" si="1815"/>
        <v>0</v>
      </c>
      <c r="AY516" s="32">
        <f>AY517+AY521</f>
        <v>27608</v>
      </c>
      <c r="AZ516" s="30">
        <f t="shared" si="1816"/>
        <v>-8589</v>
      </c>
      <c r="BA516" s="32">
        <f t="shared" ref="BA516" si="1850">BA517+BA521</f>
        <v>19019</v>
      </c>
      <c r="BC516" s="22">
        <f t="shared" si="1817"/>
        <v>0</v>
      </c>
      <c r="BF516" s="22">
        <f t="shared" si="1818"/>
        <v>0</v>
      </c>
      <c r="BI516" s="22">
        <f t="shared" si="1819"/>
        <v>0</v>
      </c>
      <c r="BL516" s="22">
        <f t="shared" si="1820"/>
        <v>0</v>
      </c>
      <c r="BO516" s="22">
        <f t="shared" si="1821"/>
        <v>0</v>
      </c>
      <c r="BQ516" s="57">
        <f t="shared" si="1826"/>
        <v>27608</v>
      </c>
      <c r="BR516" s="57">
        <f t="shared" si="1822"/>
        <v>-8589</v>
      </c>
      <c r="BS516" s="57">
        <f t="shared" si="1826"/>
        <v>19019</v>
      </c>
      <c r="BT516" s="49"/>
      <c r="BY516" s="76">
        <f t="shared" si="1823"/>
        <v>27608</v>
      </c>
      <c r="BZ516" s="76">
        <f t="shared" si="1824"/>
        <v>-8589</v>
      </c>
      <c r="CA516" s="76">
        <f t="shared" si="1825"/>
        <v>19019</v>
      </c>
    </row>
    <row r="517" spans="1:79" ht="22.5" x14ac:dyDescent="0.2">
      <c r="A517" s="88" t="s">
        <v>47</v>
      </c>
      <c r="B517" s="72" t="s">
        <v>48</v>
      </c>
      <c r="D517" s="22">
        <f t="shared" si="1801"/>
        <v>0</v>
      </c>
      <c r="G517" s="22">
        <f t="shared" si="1802"/>
        <v>0</v>
      </c>
      <c r="J517" s="74">
        <f t="shared" si="1803"/>
        <v>0</v>
      </c>
      <c r="M517" s="22">
        <f t="shared" si="1804"/>
        <v>0</v>
      </c>
      <c r="P517" s="22">
        <f t="shared" si="1805"/>
        <v>0</v>
      </c>
      <c r="S517" s="22">
        <f t="shared" si="1798"/>
        <v>0</v>
      </c>
      <c r="V517" s="22">
        <f t="shared" si="1806"/>
        <v>0</v>
      </c>
      <c r="Y517" s="22">
        <f t="shared" si="1807"/>
        <v>0</v>
      </c>
      <c r="AB517" s="22">
        <f t="shared" si="1808"/>
        <v>0</v>
      </c>
      <c r="AE517" s="22">
        <f t="shared" si="1809"/>
        <v>0</v>
      </c>
      <c r="AH517" s="22">
        <f t="shared" si="1810"/>
        <v>0</v>
      </c>
      <c r="AK517" s="22">
        <f t="shared" si="1811"/>
        <v>0</v>
      </c>
      <c r="AN517" s="22">
        <f t="shared" si="1812"/>
        <v>0</v>
      </c>
      <c r="AQ517" s="22">
        <f t="shared" si="1813"/>
        <v>0</v>
      </c>
      <c r="AT517" s="22">
        <f t="shared" si="1814"/>
        <v>0</v>
      </c>
      <c r="AW517" s="22">
        <f t="shared" si="1815"/>
        <v>0</v>
      </c>
      <c r="AY517" s="32">
        <f>SUM(AY518:AY520)</f>
        <v>12603</v>
      </c>
      <c r="AZ517" s="30">
        <f t="shared" si="1816"/>
        <v>5029</v>
      </c>
      <c r="BA517" s="32">
        <f t="shared" ref="BA517" si="1851">SUM(BA518:BA520)</f>
        <v>17632</v>
      </c>
      <c r="BC517" s="22">
        <f t="shared" si="1817"/>
        <v>0</v>
      </c>
      <c r="BF517" s="22">
        <f t="shared" si="1818"/>
        <v>0</v>
      </c>
      <c r="BI517" s="22">
        <f t="shared" si="1819"/>
        <v>0</v>
      </c>
      <c r="BL517" s="22">
        <f t="shared" si="1820"/>
        <v>0</v>
      </c>
      <c r="BO517" s="22">
        <f t="shared" si="1821"/>
        <v>0</v>
      </c>
      <c r="BQ517" s="57">
        <f t="shared" si="1826"/>
        <v>12603</v>
      </c>
      <c r="BR517" s="57">
        <f t="shared" si="1822"/>
        <v>5029</v>
      </c>
      <c r="BS517" s="57">
        <f t="shared" si="1826"/>
        <v>17632</v>
      </c>
      <c r="BT517" s="49"/>
      <c r="BY517" s="76">
        <f t="shared" si="1823"/>
        <v>12603</v>
      </c>
      <c r="BZ517" s="76">
        <f t="shared" si="1824"/>
        <v>5029</v>
      </c>
      <c r="CA517" s="76">
        <f t="shared" si="1825"/>
        <v>17632</v>
      </c>
    </row>
    <row r="518" spans="1:79" x14ac:dyDescent="0.2">
      <c r="A518" s="88" t="s">
        <v>49</v>
      </c>
      <c r="B518" s="72" t="s">
        <v>50</v>
      </c>
      <c r="D518" s="22">
        <f t="shared" si="1801"/>
        <v>0</v>
      </c>
      <c r="G518" s="22">
        <f t="shared" si="1802"/>
        <v>0</v>
      </c>
      <c r="J518" s="74">
        <f t="shared" si="1803"/>
        <v>0</v>
      </c>
      <c r="M518" s="22">
        <f t="shared" si="1804"/>
        <v>0</v>
      </c>
      <c r="P518" s="22">
        <f t="shared" si="1805"/>
        <v>0</v>
      </c>
      <c r="S518" s="22">
        <f t="shared" si="1798"/>
        <v>0</v>
      </c>
      <c r="V518" s="22">
        <f t="shared" si="1806"/>
        <v>0</v>
      </c>
      <c r="Y518" s="22">
        <f t="shared" si="1807"/>
        <v>0</v>
      </c>
      <c r="AB518" s="22">
        <f t="shared" si="1808"/>
        <v>0</v>
      </c>
      <c r="AE518" s="22">
        <f t="shared" si="1809"/>
        <v>0</v>
      </c>
      <c r="AH518" s="22">
        <f t="shared" si="1810"/>
        <v>0</v>
      </c>
      <c r="AK518" s="22">
        <f t="shared" si="1811"/>
        <v>0</v>
      </c>
      <c r="AN518" s="22">
        <f t="shared" si="1812"/>
        <v>0</v>
      </c>
      <c r="AQ518" s="22">
        <f t="shared" si="1813"/>
        <v>0</v>
      </c>
      <c r="AT518" s="22">
        <f t="shared" si="1814"/>
        <v>0</v>
      </c>
      <c r="AW518" s="22">
        <f t="shared" si="1815"/>
        <v>0</v>
      </c>
      <c r="AY518" s="91">
        <v>10818</v>
      </c>
      <c r="AZ518" s="91">
        <f t="shared" si="1816"/>
        <v>4317</v>
      </c>
      <c r="BA518" s="91">
        <v>15135</v>
      </c>
      <c r="BC518" s="22">
        <f t="shared" si="1817"/>
        <v>0</v>
      </c>
      <c r="BF518" s="22">
        <f t="shared" si="1818"/>
        <v>0</v>
      </c>
      <c r="BI518" s="22">
        <f t="shared" si="1819"/>
        <v>0</v>
      </c>
      <c r="BL518" s="22">
        <f t="shared" si="1820"/>
        <v>0</v>
      </c>
      <c r="BO518" s="22">
        <f t="shared" si="1821"/>
        <v>0</v>
      </c>
      <c r="BQ518" s="57">
        <f t="shared" si="1826"/>
        <v>10818</v>
      </c>
      <c r="BR518" s="57">
        <f t="shared" si="1822"/>
        <v>4317</v>
      </c>
      <c r="BS518" s="57">
        <f t="shared" si="1826"/>
        <v>15135</v>
      </c>
      <c r="BT518" s="49"/>
      <c r="BY518" s="76">
        <f t="shared" si="1823"/>
        <v>10818</v>
      </c>
      <c r="BZ518" s="76">
        <f t="shared" si="1824"/>
        <v>4317</v>
      </c>
      <c r="CA518" s="76">
        <f t="shared" si="1825"/>
        <v>15135</v>
      </c>
    </row>
    <row r="519" spans="1:79" ht="22.5" x14ac:dyDescent="0.2">
      <c r="A519" s="88">
        <v>312</v>
      </c>
      <c r="B519" s="72" t="s">
        <v>52</v>
      </c>
      <c r="D519" s="22">
        <f t="shared" si="1801"/>
        <v>0</v>
      </c>
      <c r="G519" s="22">
        <f t="shared" si="1802"/>
        <v>0</v>
      </c>
      <c r="J519" s="74">
        <f t="shared" si="1803"/>
        <v>0</v>
      </c>
      <c r="M519" s="22">
        <f t="shared" si="1804"/>
        <v>0</v>
      </c>
      <c r="P519" s="22">
        <f t="shared" si="1805"/>
        <v>0</v>
      </c>
      <c r="S519" s="22">
        <f t="shared" si="1798"/>
        <v>0</v>
      </c>
      <c r="V519" s="22">
        <f t="shared" si="1806"/>
        <v>0</v>
      </c>
      <c r="Y519" s="22">
        <f t="shared" si="1807"/>
        <v>0</v>
      </c>
      <c r="AB519" s="22">
        <f t="shared" si="1808"/>
        <v>0</v>
      </c>
      <c r="AE519" s="22">
        <f t="shared" si="1809"/>
        <v>0</v>
      </c>
      <c r="AH519" s="22">
        <f t="shared" si="1810"/>
        <v>0</v>
      </c>
      <c r="AK519" s="22">
        <f t="shared" si="1811"/>
        <v>0</v>
      </c>
      <c r="AN519" s="22">
        <f t="shared" si="1812"/>
        <v>0</v>
      </c>
      <c r="AQ519" s="22">
        <f t="shared" si="1813"/>
        <v>0</v>
      </c>
      <c r="AT519" s="22">
        <f t="shared" si="1814"/>
        <v>0</v>
      </c>
      <c r="AW519" s="22">
        <f t="shared" si="1815"/>
        <v>0</v>
      </c>
      <c r="AY519" s="91"/>
      <c r="AZ519" s="91">
        <f t="shared" si="1816"/>
        <v>0</v>
      </c>
      <c r="BA519" s="91"/>
      <c r="BC519" s="22">
        <f t="shared" si="1817"/>
        <v>0</v>
      </c>
      <c r="BF519" s="22">
        <f t="shared" si="1818"/>
        <v>0</v>
      </c>
      <c r="BI519" s="22">
        <f t="shared" si="1819"/>
        <v>0</v>
      </c>
      <c r="BL519" s="22">
        <f t="shared" si="1820"/>
        <v>0</v>
      </c>
      <c r="BO519" s="22">
        <f t="shared" si="1821"/>
        <v>0</v>
      </c>
      <c r="BQ519" s="57">
        <f t="shared" si="1826"/>
        <v>0</v>
      </c>
      <c r="BR519" s="57">
        <f t="shared" si="1822"/>
        <v>0</v>
      </c>
      <c r="BS519" s="57">
        <f t="shared" si="1826"/>
        <v>0</v>
      </c>
      <c r="BT519" s="49"/>
      <c r="BY519" s="76">
        <f t="shared" si="1823"/>
        <v>0</v>
      </c>
      <c r="BZ519" s="76">
        <f t="shared" si="1824"/>
        <v>0</v>
      </c>
      <c r="CA519" s="76">
        <f t="shared" si="1825"/>
        <v>0</v>
      </c>
    </row>
    <row r="520" spans="1:79" ht="22.5" x14ac:dyDescent="0.2">
      <c r="A520" s="88" t="s">
        <v>53</v>
      </c>
      <c r="B520" s="72" t="s">
        <v>54</v>
      </c>
      <c r="D520" s="22">
        <f t="shared" si="1801"/>
        <v>0</v>
      </c>
      <c r="G520" s="22">
        <f t="shared" si="1802"/>
        <v>0</v>
      </c>
      <c r="J520" s="74">
        <f t="shared" si="1803"/>
        <v>0</v>
      </c>
      <c r="M520" s="22">
        <f t="shared" si="1804"/>
        <v>0</v>
      </c>
      <c r="P520" s="22">
        <f t="shared" si="1805"/>
        <v>0</v>
      </c>
      <c r="S520" s="22">
        <f t="shared" si="1798"/>
        <v>0</v>
      </c>
      <c r="V520" s="22">
        <f t="shared" si="1806"/>
        <v>0</v>
      </c>
      <c r="Y520" s="22">
        <f t="shared" si="1807"/>
        <v>0</v>
      </c>
      <c r="AB520" s="22">
        <f t="shared" si="1808"/>
        <v>0</v>
      </c>
      <c r="AE520" s="22">
        <f t="shared" si="1809"/>
        <v>0</v>
      </c>
      <c r="AH520" s="22">
        <f t="shared" si="1810"/>
        <v>0</v>
      </c>
      <c r="AK520" s="22">
        <f t="shared" si="1811"/>
        <v>0</v>
      </c>
      <c r="AN520" s="22">
        <f t="shared" si="1812"/>
        <v>0</v>
      </c>
      <c r="AQ520" s="22">
        <f t="shared" si="1813"/>
        <v>0</v>
      </c>
      <c r="AT520" s="22">
        <f t="shared" si="1814"/>
        <v>0</v>
      </c>
      <c r="AW520" s="22">
        <f t="shared" si="1815"/>
        <v>0</v>
      </c>
      <c r="AY520" s="91">
        <v>1785</v>
      </c>
      <c r="AZ520" s="91">
        <f t="shared" si="1816"/>
        <v>712</v>
      </c>
      <c r="BA520" s="91">
        <v>2497</v>
      </c>
      <c r="BC520" s="22">
        <f t="shared" si="1817"/>
        <v>0</v>
      </c>
      <c r="BF520" s="22">
        <f t="shared" si="1818"/>
        <v>0</v>
      </c>
      <c r="BI520" s="22">
        <f t="shared" si="1819"/>
        <v>0</v>
      </c>
      <c r="BL520" s="22">
        <f t="shared" si="1820"/>
        <v>0</v>
      </c>
      <c r="BO520" s="22">
        <f t="shared" si="1821"/>
        <v>0</v>
      </c>
      <c r="BQ520" s="57">
        <f t="shared" si="1826"/>
        <v>1785</v>
      </c>
      <c r="BR520" s="57">
        <f t="shared" si="1822"/>
        <v>712</v>
      </c>
      <c r="BS520" s="57">
        <f t="shared" si="1826"/>
        <v>2497</v>
      </c>
      <c r="BT520" s="49"/>
      <c r="BY520" s="76">
        <f t="shared" si="1823"/>
        <v>1785</v>
      </c>
      <c r="BZ520" s="76">
        <f t="shared" si="1824"/>
        <v>712</v>
      </c>
      <c r="CA520" s="76">
        <f t="shared" si="1825"/>
        <v>2497</v>
      </c>
    </row>
    <row r="521" spans="1:79" ht="22.5" x14ac:dyDescent="0.2">
      <c r="A521" s="88" t="s">
        <v>55</v>
      </c>
      <c r="B521" s="72" t="s">
        <v>56</v>
      </c>
      <c r="D521" s="22">
        <f t="shared" si="1801"/>
        <v>0</v>
      </c>
      <c r="G521" s="22">
        <f t="shared" si="1802"/>
        <v>0</v>
      </c>
      <c r="J521" s="74">
        <f t="shared" si="1803"/>
        <v>0</v>
      </c>
      <c r="M521" s="22">
        <f t="shared" si="1804"/>
        <v>0</v>
      </c>
      <c r="P521" s="22">
        <f t="shared" si="1805"/>
        <v>0</v>
      </c>
      <c r="S521" s="22">
        <f t="shared" ref="S521:S574" si="1852">T521-R521</f>
        <v>0</v>
      </c>
      <c r="V521" s="22">
        <f t="shared" si="1806"/>
        <v>0</v>
      </c>
      <c r="Y521" s="22">
        <f t="shared" si="1807"/>
        <v>0</v>
      </c>
      <c r="AB521" s="22">
        <f t="shared" si="1808"/>
        <v>0</v>
      </c>
      <c r="AE521" s="22">
        <f t="shared" si="1809"/>
        <v>0</v>
      </c>
      <c r="AH521" s="22">
        <f t="shared" si="1810"/>
        <v>0</v>
      </c>
      <c r="AK521" s="22">
        <f t="shared" si="1811"/>
        <v>0</v>
      </c>
      <c r="AN521" s="22">
        <f t="shared" si="1812"/>
        <v>0</v>
      </c>
      <c r="AQ521" s="22">
        <f t="shared" si="1813"/>
        <v>0</v>
      </c>
      <c r="AT521" s="22">
        <f t="shared" si="1814"/>
        <v>0</v>
      </c>
      <c r="AW521" s="22">
        <f t="shared" si="1815"/>
        <v>0</v>
      </c>
      <c r="AY521" s="32">
        <f>SUM(AY522:AY526)</f>
        <v>15005</v>
      </c>
      <c r="AZ521" s="30">
        <f t="shared" si="1816"/>
        <v>-13618</v>
      </c>
      <c r="BA521" s="32">
        <f t="shared" ref="BA521" si="1853">SUM(BA522:BA526)</f>
        <v>1387</v>
      </c>
      <c r="BC521" s="22">
        <f t="shared" si="1817"/>
        <v>0</v>
      </c>
      <c r="BF521" s="22">
        <f t="shared" si="1818"/>
        <v>0</v>
      </c>
      <c r="BI521" s="22">
        <f t="shared" si="1819"/>
        <v>0</v>
      </c>
      <c r="BL521" s="22">
        <f t="shared" si="1820"/>
        <v>0</v>
      </c>
      <c r="BO521" s="22">
        <f t="shared" si="1821"/>
        <v>0</v>
      </c>
      <c r="BQ521" s="57">
        <f t="shared" si="1826"/>
        <v>15005</v>
      </c>
      <c r="BR521" s="57">
        <f t="shared" si="1822"/>
        <v>-13618</v>
      </c>
      <c r="BS521" s="57">
        <f t="shared" si="1826"/>
        <v>1387</v>
      </c>
      <c r="BT521" s="49"/>
      <c r="BY521" s="76">
        <f t="shared" si="1823"/>
        <v>15005</v>
      </c>
      <c r="BZ521" s="76">
        <f t="shared" si="1824"/>
        <v>-13618</v>
      </c>
      <c r="CA521" s="76">
        <f t="shared" si="1825"/>
        <v>1387</v>
      </c>
    </row>
    <row r="522" spans="1:79" ht="33.75" x14ac:dyDescent="0.2">
      <c r="A522" s="88" t="s">
        <v>57</v>
      </c>
      <c r="B522" s="72" t="s">
        <v>58</v>
      </c>
      <c r="D522" s="22">
        <f t="shared" si="1801"/>
        <v>0</v>
      </c>
      <c r="G522" s="22">
        <f t="shared" si="1802"/>
        <v>0</v>
      </c>
      <c r="J522" s="74">
        <f t="shared" si="1803"/>
        <v>0</v>
      </c>
      <c r="M522" s="22">
        <f t="shared" si="1804"/>
        <v>0</v>
      </c>
      <c r="P522" s="22">
        <f t="shared" si="1805"/>
        <v>0</v>
      </c>
      <c r="S522" s="22">
        <f t="shared" si="1852"/>
        <v>0</v>
      </c>
      <c r="V522" s="22">
        <f t="shared" si="1806"/>
        <v>0</v>
      </c>
      <c r="Y522" s="22">
        <f t="shared" si="1807"/>
        <v>0</v>
      </c>
      <c r="AB522" s="22">
        <f t="shared" si="1808"/>
        <v>0</v>
      </c>
      <c r="AE522" s="22">
        <f t="shared" si="1809"/>
        <v>0</v>
      </c>
      <c r="AH522" s="22">
        <f t="shared" si="1810"/>
        <v>0</v>
      </c>
      <c r="AK522" s="22">
        <f t="shared" si="1811"/>
        <v>0</v>
      </c>
      <c r="AN522" s="22">
        <f t="shared" si="1812"/>
        <v>0</v>
      </c>
      <c r="AQ522" s="22">
        <f t="shared" si="1813"/>
        <v>0</v>
      </c>
      <c r="AT522" s="22">
        <f t="shared" si="1814"/>
        <v>0</v>
      </c>
      <c r="AW522" s="22">
        <f t="shared" si="1815"/>
        <v>0</v>
      </c>
      <c r="AY522" s="92">
        <v>13512</v>
      </c>
      <c r="AZ522" s="76">
        <f t="shared" si="1816"/>
        <v>-12125</v>
      </c>
      <c r="BA522" s="92">
        <v>1387</v>
      </c>
      <c r="BC522" s="22">
        <f t="shared" si="1817"/>
        <v>0</v>
      </c>
      <c r="BF522" s="22">
        <f t="shared" si="1818"/>
        <v>0</v>
      </c>
      <c r="BI522" s="22">
        <f t="shared" si="1819"/>
        <v>0</v>
      </c>
      <c r="BL522" s="22">
        <f t="shared" si="1820"/>
        <v>0</v>
      </c>
      <c r="BO522" s="22">
        <f t="shared" si="1821"/>
        <v>0</v>
      </c>
      <c r="BQ522" s="57">
        <f t="shared" si="1826"/>
        <v>13512</v>
      </c>
      <c r="BR522" s="57">
        <f t="shared" si="1822"/>
        <v>-12125</v>
      </c>
      <c r="BS522" s="57">
        <f t="shared" si="1826"/>
        <v>1387</v>
      </c>
      <c r="BT522" s="49"/>
      <c r="BY522" s="76">
        <f t="shared" si="1823"/>
        <v>13512</v>
      </c>
      <c r="BZ522" s="76">
        <f t="shared" si="1824"/>
        <v>-12125</v>
      </c>
      <c r="CA522" s="76">
        <f t="shared" si="1825"/>
        <v>1387</v>
      </c>
    </row>
    <row r="523" spans="1:79" ht="22.5" x14ac:dyDescent="0.2">
      <c r="A523" s="88" t="s">
        <v>75</v>
      </c>
      <c r="B523" s="72" t="s">
        <v>76</v>
      </c>
      <c r="D523" s="22">
        <f t="shared" si="1801"/>
        <v>0</v>
      </c>
      <c r="G523" s="22">
        <f t="shared" si="1802"/>
        <v>0</v>
      </c>
      <c r="J523" s="74">
        <f t="shared" si="1803"/>
        <v>0</v>
      </c>
      <c r="M523" s="22">
        <f t="shared" si="1804"/>
        <v>0</v>
      </c>
      <c r="P523" s="22">
        <f t="shared" si="1805"/>
        <v>0</v>
      </c>
      <c r="S523" s="22">
        <f t="shared" si="1852"/>
        <v>0</v>
      </c>
      <c r="V523" s="22">
        <f t="shared" si="1806"/>
        <v>0</v>
      </c>
      <c r="Y523" s="22">
        <f t="shared" si="1807"/>
        <v>0</v>
      </c>
      <c r="AB523" s="22">
        <f t="shared" si="1808"/>
        <v>0</v>
      </c>
      <c r="AE523" s="22">
        <f t="shared" si="1809"/>
        <v>0</v>
      </c>
      <c r="AH523" s="22">
        <f t="shared" si="1810"/>
        <v>0</v>
      </c>
      <c r="AK523" s="22">
        <f t="shared" si="1811"/>
        <v>0</v>
      </c>
      <c r="AN523" s="22">
        <f t="shared" si="1812"/>
        <v>0</v>
      </c>
      <c r="AQ523" s="22">
        <f t="shared" si="1813"/>
        <v>0</v>
      </c>
      <c r="AT523" s="22">
        <f t="shared" si="1814"/>
        <v>0</v>
      </c>
      <c r="AW523" s="22">
        <f t="shared" si="1815"/>
        <v>0</v>
      </c>
      <c r="AY523" s="92"/>
      <c r="AZ523" s="76">
        <f t="shared" si="1816"/>
        <v>0</v>
      </c>
      <c r="BA523" s="92"/>
      <c r="BC523" s="22">
        <f t="shared" si="1817"/>
        <v>0</v>
      </c>
      <c r="BF523" s="22">
        <f t="shared" si="1818"/>
        <v>0</v>
      </c>
      <c r="BI523" s="22">
        <f t="shared" si="1819"/>
        <v>0</v>
      </c>
      <c r="BL523" s="22">
        <f t="shared" si="1820"/>
        <v>0</v>
      </c>
      <c r="BO523" s="22">
        <f t="shared" si="1821"/>
        <v>0</v>
      </c>
      <c r="BQ523" s="57">
        <f t="shared" si="1826"/>
        <v>0</v>
      </c>
      <c r="BR523" s="57">
        <f t="shared" si="1822"/>
        <v>0</v>
      </c>
      <c r="BS523" s="57">
        <f t="shared" si="1826"/>
        <v>0</v>
      </c>
      <c r="BT523" s="49"/>
      <c r="BY523" s="76">
        <f t="shared" si="1823"/>
        <v>0</v>
      </c>
      <c r="BZ523" s="76">
        <f t="shared" si="1824"/>
        <v>0</v>
      </c>
      <c r="CA523" s="76">
        <f t="shared" si="1825"/>
        <v>0</v>
      </c>
    </row>
    <row r="524" spans="1:79" ht="22.5" x14ac:dyDescent="0.2">
      <c r="A524" s="88" t="s">
        <v>59</v>
      </c>
      <c r="B524" s="72" t="s">
        <v>60</v>
      </c>
      <c r="D524" s="22">
        <f t="shared" ref="D524:D574" si="1854">E524-C524</f>
        <v>0</v>
      </c>
      <c r="G524" s="22">
        <f t="shared" ref="G524:G574" si="1855">H524-F524</f>
        <v>0</v>
      </c>
      <c r="J524" s="74">
        <f t="shared" ref="J524:J574" si="1856">K524-I524</f>
        <v>0</v>
      </c>
      <c r="M524" s="22">
        <f t="shared" ref="M524:M574" si="1857">N524-L524</f>
        <v>0</v>
      </c>
      <c r="P524" s="22">
        <f t="shared" ref="P524:P574" si="1858">Q524-O524</f>
        <v>0</v>
      </c>
      <c r="S524" s="22">
        <f t="shared" si="1852"/>
        <v>0</v>
      </c>
      <c r="V524" s="22">
        <f t="shared" ref="V524:V574" si="1859">W524-U524</f>
        <v>0</v>
      </c>
      <c r="Y524" s="22">
        <f t="shared" ref="Y524:Y574" si="1860">Z524-X524</f>
        <v>0</v>
      </c>
      <c r="AB524" s="22">
        <f t="shared" ref="AB524:AB574" si="1861">AC524-AA524</f>
        <v>0</v>
      </c>
      <c r="AE524" s="22">
        <f t="shared" ref="AE524:AE574" si="1862">AF524-AD524</f>
        <v>0</v>
      </c>
      <c r="AH524" s="22">
        <f t="shared" ref="AH524:AH574" si="1863">AI524-AG524</f>
        <v>0</v>
      </c>
      <c r="AK524" s="22">
        <f t="shared" ref="AK524:AK574" si="1864">AL524-AJ524</f>
        <v>0</v>
      </c>
      <c r="AN524" s="22">
        <f t="shared" ref="AN524:AN574" si="1865">AO524-AM524</f>
        <v>0</v>
      </c>
      <c r="AQ524" s="22">
        <f t="shared" ref="AQ524:AQ574" si="1866">AR524-AP524</f>
        <v>0</v>
      </c>
      <c r="AT524" s="22">
        <f t="shared" ref="AT524:AT574" si="1867">AU524-AS524</f>
        <v>0</v>
      </c>
      <c r="AW524" s="22">
        <f t="shared" ref="AW524:AW574" si="1868">AX524-AV524</f>
        <v>0</v>
      </c>
      <c r="AY524" s="92">
        <v>1493</v>
      </c>
      <c r="AZ524" s="76">
        <f t="shared" ref="AZ524:AZ574" si="1869">BA524-AY524</f>
        <v>-1493</v>
      </c>
      <c r="BA524" s="92">
        <v>0</v>
      </c>
      <c r="BC524" s="22">
        <f t="shared" ref="BC524:BC574" si="1870">BD524-BB524</f>
        <v>0</v>
      </c>
      <c r="BF524" s="22">
        <f t="shared" ref="BF524:BF574" si="1871">BG524-BE524</f>
        <v>0</v>
      </c>
      <c r="BI524" s="22">
        <f t="shared" ref="BI524:BI574" si="1872">BJ524-BH524</f>
        <v>0</v>
      </c>
      <c r="BL524" s="22">
        <f t="shared" ref="BL524:BL574" si="1873">BM524-BK524</f>
        <v>0</v>
      </c>
      <c r="BO524" s="22">
        <f t="shared" ref="BO524:BO574" si="1874">BP524-BN524</f>
        <v>0</v>
      </c>
      <c r="BQ524" s="57">
        <f t="shared" si="1826"/>
        <v>1493</v>
      </c>
      <c r="BR524" s="57">
        <f t="shared" ref="BR524:BR574" si="1875">BS524-BQ524</f>
        <v>-1493</v>
      </c>
      <c r="BS524" s="57">
        <f t="shared" si="1826"/>
        <v>0</v>
      </c>
      <c r="BT524" s="49"/>
      <c r="BY524" s="76">
        <f t="shared" ref="BY524:BY574" si="1876">BQ524+BV524</f>
        <v>1493</v>
      </c>
      <c r="BZ524" s="76">
        <f t="shared" ref="BZ524:BZ574" si="1877">BR524+BW524</f>
        <v>-1493</v>
      </c>
      <c r="CA524" s="76">
        <f t="shared" ref="CA524:CA574" si="1878">BS524+BX524</f>
        <v>0</v>
      </c>
    </row>
    <row r="525" spans="1:79" ht="45" x14ac:dyDescent="0.2">
      <c r="A525" s="88" t="s">
        <v>77</v>
      </c>
      <c r="B525" s="72" t="s">
        <v>78</v>
      </c>
      <c r="D525" s="22">
        <f t="shared" si="1854"/>
        <v>0</v>
      </c>
      <c r="G525" s="22">
        <f t="shared" si="1855"/>
        <v>0</v>
      </c>
      <c r="J525" s="74">
        <f t="shared" si="1856"/>
        <v>0</v>
      </c>
      <c r="M525" s="22">
        <f t="shared" si="1857"/>
        <v>0</v>
      </c>
      <c r="P525" s="22">
        <f t="shared" si="1858"/>
        <v>0</v>
      </c>
      <c r="S525" s="22">
        <f t="shared" si="1852"/>
        <v>0</v>
      </c>
      <c r="V525" s="22">
        <f t="shared" si="1859"/>
        <v>0</v>
      </c>
      <c r="Y525" s="22">
        <f t="shared" si="1860"/>
        <v>0</v>
      </c>
      <c r="AB525" s="22">
        <f t="shared" si="1861"/>
        <v>0</v>
      </c>
      <c r="AE525" s="22">
        <f t="shared" si="1862"/>
        <v>0</v>
      </c>
      <c r="AH525" s="22">
        <f t="shared" si="1863"/>
        <v>0</v>
      </c>
      <c r="AK525" s="22">
        <f t="shared" si="1864"/>
        <v>0</v>
      </c>
      <c r="AN525" s="22">
        <f t="shared" si="1865"/>
        <v>0</v>
      </c>
      <c r="AQ525" s="22">
        <f t="shared" si="1866"/>
        <v>0</v>
      </c>
      <c r="AT525" s="22">
        <f t="shared" si="1867"/>
        <v>0</v>
      </c>
      <c r="AW525" s="22">
        <f t="shared" si="1868"/>
        <v>0</v>
      </c>
      <c r="AY525" s="92"/>
      <c r="AZ525" s="76">
        <f t="shared" si="1869"/>
        <v>0</v>
      </c>
      <c r="BA525" s="92"/>
      <c r="BC525" s="22">
        <f t="shared" si="1870"/>
        <v>0</v>
      </c>
      <c r="BF525" s="22">
        <f t="shared" si="1871"/>
        <v>0</v>
      </c>
      <c r="BI525" s="22">
        <f t="shared" si="1872"/>
        <v>0</v>
      </c>
      <c r="BL525" s="22">
        <f t="shared" si="1873"/>
        <v>0</v>
      </c>
      <c r="BO525" s="22">
        <f t="shared" si="1874"/>
        <v>0</v>
      </c>
      <c r="BQ525" s="57">
        <f t="shared" ref="BQ525:BS574" si="1879">R525+U525+X525+AA525+AD525+AG525+AJ525+AM525+AP525+AS525+AV525+AY525+BB525+BE525+BH525+BK525+BN525</f>
        <v>0</v>
      </c>
      <c r="BR525" s="57">
        <f t="shared" si="1875"/>
        <v>0</v>
      </c>
      <c r="BS525" s="57">
        <f t="shared" si="1879"/>
        <v>0</v>
      </c>
      <c r="BT525" s="49"/>
      <c r="BY525" s="76">
        <f t="shared" si="1876"/>
        <v>0</v>
      </c>
      <c r="BZ525" s="76">
        <f t="shared" si="1877"/>
        <v>0</v>
      </c>
      <c r="CA525" s="76">
        <f t="shared" si="1878"/>
        <v>0</v>
      </c>
    </row>
    <row r="526" spans="1:79" ht="45" x14ac:dyDescent="0.2">
      <c r="A526" s="88" t="s">
        <v>61</v>
      </c>
      <c r="B526" s="72" t="s">
        <v>62</v>
      </c>
      <c r="D526" s="22">
        <f t="shared" si="1854"/>
        <v>0</v>
      </c>
      <c r="G526" s="22">
        <f t="shared" si="1855"/>
        <v>0</v>
      </c>
      <c r="J526" s="74">
        <f t="shared" si="1856"/>
        <v>0</v>
      </c>
      <c r="M526" s="22">
        <f t="shared" si="1857"/>
        <v>0</v>
      </c>
      <c r="P526" s="22">
        <f t="shared" si="1858"/>
        <v>0</v>
      </c>
      <c r="S526" s="22">
        <f t="shared" si="1852"/>
        <v>0</v>
      </c>
      <c r="V526" s="22">
        <f t="shared" si="1859"/>
        <v>0</v>
      </c>
      <c r="Y526" s="22">
        <f t="shared" si="1860"/>
        <v>0</v>
      </c>
      <c r="AB526" s="22">
        <f t="shared" si="1861"/>
        <v>0</v>
      </c>
      <c r="AE526" s="22">
        <f t="shared" si="1862"/>
        <v>0</v>
      </c>
      <c r="AH526" s="22">
        <f t="shared" si="1863"/>
        <v>0</v>
      </c>
      <c r="AK526" s="22">
        <f t="shared" si="1864"/>
        <v>0</v>
      </c>
      <c r="AN526" s="22">
        <f t="shared" si="1865"/>
        <v>0</v>
      </c>
      <c r="AQ526" s="22">
        <f t="shared" si="1866"/>
        <v>0</v>
      </c>
      <c r="AT526" s="22">
        <f t="shared" si="1867"/>
        <v>0</v>
      </c>
      <c r="AW526" s="22">
        <f t="shared" si="1868"/>
        <v>0</v>
      </c>
      <c r="AY526" s="92"/>
      <c r="AZ526" s="76">
        <f t="shared" si="1869"/>
        <v>0</v>
      </c>
      <c r="BA526" s="92"/>
      <c r="BC526" s="22">
        <f t="shared" si="1870"/>
        <v>0</v>
      </c>
      <c r="BF526" s="22">
        <f t="shared" si="1871"/>
        <v>0</v>
      </c>
      <c r="BI526" s="22">
        <f t="shared" si="1872"/>
        <v>0</v>
      </c>
      <c r="BL526" s="22">
        <f t="shared" si="1873"/>
        <v>0</v>
      </c>
      <c r="BO526" s="22">
        <f t="shared" si="1874"/>
        <v>0</v>
      </c>
      <c r="BQ526" s="57">
        <f t="shared" si="1879"/>
        <v>0</v>
      </c>
      <c r="BR526" s="57">
        <f t="shared" si="1875"/>
        <v>0</v>
      </c>
      <c r="BS526" s="57">
        <f t="shared" si="1879"/>
        <v>0</v>
      </c>
      <c r="BT526" s="49"/>
      <c r="BY526" s="76">
        <f t="shared" si="1876"/>
        <v>0</v>
      </c>
      <c r="BZ526" s="76">
        <f t="shared" si="1877"/>
        <v>0</v>
      </c>
      <c r="CA526" s="76">
        <f t="shared" si="1878"/>
        <v>0</v>
      </c>
    </row>
    <row r="527" spans="1:79" ht="112.5" x14ac:dyDescent="0.2">
      <c r="A527" s="95" t="s">
        <v>187</v>
      </c>
      <c r="B527" s="87" t="s">
        <v>188</v>
      </c>
      <c r="C527" s="41">
        <f t="shared" ref="C527:AX527" si="1880">C528</f>
        <v>0</v>
      </c>
      <c r="D527" s="41">
        <f t="shared" si="1854"/>
        <v>0</v>
      </c>
      <c r="E527" s="41">
        <f t="shared" si="1880"/>
        <v>0</v>
      </c>
      <c r="F527" s="41">
        <f t="shared" si="1880"/>
        <v>0</v>
      </c>
      <c r="G527" s="41">
        <f t="shared" si="1855"/>
        <v>0</v>
      </c>
      <c r="H527" s="41">
        <f t="shared" si="1880"/>
        <v>0</v>
      </c>
      <c r="I527" s="41">
        <f t="shared" si="1880"/>
        <v>0</v>
      </c>
      <c r="J527" s="41">
        <f t="shared" si="1856"/>
        <v>0</v>
      </c>
      <c r="K527" s="41">
        <f t="shared" si="1880"/>
        <v>0</v>
      </c>
      <c r="L527" s="41">
        <f t="shared" si="1880"/>
        <v>0</v>
      </c>
      <c r="M527" s="41">
        <f t="shared" si="1857"/>
        <v>0</v>
      </c>
      <c r="N527" s="41">
        <f t="shared" si="1880"/>
        <v>0</v>
      </c>
      <c r="O527" s="41">
        <f t="shared" si="1880"/>
        <v>0</v>
      </c>
      <c r="P527" s="41">
        <f t="shared" si="1858"/>
        <v>0</v>
      </c>
      <c r="Q527" s="41">
        <f t="shared" si="1880"/>
        <v>0</v>
      </c>
      <c r="R527" s="41">
        <f t="shared" si="1880"/>
        <v>0</v>
      </c>
      <c r="S527" s="41">
        <f t="shared" si="1852"/>
        <v>0</v>
      </c>
      <c r="T527" s="41">
        <f t="shared" si="1880"/>
        <v>0</v>
      </c>
      <c r="U527" s="41">
        <f t="shared" si="1880"/>
        <v>0</v>
      </c>
      <c r="V527" s="41">
        <f t="shared" si="1859"/>
        <v>0</v>
      </c>
      <c r="W527" s="41">
        <f t="shared" si="1880"/>
        <v>0</v>
      </c>
      <c r="X527" s="41">
        <f t="shared" si="1880"/>
        <v>0</v>
      </c>
      <c r="Y527" s="41">
        <f t="shared" si="1860"/>
        <v>0</v>
      </c>
      <c r="Z527" s="41">
        <f t="shared" si="1880"/>
        <v>0</v>
      </c>
      <c r="AA527" s="41">
        <f t="shared" si="1880"/>
        <v>0</v>
      </c>
      <c r="AB527" s="41">
        <f t="shared" si="1861"/>
        <v>0</v>
      </c>
      <c r="AC527" s="41">
        <f t="shared" si="1880"/>
        <v>0</v>
      </c>
      <c r="AD527" s="41">
        <f t="shared" si="1880"/>
        <v>0</v>
      </c>
      <c r="AE527" s="41">
        <f t="shared" si="1862"/>
        <v>0</v>
      </c>
      <c r="AF527" s="41">
        <f t="shared" si="1880"/>
        <v>0</v>
      </c>
      <c r="AG527" s="41">
        <f t="shared" si="1880"/>
        <v>0</v>
      </c>
      <c r="AH527" s="41">
        <f t="shared" si="1863"/>
        <v>0</v>
      </c>
      <c r="AI527" s="41">
        <f t="shared" si="1880"/>
        <v>0</v>
      </c>
      <c r="AJ527" s="41">
        <f t="shared" si="1880"/>
        <v>0</v>
      </c>
      <c r="AK527" s="41">
        <f t="shared" si="1864"/>
        <v>0</v>
      </c>
      <c r="AL527" s="41">
        <f t="shared" si="1880"/>
        <v>0</v>
      </c>
      <c r="AM527" s="41">
        <f t="shared" si="1880"/>
        <v>0</v>
      </c>
      <c r="AN527" s="41">
        <f t="shared" si="1865"/>
        <v>0</v>
      </c>
      <c r="AO527" s="41">
        <f t="shared" si="1880"/>
        <v>0</v>
      </c>
      <c r="AP527" s="41">
        <f t="shared" si="1880"/>
        <v>0</v>
      </c>
      <c r="AQ527" s="41">
        <f t="shared" si="1866"/>
        <v>0</v>
      </c>
      <c r="AR527" s="41">
        <f t="shared" si="1880"/>
        <v>0</v>
      </c>
      <c r="AS527" s="41">
        <f t="shared" si="1880"/>
        <v>0</v>
      </c>
      <c r="AT527" s="41">
        <f t="shared" si="1867"/>
        <v>0</v>
      </c>
      <c r="AU527" s="41">
        <f t="shared" si="1880"/>
        <v>0</v>
      </c>
      <c r="AV527" s="41">
        <f t="shared" si="1880"/>
        <v>0</v>
      </c>
      <c r="AW527" s="41">
        <f t="shared" si="1868"/>
        <v>0</v>
      </c>
      <c r="AX527" s="41">
        <f t="shared" si="1880"/>
        <v>0</v>
      </c>
      <c r="AY527" s="41">
        <f>AY528</f>
        <v>85424</v>
      </c>
      <c r="AZ527" s="40">
        <f t="shared" si="1869"/>
        <v>-61738</v>
      </c>
      <c r="BA527" s="41">
        <f t="shared" ref="BA527:BN529" si="1881">BA528</f>
        <v>23686</v>
      </c>
      <c r="BB527" s="41">
        <f t="shared" si="1881"/>
        <v>0</v>
      </c>
      <c r="BC527" s="41">
        <f t="shared" si="1870"/>
        <v>0</v>
      </c>
      <c r="BD527" s="41">
        <f t="shared" si="1881"/>
        <v>0</v>
      </c>
      <c r="BE527" s="41">
        <f t="shared" si="1881"/>
        <v>0</v>
      </c>
      <c r="BF527" s="41">
        <f t="shared" si="1871"/>
        <v>0</v>
      </c>
      <c r="BG527" s="41">
        <f t="shared" si="1881"/>
        <v>0</v>
      </c>
      <c r="BH527" s="41">
        <f t="shared" si="1881"/>
        <v>0</v>
      </c>
      <c r="BI527" s="41">
        <f t="shared" si="1872"/>
        <v>0</v>
      </c>
      <c r="BJ527" s="41">
        <f t="shared" si="1881"/>
        <v>0</v>
      </c>
      <c r="BK527" s="41">
        <f t="shared" si="1881"/>
        <v>0</v>
      </c>
      <c r="BL527" s="41">
        <f t="shared" si="1873"/>
        <v>0</v>
      </c>
      <c r="BM527" s="41">
        <f t="shared" si="1881"/>
        <v>0</v>
      </c>
      <c r="BN527" s="41">
        <f t="shared" si="1881"/>
        <v>0</v>
      </c>
      <c r="BO527" s="41">
        <f t="shared" si="1874"/>
        <v>0</v>
      </c>
      <c r="BP527" s="41">
        <f t="shared" ref="BP527" si="1882">BP528</f>
        <v>0</v>
      </c>
      <c r="BQ527" s="60">
        <f t="shared" si="1879"/>
        <v>85424</v>
      </c>
      <c r="BR527" s="60">
        <f t="shared" si="1875"/>
        <v>-61738</v>
      </c>
      <c r="BS527" s="60">
        <f t="shared" si="1879"/>
        <v>23686</v>
      </c>
      <c r="BT527" s="49"/>
      <c r="BU527" s="52"/>
      <c r="BV527" s="41">
        <f>BV528</f>
        <v>0</v>
      </c>
      <c r="BW527" s="41">
        <f>BW528</f>
        <v>0</v>
      </c>
      <c r="BX527" s="41">
        <f>BX528</f>
        <v>0</v>
      </c>
      <c r="BY527" s="41">
        <f t="shared" si="1876"/>
        <v>85424</v>
      </c>
      <c r="BZ527" s="41">
        <f t="shared" si="1877"/>
        <v>-61738</v>
      </c>
      <c r="CA527" s="41">
        <f t="shared" si="1878"/>
        <v>23686</v>
      </c>
    </row>
    <row r="528" spans="1:79" ht="33.75" x14ac:dyDescent="0.2">
      <c r="A528" s="88" t="s">
        <v>43</v>
      </c>
      <c r="B528" s="72" t="s">
        <v>44</v>
      </c>
      <c r="D528" s="22">
        <f t="shared" si="1854"/>
        <v>0</v>
      </c>
      <c r="G528" s="22">
        <f t="shared" si="1855"/>
        <v>0</v>
      </c>
      <c r="J528" s="74">
        <f t="shared" si="1856"/>
        <v>0</v>
      </c>
      <c r="M528" s="22">
        <f t="shared" si="1857"/>
        <v>0</v>
      </c>
      <c r="P528" s="22">
        <f t="shared" si="1858"/>
        <v>0</v>
      </c>
      <c r="S528" s="22">
        <f t="shared" si="1852"/>
        <v>0</v>
      </c>
      <c r="V528" s="22">
        <f t="shared" si="1859"/>
        <v>0</v>
      </c>
      <c r="Y528" s="22">
        <f t="shared" si="1860"/>
        <v>0</v>
      </c>
      <c r="AB528" s="22">
        <f t="shared" si="1861"/>
        <v>0</v>
      </c>
      <c r="AE528" s="22">
        <f t="shared" si="1862"/>
        <v>0</v>
      </c>
      <c r="AH528" s="22">
        <f t="shared" si="1863"/>
        <v>0</v>
      </c>
      <c r="AK528" s="22">
        <f t="shared" si="1864"/>
        <v>0</v>
      </c>
      <c r="AN528" s="22">
        <f t="shared" si="1865"/>
        <v>0</v>
      </c>
      <c r="AQ528" s="22">
        <f t="shared" si="1866"/>
        <v>0</v>
      </c>
      <c r="AT528" s="22">
        <f t="shared" si="1867"/>
        <v>0</v>
      </c>
      <c r="AW528" s="22">
        <f t="shared" si="1868"/>
        <v>0</v>
      </c>
      <c r="AY528" s="32">
        <f>AY529</f>
        <v>85424</v>
      </c>
      <c r="AZ528" s="30">
        <f t="shared" si="1869"/>
        <v>-61738</v>
      </c>
      <c r="BA528" s="32">
        <f t="shared" si="1881"/>
        <v>23686</v>
      </c>
      <c r="BC528" s="22">
        <f t="shared" si="1870"/>
        <v>0</v>
      </c>
      <c r="BF528" s="22">
        <f t="shared" si="1871"/>
        <v>0</v>
      </c>
      <c r="BI528" s="22">
        <f t="shared" si="1872"/>
        <v>0</v>
      </c>
      <c r="BL528" s="22">
        <f t="shared" si="1873"/>
        <v>0</v>
      </c>
      <c r="BO528" s="22">
        <f t="shared" si="1874"/>
        <v>0</v>
      </c>
      <c r="BQ528" s="49"/>
      <c r="BR528" s="49"/>
      <c r="BS528" s="49"/>
      <c r="BT528" s="49"/>
      <c r="BY528" s="76">
        <f t="shared" si="1876"/>
        <v>0</v>
      </c>
      <c r="BZ528" s="76">
        <f t="shared" si="1877"/>
        <v>0</v>
      </c>
      <c r="CA528" s="76">
        <f t="shared" si="1878"/>
        <v>0</v>
      </c>
    </row>
    <row r="529" spans="1:79" x14ac:dyDescent="0.2">
      <c r="A529" s="89">
        <v>61</v>
      </c>
      <c r="B529" s="90" t="s">
        <v>125</v>
      </c>
      <c r="D529" s="22">
        <f t="shared" si="1854"/>
        <v>0</v>
      </c>
      <c r="G529" s="22">
        <f t="shared" si="1855"/>
        <v>0</v>
      </c>
      <c r="J529" s="74">
        <f t="shared" si="1856"/>
        <v>0</v>
      </c>
      <c r="M529" s="22">
        <f t="shared" si="1857"/>
        <v>0</v>
      </c>
      <c r="P529" s="22">
        <f t="shared" si="1858"/>
        <v>0</v>
      </c>
      <c r="S529" s="22">
        <f t="shared" si="1852"/>
        <v>0</v>
      </c>
      <c r="V529" s="22">
        <f t="shared" si="1859"/>
        <v>0</v>
      </c>
      <c r="Y529" s="22">
        <f t="shared" si="1860"/>
        <v>0</v>
      </c>
      <c r="AB529" s="22">
        <f t="shared" si="1861"/>
        <v>0</v>
      </c>
      <c r="AE529" s="22">
        <f t="shared" si="1862"/>
        <v>0</v>
      </c>
      <c r="AH529" s="22">
        <f t="shared" si="1863"/>
        <v>0</v>
      </c>
      <c r="AK529" s="22">
        <f t="shared" si="1864"/>
        <v>0</v>
      </c>
      <c r="AN529" s="22">
        <f t="shared" si="1865"/>
        <v>0</v>
      </c>
      <c r="AQ529" s="22">
        <f t="shared" si="1866"/>
        <v>0</v>
      </c>
      <c r="AT529" s="22">
        <f t="shared" si="1867"/>
        <v>0</v>
      </c>
      <c r="AW529" s="22">
        <f t="shared" si="1868"/>
        <v>0</v>
      </c>
      <c r="AY529" s="32">
        <f>AY530</f>
        <v>85424</v>
      </c>
      <c r="AZ529" s="30">
        <f t="shared" si="1869"/>
        <v>-61738</v>
      </c>
      <c r="BA529" s="32">
        <f t="shared" si="1881"/>
        <v>23686</v>
      </c>
      <c r="BC529" s="22">
        <f t="shared" si="1870"/>
        <v>0</v>
      </c>
      <c r="BF529" s="22">
        <f t="shared" si="1871"/>
        <v>0</v>
      </c>
      <c r="BI529" s="22">
        <f t="shared" si="1872"/>
        <v>0</v>
      </c>
      <c r="BL529" s="22">
        <f t="shared" si="1873"/>
        <v>0</v>
      </c>
      <c r="BO529" s="22">
        <f t="shared" si="1874"/>
        <v>0</v>
      </c>
      <c r="BQ529" s="57">
        <f t="shared" si="1879"/>
        <v>85424</v>
      </c>
      <c r="BR529" s="57">
        <f t="shared" si="1875"/>
        <v>-61738</v>
      </c>
      <c r="BS529" s="57">
        <f t="shared" si="1879"/>
        <v>23686</v>
      </c>
      <c r="BT529" s="49"/>
      <c r="BY529" s="76">
        <f t="shared" si="1876"/>
        <v>85424</v>
      </c>
      <c r="BZ529" s="76">
        <f t="shared" si="1877"/>
        <v>-61738</v>
      </c>
      <c r="CA529" s="76">
        <f t="shared" si="1878"/>
        <v>23686</v>
      </c>
    </row>
    <row r="530" spans="1:79" ht="22.5" x14ac:dyDescent="0.2">
      <c r="A530" s="88" t="s">
        <v>178</v>
      </c>
      <c r="B530" s="72" t="s">
        <v>179</v>
      </c>
      <c r="D530" s="22">
        <f t="shared" si="1854"/>
        <v>0</v>
      </c>
      <c r="G530" s="22">
        <f t="shared" si="1855"/>
        <v>0</v>
      </c>
      <c r="J530" s="74">
        <f t="shared" si="1856"/>
        <v>0</v>
      </c>
      <c r="M530" s="22">
        <f t="shared" si="1857"/>
        <v>0</v>
      </c>
      <c r="P530" s="22">
        <f t="shared" si="1858"/>
        <v>0</v>
      </c>
      <c r="S530" s="22">
        <f t="shared" si="1852"/>
        <v>0</v>
      </c>
      <c r="V530" s="22">
        <f t="shared" si="1859"/>
        <v>0</v>
      </c>
      <c r="Y530" s="22">
        <f t="shared" si="1860"/>
        <v>0</v>
      </c>
      <c r="AB530" s="22">
        <f t="shared" si="1861"/>
        <v>0</v>
      </c>
      <c r="AE530" s="22">
        <f t="shared" si="1862"/>
        <v>0</v>
      </c>
      <c r="AH530" s="22">
        <f t="shared" si="1863"/>
        <v>0</v>
      </c>
      <c r="AK530" s="22">
        <f t="shared" si="1864"/>
        <v>0</v>
      </c>
      <c r="AN530" s="22">
        <f t="shared" si="1865"/>
        <v>0</v>
      </c>
      <c r="AQ530" s="22">
        <f t="shared" si="1866"/>
        <v>0</v>
      </c>
      <c r="AT530" s="22">
        <f t="shared" si="1867"/>
        <v>0</v>
      </c>
      <c r="AW530" s="22">
        <f t="shared" si="1868"/>
        <v>0</v>
      </c>
      <c r="AY530" s="32">
        <f>AY531+AY535</f>
        <v>85424</v>
      </c>
      <c r="AZ530" s="30">
        <f t="shared" si="1869"/>
        <v>-61738</v>
      </c>
      <c r="BA530" s="32">
        <f t="shared" ref="BA530" si="1883">BA531+BA535</f>
        <v>23686</v>
      </c>
      <c r="BC530" s="22">
        <f t="shared" si="1870"/>
        <v>0</v>
      </c>
      <c r="BF530" s="22">
        <f t="shared" si="1871"/>
        <v>0</v>
      </c>
      <c r="BI530" s="22">
        <f t="shared" si="1872"/>
        <v>0</v>
      </c>
      <c r="BL530" s="22">
        <f t="shared" si="1873"/>
        <v>0</v>
      </c>
      <c r="BO530" s="22">
        <f t="shared" si="1874"/>
        <v>0</v>
      </c>
      <c r="BQ530" s="57">
        <f t="shared" si="1879"/>
        <v>85424</v>
      </c>
      <c r="BR530" s="57">
        <f t="shared" si="1875"/>
        <v>-61738</v>
      </c>
      <c r="BS530" s="57">
        <f t="shared" si="1879"/>
        <v>23686</v>
      </c>
      <c r="BT530" s="49"/>
      <c r="BY530" s="76">
        <f t="shared" si="1876"/>
        <v>85424</v>
      </c>
      <c r="BZ530" s="76">
        <f t="shared" si="1877"/>
        <v>-61738</v>
      </c>
      <c r="CA530" s="76">
        <f t="shared" si="1878"/>
        <v>23686</v>
      </c>
    </row>
    <row r="531" spans="1:79" ht="22.5" x14ac:dyDescent="0.2">
      <c r="A531" s="88" t="s">
        <v>47</v>
      </c>
      <c r="B531" s="72" t="s">
        <v>48</v>
      </c>
      <c r="D531" s="22">
        <f t="shared" si="1854"/>
        <v>0</v>
      </c>
      <c r="G531" s="22">
        <f t="shared" si="1855"/>
        <v>0</v>
      </c>
      <c r="J531" s="74">
        <f t="shared" si="1856"/>
        <v>0</v>
      </c>
      <c r="M531" s="22">
        <f t="shared" si="1857"/>
        <v>0</v>
      </c>
      <c r="P531" s="22">
        <f t="shared" si="1858"/>
        <v>0</v>
      </c>
      <c r="S531" s="22">
        <f t="shared" si="1852"/>
        <v>0</v>
      </c>
      <c r="V531" s="22">
        <f t="shared" si="1859"/>
        <v>0</v>
      </c>
      <c r="Y531" s="22">
        <f t="shared" si="1860"/>
        <v>0</v>
      </c>
      <c r="AB531" s="22">
        <f t="shared" si="1861"/>
        <v>0</v>
      </c>
      <c r="AE531" s="22">
        <f t="shared" si="1862"/>
        <v>0</v>
      </c>
      <c r="AH531" s="22">
        <f t="shared" si="1863"/>
        <v>0</v>
      </c>
      <c r="AK531" s="22">
        <f t="shared" si="1864"/>
        <v>0</v>
      </c>
      <c r="AN531" s="22">
        <f t="shared" si="1865"/>
        <v>0</v>
      </c>
      <c r="AQ531" s="22">
        <f t="shared" si="1866"/>
        <v>0</v>
      </c>
      <c r="AT531" s="22">
        <f t="shared" si="1867"/>
        <v>0</v>
      </c>
      <c r="AW531" s="22">
        <f t="shared" si="1868"/>
        <v>0</v>
      </c>
      <c r="AY531" s="32">
        <f>SUM(AY532:AY534)</f>
        <v>83953</v>
      </c>
      <c r="AZ531" s="30">
        <f t="shared" si="1869"/>
        <v>-60556</v>
      </c>
      <c r="BA531" s="32">
        <f t="shared" ref="BA531" si="1884">SUM(BA532:BA534)</f>
        <v>23397</v>
      </c>
      <c r="BC531" s="22">
        <f t="shared" si="1870"/>
        <v>0</v>
      </c>
      <c r="BF531" s="22">
        <f t="shared" si="1871"/>
        <v>0</v>
      </c>
      <c r="BI531" s="22">
        <f t="shared" si="1872"/>
        <v>0</v>
      </c>
      <c r="BL531" s="22">
        <f t="shared" si="1873"/>
        <v>0</v>
      </c>
      <c r="BO531" s="22">
        <f t="shared" si="1874"/>
        <v>0</v>
      </c>
      <c r="BQ531" s="57">
        <f t="shared" si="1879"/>
        <v>83953</v>
      </c>
      <c r="BR531" s="57">
        <f t="shared" si="1875"/>
        <v>-60556</v>
      </c>
      <c r="BS531" s="57">
        <f t="shared" si="1879"/>
        <v>23397</v>
      </c>
      <c r="BT531" s="49"/>
      <c r="BY531" s="76">
        <f t="shared" si="1876"/>
        <v>83953</v>
      </c>
      <c r="BZ531" s="76">
        <f t="shared" si="1877"/>
        <v>-60556</v>
      </c>
      <c r="CA531" s="76">
        <f t="shared" si="1878"/>
        <v>23397</v>
      </c>
    </row>
    <row r="532" spans="1:79" x14ac:dyDescent="0.2">
      <c r="A532" s="88" t="s">
        <v>49</v>
      </c>
      <c r="B532" s="72" t="s">
        <v>50</v>
      </c>
      <c r="D532" s="22">
        <f t="shared" si="1854"/>
        <v>0</v>
      </c>
      <c r="G532" s="22">
        <f t="shared" si="1855"/>
        <v>0</v>
      </c>
      <c r="J532" s="74">
        <f t="shared" si="1856"/>
        <v>0</v>
      </c>
      <c r="M532" s="22">
        <f t="shared" si="1857"/>
        <v>0</v>
      </c>
      <c r="P532" s="22">
        <f t="shared" si="1858"/>
        <v>0</v>
      </c>
      <c r="S532" s="22">
        <f t="shared" si="1852"/>
        <v>0</v>
      </c>
      <c r="V532" s="22">
        <f t="shared" si="1859"/>
        <v>0</v>
      </c>
      <c r="Y532" s="22">
        <f t="shared" si="1860"/>
        <v>0</v>
      </c>
      <c r="AB532" s="22">
        <f t="shared" si="1861"/>
        <v>0</v>
      </c>
      <c r="AE532" s="22">
        <f t="shared" si="1862"/>
        <v>0</v>
      </c>
      <c r="AH532" s="22">
        <f t="shared" si="1863"/>
        <v>0</v>
      </c>
      <c r="AK532" s="22">
        <f t="shared" si="1864"/>
        <v>0</v>
      </c>
      <c r="AN532" s="22">
        <f t="shared" si="1865"/>
        <v>0</v>
      </c>
      <c r="AQ532" s="22">
        <f t="shared" si="1866"/>
        <v>0</v>
      </c>
      <c r="AT532" s="22">
        <f t="shared" si="1867"/>
        <v>0</v>
      </c>
      <c r="AW532" s="22">
        <f t="shared" si="1868"/>
        <v>0</v>
      </c>
      <c r="AY532" s="91">
        <v>72063</v>
      </c>
      <c r="AZ532" s="91">
        <f t="shared" si="1869"/>
        <v>-51980</v>
      </c>
      <c r="BA532" s="91">
        <v>20083</v>
      </c>
      <c r="BC532" s="22">
        <f t="shared" si="1870"/>
        <v>0</v>
      </c>
      <c r="BF532" s="22">
        <f t="shared" si="1871"/>
        <v>0</v>
      </c>
      <c r="BI532" s="22">
        <f t="shared" si="1872"/>
        <v>0</v>
      </c>
      <c r="BL532" s="22">
        <f t="shared" si="1873"/>
        <v>0</v>
      </c>
      <c r="BO532" s="22">
        <f t="shared" si="1874"/>
        <v>0</v>
      </c>
      <c r="BQ532" s="57">
        <f t="shared" si="1879"/>
        <v>72063</v>
      </c>
      <c r="BR532" s="57">
        <f t="shared" si="1875"/>
        <v>-51980</v>
      </c>
      <c r="BS532" s="57">
        <f t="shared" si="1879"/>
        <v>20083</v>
      </c>
      <c r="BT532" s="49"/>
      <c r="BY532" s="76">
        <f t="shared" si="1876"/>
        <v>72063</v>
      </c>
      <c r="BZ532" s="76">
        <f t="shared" si="1877"/>
        <v>-51980</v>
      </c>
      <c r="CA532" s="76">
        <f t="shared" si="1878"/>
        <v>20083</v>
      </c>
    </row>
    <row r="533" spans="1:79" ht="22.5" x14ac:dyDescent="0.2">
      <c r="A533" s="88">
        <v>312</v>
      </c>
      <c r="B533" s="72" t="s">
        <v>52</v>
      </c>
      <c r="D533" s="22">
        <f t="shared" si="1854"/>
        <v>0</v>
      </c>
      <c r="G533" s="22">
        <f t="shared" si="1855"/>
        <v>0</v>
      </c>
      <c r="J533" s="74">
        <f t="shared" si="1856"/>
        <v>0</v>
      </c>
      <c r="M533" s="22">
        <f t="shared" si="1857"/>
        <v>0</v>
      </c>
      <c r="P533" s="22">
        <f t="shared" si="1858"/>
        <v>0</v>
      </c>
      <c r="S533" s="22">
        <f t="shared" si="1852"/>
        <v>0</v>
      </c>
      <c r="V533" s="22">
        <f t="shared" si="1859"/>
        <v>0</v>
      </c>
      <c r="Y533" s="22">
        <f t="shared" si="1860"/>
        <v>0</v>
      </c>
      <c r="AB533" s="22">
        <f t="shared" si="1861"/>
        <v>0</v>
      </c>
      <c r="AE533" s="22">
        <f t="shared" si="1862"/>
        <v>0</v>
      </c>
      <c r="AH533" s="22">
        <f t="shared" si="1863"/>
        <v>0</v>
      </c>
      <c r="AK533" s="22">
        <f t="shared" si="1864"/>
        <v>0</v>
      </c>
      <c r="AN533" s="22">
        <f t="shared" si="1865"/>
        <v>0</v>
      </c>
      <c r="AQ533" s="22">
        <f t="shared" si="1866"/>
        <v>0</v>
      </c>
      <c r="AT533" s="22">
        <f t="shared" si="1867"/>
        <v>0</v>
      </c>
      <c r="AW533" s="22">
        <f t="shared" si="1868"/>
        <v>0</v>
      </c>
      <c r="AY533" s="91"/>
      <c r="AZ533" s="91">
        <f t="shared" si="1869"/>
        <v>0</v>
      </c>
      <c r="BA533" s="91"/>
      <c r="BC533" s="22">
        <f t="shared" si="1870"/>
        <v>0</v>
      </c>
      <c r="BF533" s="22">
        <f t="shared" si="1871"/>
        <v>0</v>
      </c>
      <c r="BI533" s="22">
        <f t="shared" si="1872"/>
        <v>0</v>
      </c>
      <c r="BL533" s="22">
        <f t="shared" si="1873"/>
        <v>0</v>
      </c>
      <c r="BO533" s="22">
        <f t="shared" si="1874"/>
        <v>0</v>
      </c>
      <c r="BQ533" s="57">
        <f t="shared" si="1879"/>
        <v>0</v>
      </c>
      <c r="BR533" s="57">
        <f t="shared" si="1875"/>
        <v>0</v>
      </c>
      <c r="BS533" s="57">
        <f t="shared" si="1879"/>
        <v>0</v>
      </c>
      <c r="BT533" s="49"/>
      <c r="BY533" s="76">
        <f t="shared" si="1876"/>
        <v>0</v>
      </c>
      <c r="BZ533" s="76">
        <f t="shared" si="1877"/>
        <v>0</v>
      </c>
      <c r="CA533" s="76">
        <f t="shared" si="1878"/>
        <v>0</v>
      </c>
    </row>
    <row r="534" spans="1:79" ht="22.5" x14ac:dyDescent="0.2">
      <c r="A534" s="88" t="s">
        <v>53</v>
      </c>
      <c r="B534" s="72" t="s">
        <v>54</v>
      </c>
      <c r="D534" s="22">
        <f t="shared" si="1854"/>
        <v>0</v>
      </c>
      <c r="G534" s="22">
        <f t="shared" si="1855"/>
        <v>0</v>
      </c>
      <c r="J534" s="74">
        <f t="shared" si="1856"/>
        <v>0</v>
      </c>
      <c r="M534" s="22">
        <f t="shared" si="1857"/>
        <v>0</v>
      </c>
      <c r="P534" s="22">
        <f t="shared" si="1858"/>
        <v>0</v>
      </c>
      <c r="S534" s="22">
        <f t="shared" si="1852"/>
        <v>0</v>
      </c>
      <c r="V534" s="22">
        <f t="shared" si="1859"/>
        <v>0</v>
      </c>
      <c r="Y534" s="22">
        <f t="shared" si="1860"/>
        <v>0</v>
      </c>
      <c r="AB534" s="22">
        <f t="shared" si="1861"/>
        <v>0</v>
      </c>
      <c r="AE534" s="22">
        <f t="shared" si="1862"/>
        <v>0</v>
      </c>
      <c r="AH534" s="22">
        <f t="shared" si="1863"/>
        <v>0</v>
      </c>
      <c r="AK534" s="22">
        <f t="shared" si="1864"/>
        <v>0</v>
      </c>
      <c r="AN534" s="22">
        <f t="shared" si="1865"/>
        <v>0</v>
      </c>
      <c r="AQ534" s="22">
        <f t="shared" si="1866"/>
        <v>0</v>
      </c>
      <c r="AT534" s="22">
        <f t="shared" si="1867"/>
        <v>0</v>
      </c>
      <c r="AW534" s="22">
        <f t="shared" si="1868"/>
        <v>0</v>
      </c>
      <c r="AY534" s="91">
        <v>11890</v>
      </c>
      <c r="AZ534" s="91">
        <f t="shared" si="1869"/>
        <v>-8576</v>
      </c>
      <c r="BA534" s="91">
        <v>3314</v>
      </c>
      <c r="BC534" s="22">
        <f t="shared" si="1870"/>
        <v>0</v>
      </c>
      <c r="BF534" s="22">
        <f t="shared" si="1871"/>
        <v>0</v>
      </c>
      <c r="BI534" s="22">
        <f t="shared" si="1872"/>
        <v>0</v>
      </c>
      <c r="BL534" s="22">
        <f t="shared" si="1873"/>
        <v>0</v>
      </c>
      <c r="BO534" s="22">
        <f t="shared" si="1874"/>
        <v>0</v>
      </c>
      <c r="BQ534" s="57">
        <f t="shared" si="1879"/>
        <v>11890</v>
      </c>
      <c r="BR534" s="57">
        <f t="shared" si="1875"/>
        <v>-8576</v>
      </c>
      <c r="BS534" s="57">
        <f t="shared" si="1879"/>
        <v>3314</v>
      </c>
      <c r="BT534" s="49"/>
      <c r="BY534" s="76">
        <f t="shared" si="1876"/>
        <v>11890</v>
      </c>
      <c r="BZ534" s="76">
        <f t="shared" si="1877"/>
        <v>-8576</v>
      </c>
      <c r="CA534" s="76">
        <f t="shared" si="1878"/>
        <v>3314</v>
      </c>
    </row>
    <row r="535" spans="1:79" ht="22.5" x14ac:dyDescent="0.2">
      <c r="A535" s="88" t="s">
        <v>55</v>
      </c>
      <c r="B535" s="72" t="s">
        <v>56</v>
      </c>
      <c r="D535" s="22">
        <f t="shared" si="1854"/>
        <v>0</v>
      </c>
      <c r="G535" s="22">
        <f t="shared" si="1855"/>
        <v>0</v>
      </c>
      <c r="J535" s="74">
        <f t="shared" si="1856"/>
        <v>0</v>
      </c>
      <c r="M535" s="22">
        <f t="shared" si="1857"/>
        <v>0</v>
      </c>
      <c r="P535" s="22">
        <f t="shared" si="1858"/>
        <v>0</v>
      </c>
      <c r="S535" s="22">
        <f t="shared" si="1852"/>
        <v>0</v>
      </c>
      <c r="V535" s="22">
        <f t="shared" si="1859"/>
        <v>0</v>
      </c>
      <c r="Y535" s="22">
        <f t="shared" si="1860"/>
        <v>0</v>
      </c>
      <c r="AB535" s="22">
        <f t="shared" si="1861"/>
        <v>0</v>
      </c>
      <c r="AE535" s="22">
        <f t="shared" si="1862"/>
        <v>0</v>
      </c>
      <c r="AH535" s="22">
        <f t="shared" si="1863"/>
        <v>0</v>
      </c>
      <c r="AK535" s="22">
        <f t="shared" si="1864"/>
        <v>0</v>
      </c>
      <c r="AN535" s="22">
        <f t="shared" si="1865"/>
        <v>0</v>
      </c>
      <c r="AQ535" s="22">
        <f t="shared" si="1866"/>
        <v>0</v>
      </c>
      <c r="AT535" s="22">
        <f t="shared" si="1867"/>
        <v>0</v>
      </c>
      <c r="AW535" s="22">
        <f t="shared" si="1868"/>
        <v>0</v>
      </c>
      <c r="AY535" s="32">
        <f>SUM(AY536:AY540)</f>
        <v>1471</v>
      </c>
      <c r="AZ535" s="30">
        <f t="shared" si="1869"/>
        <v>-1182</v>
      </c>
      <c r="BA535" s="32">
        <f t="shared" ref="BA535" si="1885">SUM(BA536:BA540)</f>
        <v>289</v>
      </c>
      <c r="BC535" s="22">
        <f t="shared" si="1870"/>
        <v>0</v>
      </c>
      <c r="BF535" s="22">
        <f t="shared" si="1871"/>
        <v>0</v>
      </c>
      <c r="BI535" s="22">
        <f t="shared" si="1872"/>
        <v>0</v>
      </c>
      <c r="BL535" s="22">
        <f t="shared" si="1873"/>
        <v>0</v>
      </c>
      <c r="BO535" s="22">
        <f t="shared" si="1874"/>
        <v>0</v>
      </c>
      <c r="BQ535" s="57">
        <f t="shared" si="1879"/>
        <v>1471</v>
      </c>
      <c r="BR535" s="57">
        <f t="shared" si="1875"/>
        <v>-1182</v>
      </c>
      <c r="BS535" s="57">
        <f t="shared" si="1879"/>
        <v>289</v>
      </c>
      <c r="BT535" s="49"/>
      <c r="BY535" s="76">
        <f t="shared" si="1876"/>
        <v>1471</v>
      </c>
      <c r="BZ535" s="76">
        <f t="shared" si="1877"/>
        <v>-1182</v>
      </c>
      <c r="CA535" s="76">
        <f t="shared" si="1878"/>
        <v>289</v>
      </c>
    </row>
    <row r="536" spans="1:79" ht="33.75" x14ac:dyDescent="0.2">
      <c r="A536" s="88" t="s">
        <v>57</v>
      </c>
      <c r="B536" s="72" t="s">
        <v>58</v>
      </c>
      <c r="D536" s="22">
        <f t="shared" si="1854"/>
        <v>0</v>
      </c>
      <c r="G536" s="22">
        <f t="shared" si="1855"/>
        <v>0</v>
      </c>
      <c r="J536" s="74">
        <f t="shared" si="1856"/>
        <v>0</v>
      </c>
      <c r="M536" s="22">
        <f t="shared" si="1857"/>
        <v>0</v>
      </c>
      <c r="P536" s="22">
        <f t="shared" si="1858"/>
        <v>0</v>
      </c>
      <c r="S536" s="22">
        <f t="shared" si="1852"/>
        <v>0</v>
      </c>
      <c r="V536" s="22">
        <f t="shared" si="1859"/>
        <v>0</v>
      </c>
      <c r="Y536" s="22">
        <f t="shared" si="1860"/>
        <v>0</v>
      </c>
      <c r="AB536" s="22">
        <f t="shared" si="1861"/>
        <v>0</v>
      </c>
      <c r="AE536" s="22">
        <f t="shared" si="1862"/>
        <v>0</v>
      </c>
      <c r="AH536" s="22">
        <f t="shared" si="1863"/>
        <v>0</v>
      </c>
      <c r="AK536" s="22">
        <f t="shared" si="1864"/>
        <v>0</v>
      </c>
      <c r="AN536" s="22">
        <f t="shared" si="1865"/>
        <v>0</v>
      </c>
      <c r="AQ536" s="22">
        <f t="shared" si="1866"/>
        <v>0</v>
      </c>
      <c r="AT536" s="22">
        <f t="shared" si="1867"/>
        <v>0</v>
      </c>
      <c r="AW536" s="22">
        <f t="shared" si="1868"/>
        <v>0</v>
      </c>
      <c r="AY536" s="82">
        <v>1471</v>
      </c>
      <c r="AZ536" s="82">
        <f t="shared" si="1869"/>
        <v>-1182</v>
      </c>
      <c r="BA536" s="82">
        <v>289</v>
      </c>
      <c r="BC536" s="22">
        <f t="shared" si="1870"/>
        <v>0</v>
      </c>
      <c r="BF536" s="22">
        <f t="shared" si="1871"/>
        <v>0</v>
      </c>
      <c r="BI536" s="22">
        <f t="shared" si="1872"/>
        <v>0</v>
      </c>
      <c r="BL536" s="22">
        <f t="shared" si="1873"/>
        <v>0</v>
      </c>
      <c r="BO536" s="22">
        <f t="shared" si="1874"/>
        <v>0</v>
      </c>
      <c r="BQ536" s="57">
        <f t="shared" si="1879"/>
        <v>1471</v>
      </c>
      <c r="BR536" s="57">
        <f t="shared" si="1875"/>
        <v>-1182</v>
      </c>
      <c r="BS536" s="57">
        <f t="shared" si="1879"/>
        <v>289</v>
      </c>
      <c r="BT536" s="49"/>
      <c r="BY536" s="76">
        <f t="shared" si="1876"/>
        <v>1471</v>
      </c>
      <c r="BZ536" s="76">
        <f t="shared" si="1877"/>
        <v>-1182</v>
      </c>
      <c r="CA536" s="76">
        <f t="shared" si="1878"/>
        <v>289</v>
      </c>
    </row>
    <row r="537" spans="1:79" ht="22.5" x14ac:dyDescent="0.2">
      <c r="A537" s="88" t="s">
        <v>75</v>
      </c>
      <c r="B537" s="72" t="s">
        <v>76</v>
      </c>
      <c r="D537" s="22">
        <f t="shared" si="1854"/>
        <v>0</v>
      </c>
      <c r="G537" s="22">
        <f t="shared" si="1855"/>
        <v>0</v>
      </c>
      <c r="J537" s="74">
        <f t="shared" si="1856"/>
        <v>0</v>
      </c>
      <c r="M537" s="22">
        <f t="shared" si="1857"/>
        <v>0</v>
      </c>
      <c r="P537" s="22">
        <f t="shared" si="1858"/>
        <v>0</v>
      </c>
      <c r="S537" s="22">
        <f t="shared" si="1852"/>
        <v>0</v>
      </c>
      <c r="V537" s="22">
        <f t="shared" si="1859"/>
        <v>0</v>
      </c>
      <c r="Y537" s="22">
        <f t="shared" si="1860"/>
        <v>0</v>
      </c>
      <c r="AB537" s="22">
        <f t="shared" si="1861"/>
        <v>0</v>
      </c>
      <c r="AE537" s="22">
        <f t="shared" si="1862"/>
        <v>0</v>
      </c>
      <c r="AH537" s="22">
        <f t="shared" si="1863"/>
        <v>0</v>
      </c>
      <c r="AK537" s="22">
        <f t="shared" si="1864"/>
        <v>0</v>
      </c>
      <c r="AN537" s="22">
        <f t="shared" si="1865"/>
        <v>0</v>
      </c>
      <c r="AQ537" s="22">
        <f t="shared" si="1866"/>
        <v>0</v>
      </c>
      <c r="AT537" s="22">
        <f t="shared" si="1867"/>
        <v>0</v>
      </c>
      <c r="AW537" s="22">
        <f t="shared" si="1868"/>
        <v>0</v>
      </c>
      <c r="AY537" s="92"/>
      <c r="AZ537" s="76">
        <f t="shared" si="1869"/>
        <v>0</v>
      </c>
      <c r="BA537" s="92"/>
      <c r="BC537" s="22">
        <f t="shared" si="1870"/>
        <v>0</v>
      </c>
      <c r="BF537" s="22">
        <f t="shared" si="1871"/>
        <v>0</v>
      </c>
      <c r="BI537" s="22">
        <f t="shared" si="1872"/>
        <v>0</v>
      </c>
      <c r="BL537" s="22">
        <f t="shared" si="1873"/>
        <v>0</v>
      </c>
      <c r="BO537" s="22">
        <f t="shared" si="1874"/>
        <v>0</v>
      </c>
      <c r="BQ537" s="57">
        <f t="shared" si="1879"/>
        <v>0</v>
      </c>
      <c r="BR537" s="57">
        <f t="shared" si="1875"/>
        <v>0</v>
      </c>
      <c r="BS537" s="57">
        <f t="shared" si="1879"/>
        <v>0</v>
      </c>
      <c r="BT537" s="49"/>
      <c r="BY537" s="76">
        <f t="shared" si="1876"/>
        <v>0</v>
      </c>
      <c r="BZ537" s="76">
        <f t="shared" si="1877"/>
        <v>0</v>
      </c>
      <c r="CA537" s="76">
        <f t="shared" si="1878"/>
        <v>0</v>
      </c>
    </row>
    <row r="538" spans="1:79" ht="22.5" x14ac:dyDescent="0.2">
      <c r="A538" s="88" t="s">
        <v>59</v>
      </c>
      <c r="B538" s="72" t="s">
        <v>60</v>
      </c>
      <c r="D538" s="22">
        <f t="shared" si="1854"/>
        <v>0</v>
      </c>
      <c r="G538" s="22">
        <f t="shared" si="1855"/>
        <v>0</v>
      </c>
      <c r="J538" s="74">
        <f t="shared" si="1856"/>
        <v>0</v>
      </c>
      <c r="M538" s="22">
        <f t="shared" si="1857"/>
        <v>0</v>
      </c>
      <c r="P538" s="22">
        <f t="shared" si="1858"/>
        <v>0</v>
      </c>
      <c r="S538" s="22">
        <f t="shared" si="1852"/>
        <v>0</v>
      </c>
      <c r="V538" s="22">
        <f t="shared" si="1859"/>
        <v>0</v>
      </c>
      <c r="Y538" s="22">
        <f t="shared" si="1860"/>
        <v>0</v>
      </c>
      <c r="AB538" s="22">
        <f t="shared" si="1861"/>
        <v>0</v>
      </c>
      <c r="AE538" s="22">
        <f t="shared" si="1862"/>
        <v>0</v>
      </c>
      <c r="AH538" s="22">
        <f t="shared" si="1863"/>
        <v>0</v>
      </c>
      <c r="AK538" s="22">
        <f t="shared" si="1864"/>
        <v>0</v>
      </c>
      <c r="AN538" s="22">
        <f t="shared" si="1865"/>
        <v>0</v>
      </c>
      <c r="AQ538" s="22">
        <f t="shared" si="1866"/>
        <v>0</v>
      </c>
      <c r="AT538" s="22">
        <f t="shared" si="1867"/>
        <v>0</v>
      </c>
      <c r="AW538" s="22">
        <f t="shared" si="1868"/>
        <v>0</v>
      </c>
      <c r="AY538" s="92"/>
      <c r="AZ538" s="76">
        <f t="shared" si="1869"/>
        <v>0</v>
      </c>
      <c r="BA538" s="92"/>
      <c r="BC538" s="22">
        <f t="shared" si="1870"/>
        <v>0</v>
      </c>
      <c r="BF538" s="22">
        <f t="shared" si="1871"/>
        <v>0</v>
      </c>
      <c r="BI538" s="22">
        <f t="shared" si="1872"/>
        <v>0</v>
      </c>
      <c r="BL538" s="22">
        <f t="shared" si="1873"/>
        <v>0</v>
      </c>
      <c r="BO538" s="22">
        <f t="shared" si="1874"/>
        <v>0</v>
      </c>
      <c r="BQ538" s="57">
        <f t="shared" si="1879"/>
        <v>0</v>
      </c>
      <c r="BR538" s="57">
        <f t="shared" si="1875"/>
        <v>0</v>
      </c>
      <c r="BS538" s="57">
        <f t="shared" si="1879"/>
        <v>0</v>
      </c>
      <c r="BT538" s="49"/>
      <c r="BY538" s="76">
        <f t="shared" si="1876"/>
        <v>0</v>
      </c>
      <c r="BZ538" s="76">
        <f t="shared" si="1877"/>
        <v>0</v>
      </c>
      <c r="CA538" s="76">
        <f t="shared" si="1878"/>
        <v>0</v>
      </c>
    </row>
    <row r="539" spans="1:79" ht="45" x14ac:dyDescent="0.2">
      <c r="A539" s="88" t="s">
        <v>77</v>
      </c>
      <c r="B539" s="72" t="s">
        <v>78</v>
      </c>
      <c r="D539" s="22">
        <f t="shared" si="1854"/>
        <v>0</v>
      </c>
      <c r="G539" s="22">
        <f t="shared" si="1855"/>
        <v>0</v>
      </c>
      <c r="J539" s="74">
        <f t="shared" si="1856"/>
        <v>0</v>
      </c>
      <c r="M539" s="22">
        <f t="shared" si="1857"/>
        <v>0</v>
      </c>
      <c r="P539" s="22">
        <f t="shared" si="1858"/>
        <v>0</v>
      </c>
      <c r="S539" s="22">
        <f t="shared" si="1852"/>
        <v>0</v>
      </c>
      <c r="V539" s="22">
        <f t="shared" si="1859"/>
        <v>0</v>
      </c>
      <c r="Y539" s="22">
        <f t="shared" si="1860"/>
        <v>0</v>
      </c>
      <c r="AB539" s="22">
        <f t="shared" si="1861"/>
        <v>0</v>
      </c>
      <c r="AE539" s="22">
        <f t="shared" si="1862"/>
        <v>0</v>
      </c>
      <c r="AH539" s="22">
        <f t="shared" si="1863"/>
        <v>0</v>
      </c>
      <c r="AK539" s="22">
        <f t="shared" si="1864"/>
        <v>0</v>
      </c>
      <c r="AN539" s="22">
        <f t="shared" si="1865"/>
        <v>0</v>
      </c>
      <c r="AQ539" s="22">
        <f t="shared" si="1866"/>
        <v>0</v>
      </c>
      <c r="AT539" s="22">
        <f t="shared" si="1867"/>
        <v>0</v>
      </c>
      <c r="AW539" s="22">
        <f t="shared" si="1868"/>
        <v>0</v>
      </c>
      <c r="AY539" s="92"/>
      <c r="AZ539" s="76">
        <f t="shared" si="1869"/>
        <v>0</v>
      </c>
      <c r="BA539" s="92"/>
      <c r="BC539" s="22">
        <f t="shared" si="1870"/>
        <v>0</v>
      </c>
      <c r="BF539" s="22">
        <f t="shared" si="1871"/>
        <v>0</v>
      </c>
      <c r="BI539" s="22">
        <f t="shared" si="1872"/>
        <v>0</v>
      </c>
      <c r="BL539" s="22">
        <f t="shared" si="1873"/>
        <v>0</v>
      </c>
      <c r="BO539" s="22">
        <f t="shared" si="1874"/>
        <v>0</v>
      </c>
      <c r="BQ539" s="57">
        <f t="shared" si="1879"/>
        <v>0</v>
      </c>
      <c r="BR539" s="57">
        <f t="shared" si="1875"/>
        <v>0</v>
      </c>
      <c r="BS539" s="57">
        <f t="shared" si="1879"/>
        <v>0</v>
      </c>
      <c r="BT539" s="49"/>
      <c r="BY539" s="76">
        <f t="shared" si="1876"/>
        <v>0</v>
      </c>
      <c r="BZ539" s="76">
        <f t="shared" si="1877"/>
        <v>0</v>
      </c>
      <c r="CA539" s="76">
        <f t="shared" si="1878"/>
        <v>0</v>
      </c>
    </row>
    <row r="540" spans="1:79" ht="45" x14ac:dyDescent="0.2">
      <c r="A540" s="88" t="s">
        <v>61</v>
      </c>
      <c r="B540" s="72" t="s">
        <v>62</v>
      </c>
      <c r="D540" s="22">
        <f t="shared" si="1854"/>
        <v>0</v>
      </c>
      <c r="G540" s="22">
        <f t="shared" si="1855"/>
        <v>0</v>
      </c>
      <c r="J540" s="74">
        <f t="shared" si="1856"/>
        <v>0</v>
      </c>
      <c r="M540" s="22">
        <f t="shared" si="1857"/>
        <v>0</v>
      </c>
      <c r="P540" s="22">
        <f t="shared" si="1858"/>
        <v>0</v>
      </c>
      <c r="S540" s="22">
        <f t="shared" si="1852"/>
        <v>0</v>
      </c>
      <c r="V540" s="22">
        <f t="shared" si="1859"/>
        <v>0</v>
      </c>
      <c r="Y540" s="22">
        <f t="shared" si="1860"/>
        <v>0</v>
      </c>
      <c r="AB540" s="22">
        <f t="shared" si="1861"/>
        <v>0</v>
      </c>
      <c r="AE540" s="22">
        <f t="shared" si="1862"/>
        <v>0</v>
      </c>
      <c r="AH540" s="22">
        <f t="shared" si="1863"/>
        <v>0</v>
      </c>
      <c r="AK540" s="22">
        <f t="shared" si="1864"/>
        <v>0</v>
      </c>
      <c r="AN540" s="22">
        <f t="shared" si="1865"/>
        <v>0</v>
      </c>
      <c r="AQ540" s="22">
        <f t="shared" si="1866"/>
        <v>0</v>
      </c>
      <c r="AT540" s="22">
        <f t="shared" si="1867"/>
        <v>0</v>
      </c>
      <c r="AW540" s="22">
        <f t="shared" si="1868"/>
        <v>0</v>
      </c>
      <c r="AY540" s="92"/>
      <c r="AZ540" s="76">
        <f t="shared" si="1869"/>
        <v>0</v>
      </c>
      <c r="BA540" s="92"/>
      <c r="BC540" s="22">
        <f t="shared" si="1870"/>
        <v>0</v>
      </c>
      <c r="BF540" s="22">
        <f t="shared" si="1871"/>
        <v>0</v>
      </c>
      <c r="BI540" s="22">
        <f t="shared" si="1872"/>
        <v>0</v>
      </c>
      <c r="BL540" s="22">
        <f t="shared" si="1873"/>
        <v>0</v>
      </c>
      <c r="BO540" s="22">
        <f t="shared" si="1874"/>
        <v>0</v>
      </c>
      <c r="BQ540" s="57">
        <f t="shared" si="1879"/>
        <v>0</v>
      </c>
      <c r="BR540" s="57">
        <f t="shared" si="1875"/>
        <v>0</v>
      </c>
      <c r="BS540" s="57">
        <f t="shared" si="1879"/>
        <v>0</v>
      </c>
      <c r="BT540" s="49"/>
      <c r="BY540" s="76">
        <f t="shared" si="1876"/>
        <v>0</v>
      </c>
      <c r="BZ540" s="76">
        <f t="shared" si="1877"/>
        <v>0</v>
      </c>
      <c r="CA540" s="76">
        <f t="shared" si="1878"/>
        <v>0</v>
      </c>
    </row>
    <row r="541" spans="1:79" ht="22.5" x14ac:dyDescent="0.2">
      <c r="A541" s="95" t="s">
        <v>160</v>
      </c>
      <c r="B541" s="87" t="s">
        <v>160</v>
      </c>
      <c r="C541" s="41">
        <f t="shared" ref="C541:AX541" si="1886">C542</f>
        <v>0</v>
      </c>
      <c r="D541" s="41">
        <f t="shared" si="1854"/>
        <v>0</v>
      </c>
      <c r="E541" s="41">
        <f t="shared" si="1886"/>
        <v>0</v>
      </c>
      <c r="F541" s="41">
        <f t="shared" si="1886"/>
        <v>0</v>
      </c>
      <c r="G541" s="41">
        <f t="shared" si="1855"/>
        <v>0</v>
      </c>
      <c r="H541" s="41">
        <f t="shared" si="1886"/>
        <v>0</v>
      </c>
      <c r="I541" s="41">
        <f t="shared" si="1886"/>
        <v>0</v>
      </c>
      <c r="J541" s="41">
        <f t="shared" si="1856"/>
        <v>0</v>
      </c>
      <c r="K541" s="41">
        <f t="shared" si="1886"/>
        <v>0</v>
      </c>
      <c r="L541" s="41">
        <f t="shared" si="1886"/>
        <v>0</v>
      </c>
      <c r="M541" s="41">
        <f t="shared" si="1857"/>
        <v>0</v>
      </c>
      <c r="N541" s="41">
        <f t="shared" si="1886"/>
        <v>0</v>
      </c>
      <c r="O541" s="41">
        <f t="shared" si="1886"/>
        <v>0</v>
      </c>
      <c r="P541" s="41">
        <f t="shared" si="1858"/>
        <v>0</v>
      </c>
      <c r="Q541" s="41">
        <f t="shared" si="1886"/>
        <v>0</v>
      </c>
      <c r="R541" s="41">
        <f t="shared" si="1886"/>
        <v>0</v>
      </c>
      <c r="S541" s="41">
        <f t="shared" si="1852"/>
        <v>0</v>
      </c>
      <c r="T541" s="41">
        <f t="shared" si="1886"/>
        <v>0</v>
      </c>
      <c r="U541" s="41">
        <f t="shared" si="1886"/>
        <v>0</v>
      </c>
      <c r="V541" s="41">
        <f t="shared" si="1859"/>
        <v>0</v>
      </c>
      <c r="W541" s="41">
        <f t="shared" si="1886"/>
        <v>0</v>
      </c>
      <c r="X541" s="41">
        <f t="shared" si="1886"/>
        <v>0</v>
      </c>
      <c r="Y541" s="41">
        <f t="shared" si="1860"/>
        <v>0</v>
      </c>
      <c r="Z541" s="41">
        <f t="shared" si="1886"/>
        <v>0</v>
      </c>
      <c r="AA541" s="41">
        <f t="shared" si="1886"/>
        <v>0</v>
      </c>
      <c r="AB541" s="41">
        <f t="shared" si="1861"/>
        <v>0</v>
      </c>
      <c r="AC541" s="41">
        <f t="shared" si="1886"/>
        <v>0</v>
      </c>
      <c r="AD541" s="41">
        <f t="shared" si="1886"/>
        <v>0</v>
      </c>
      <c r="AE541" s="41">
        <f t="shared" si="1862"/>
        <v>0</v>
      </c>
      <c r="AF541" s="41">
        <f t="shared" si="1886"/>
        <v>0</v>
      </c>
      <c r="AG541" s="41">
        <f t="shared" si="1886"/>
        <v>0</v>
      </c>
      <c r="AH541" s="41">
        <f t="shared" si="1863"/>
        <v>0</v>
      </c>
      <c r="AI541" s="41">
        <f t="shared" si="1886"/>
        <v>0</v>
      </c>
      <c r="AJ541" s="41">
        <f t="shared" si="1886"/>
        <v>0</v>
      </c>
      <c r="AK541" s="41">
        <f t="shared" si="1864"/>
        <v>0</v>
      </c>
      <c r="AL541" s="41">
        <f t="shared" si="1886"/>
        <v>0</v>
      </c>
      <c r="AM541" s="41">
        <f t="shared" si="1886"/>
        <v>0</v>
      </c>
      <c r="AN541" s="41">
        <f t="shared" si="1865"/>
        <v>0</v>
      </c>
      <c r="AO541" s="41">
        <f t="shared" si="1886"/>
        <v>0</v>
      </c>
      <c r="AP541" s="41">
        <f t="shared" si="1886"/>
        <v>0</v>
      </c>
      <c r="AQ541" s="41">
        <f t="shared" si="1866"/>
        <v>0</v>
      </c>
      <c r="AR541" s="41">
        <f t="shared" si="1886"/>
        <v>0</v>
      </c>
      <c r="AS541" s="41">
        <f t="shared" si="1886"/>
        <v>0</v>
      </c>
      <c r="AT541" s="41">
        <f t="shared" si="1867"/>
        <v>0</v>
      </c>
      <c r="AU541" s="41">
        <f t="shared" si="1886"/>
        <v>0</v>
      </c>
      <c r="AV541" s="41">
        <f t="shared" si="1886"/>
        <v>0</v>
      </c>
      <c r="AW541" s="41">
        <f t="shared" si="1868"/>
        <v>0</v>
      </c>
      <c r="AX541" s="41">
        <f t="shared" si="1886"/>
        <v>0</v>
      </c>
      <c r="AY541" s="41">
        <f>AY542</f>
        <v>664</v>
      </c>
      <c r="AZ541" s="40">
        <f t="shared" si="1869"/>
        <v>-257</v>
      </c>
      <c r="BA541" s="41">
        <f t="shared" ref="BA541:BN543" si="1887">BA542</f>
        <v>407</v>
      </c>
      <c r="BB541" s="41">
        <f t="shared" si="1887"/>
        <v>0</v>
      </c>
      <c r="BC541" s="41">
        <f t="shared" si="1870"/>
        <v>0</v>
      </c>
      <c r="BD541" s="41">
        <f t="shared" si="1887"/>
        <v>0</v>
      </c>
      <c r="BE541" s="41">
        <f t="shared" si="1887"/>
        <v>0</v>
      </c>
      <c r="BF541" s="41">
        <f t="shared" si="1871"/>
        <v>0</v>
      </c>
      <c r="BG541" s="41">
        <f t="shared" si="1887"/>
        <v>0</v>
      </c>
      <c r="BH541" s="41">
        <f t="shared" si="1887"/>
        <v>0</v>
      </c>
      <c r="BI541" s="41">
        <f t="shared" si="1872"/>
        <v>0</v>
      </c>
      <c r="BJ541" s="41">
        <f t="shared" si="1887"/>
        <v>0</v>
      </c>
      <c r="BK541" s="41">
        <f t="shared" si="1887"/>
        <v>0</v>
      </c>
      <c r="BL541" s="41">
        <f t="shared" si="1873"/>
        <v>0</v>
      </c>
      <c r="BM541" s="41">
        <f t="shared" si="1887"/>
        <v>0</v>
      </c>
      <c r="BN541" s="41">
        <f t="shared" si="1887"/>
        <v>0</v>
      </c>
      <c r="BO541" s="41">
        <f t="shared" si="1874"/>
        <v>0</v>
      </c>
      <c r="BP541" s="41">
        <f t="shared" ref="BP541" si="1888">BP542</f>
        <v>0</v>
      </c>
      <c r="BQ541" s="60">
        <f t="shared" si="1879"/>
        <v>664</v>
      </c>
      <c r="BR541" s="60">
        <f t="shared" si="1875"/>
        <v>-257</v>
      </c>
      <c r="BS541" s="60">
        <f t="shared" si="1879"/>
        <v>407</v>
      </c>
      <c r="BT541" s="49"/>
      <c r="BU541" s="52"/>
      <c r="BV541" s="41">
        <f>BV542</f>
        <v>0</v>
      </c>
      <c r="BW541" s="41">
        <f>BW542</f>
        <v>0</v>
      </c>
      <c r="BX541" s="41">
        <f>BX542</f>
        <v>0</v>
      </c>
      <c r="BY541" s="41">
        <f t="shared" si="1876"/>
        <v>664</v>
      </c>
      <c r="BZ541" s="41">
        <f t="shared" si="1877"/>
        <v>-257</v>
      </c>
      <c r="CA541" s="41">
        <f t="shared" si="1878"/>
        <v>407</v>
      </c>
    </row>
    <row r="542" spans="1:79" ht="33.75" x14ac:dyDescent="0.2">
      <c r="A542" s="88" t="s">
        <v>43</v>
      </c>
      <c r="B542" s="72" t="s">
        <v>44</v>
      </c>
      <c r="D542" s="22">
        <f t="shared" si="1854"/>
        <v>0</v>
      </c>
      <c r="G542" s="22">
        <f t="shared" si="1855"/>
        <v>0</v>
      </c>
      <c r="J542" s="74">
        <f t="shared" si="1856"/>
        <v>0</v>
      </c>
      <c r="M542" s="22">
        <f t="shared" si="1857"/>
        <v>0</v>
      </c>
      <c r="P542" s="22">
        <f t="shared" si="1858"/>
        <v>0</v>
      </c>
      <c r="S542" s="22">
        <f t="shared" si="1852"/>
        <v>0</v>
      </c>
      <c r="V542" s="22">
        <f t="shared" si="1859"/>
        <v>0</v>
      </c>
      <c r="Y542" s="22">
        <f t="shared" si="1860"/>
        <v>0</v>
      </c>
      <c r="AB542" s="22">
        <f t="shared" si="1861"/>
        <v>0</v>
      </c>
      <c r="AE542" s="22">
        <f t="shared" si="1862"/>
        <v>0</v>
      </c>
      <c r="AH542" s="22">
        <f t="shared" si="1863"/>
        <v>0</v>
      </c>
      <c r="AK542" s="22">
        <f t="shared" si="1864"/>
        <v>0</v>
      </c>
      <c r="AN542" s="22">
        <f t="shared" si="1865"/>
        <v>0</v>
      </c>
      <c r="AQ542" s="22">
        <f t="shared" si="1866"/>
        <v>0</v>
      </c>
      <c r="AT542" s="22">
        <f t="shared" si="1867"/>
        <v>0</v>
      </c>
      <c r="AW542" s="22">
        <f t="shared" si="1868"/>
        <v>0</v>
      </c>
      <c r="AY542" s="32">
        <f>AY543</f>
        <v>664</v>
      </c>
      <c r="AZ542" s="30">
        <f t="shared" si="1869"/>
        <v>-257</v>
      </c>
      <c r="BA542" s="32">
        <f t="shared" si="1887"/>
        <v>407</v>
      </c>
      <c r="BC542" s="22">
        <f t="shared" si="1870"/>
        <v>0</v>
      </c>
      <c r="BF542" s="22">
        <f t="shared" si="1871"/>
        <v>0</v>
      </c>
      <c r="BI542" s="22">
        <f t="shared" si="1872"/>
        <v>0</v>
      </c>
      <c r="BL542" s="22">
        <f t="shared" si="1873"/>
        <v>0</v>
      </c>
      <c r="BO542" s="22">
        <f t="shared" si="1874"/>
        <v>0</v>
      </c>
      <c r="BQ542" s="49"/>
      <c r="BR542" s="49"/>
      <c r="BS542" s="49"/>
      <c r="BT542" s="49"/>
      <c r="BY542" s="76">
        <f t="shared" si="1876"/>
        <v>0</v>
      </c>
      <c r="BZ542" s="76">
        <f t="shared" si="1877"/>
        <v>0</v>
      </c>
      <c r="CA542" s="76">
        <f t="shared" si="1878"/>
        <v>0</v>
      </c>
    </row>
    <row r="543" spans="1:79" x14ac:dyDescent="0.2">
      <c r="A543" s="89">
        <v>61</v>
      </c>
      <c r="B543" s="90" t="s">
        <v>125</v>
      </c>
      <c r="D543" s="22">
        <f t="shared" si="1854"/>
        <v>0</v>
      </c>
      <c r="G543" s="22">
        <f t="shared" si="1855"/>
        <v>0</v>
      </c>
      <c r="J543" s="74">
        <f t="shared" si="1856"/>
        <v>0</v>
      </c>
      <c r="M543" s="22">
        <f t="shared" si="1857"/>
        <v>0</v>
      </c>
      <c r="P543" s="22">
        <f t="shared" si="1858"/>
        <v>0</v>
      </c>
      <c r="S543" s="22">
        <f t="shared" si="1852"/>
        <v>0</v>
      </c>
      <c r="V543" s="22">
        <f t="shared" si="1859"/>
        <v>0</v>
      </c>
      <c r="Y543" s="22">
        <f t="shared" si="1860"/>
        <v>0</v>
      </c>
      <c r="AB543" s="22">
        <f t="shared" si="1861"/>
        <v>0</v>
      </c>
      <c r="AE543" s="22">
        <f t="shared" si="1862"/>
        <v>0</v>
      </c>
      <c r="AH543" s="22">
        <f t="shared" si="1863"/>
        <v>0</v>
      </c>
      <c r="AK543" s="22">
        <f t="shared" si="1864"/>
        <v>0</v>
      </c>
      <c r="AN543" s="22">
        <f t="shared" si="1865"/>
        <v>0</v>
      </c>
      <c r="AQ543" s="22">
        <f t="shared" si="1866"/>
        <v>0</v>
      </c>
      <c r="AT543" s="22">
        <f t="shared" si="1867"/>
        <v>0</v>
      </c>
      <c r="AW543" s="22">
        <f t="shared" si="1868"/>
        <v>0</v>
      </c>
      <c r="AY543" s="32">
        <f>AY544</f>
        <v>664</v>
      </c>
      <c r="AZ543" s="30">
        <f t="shared" si="1869"/>
        <v>-257</v>
      </c>
      <c r="BA543" s="32">
        <f t="shared" si="1887"/>
        <v>407</v>
      </c>
      <c r="BC543" s="22">
        <f t="shared" si="1870"/>
        <v>0</v>
      </c>
      <c r="BF543" s="22">
        <f t="shared" si="1871"/>
        <v>0</v>
      </c>
      <c r="BI543" s="22">
        <f t="shared" si="1872"/>
        <v>0</v>
      </c>
      <c r="BL543" s="22">
        <f t="shared" si="1873"/>
        <v>0</v>
      </c>
      <c r="BO543" s="22">
        <f t="shared" si="1874"/>
        <v>0</v>
      </c>
      <c r="BQ543" s="57">
        <f t="shared" si="1879"/>
        <v>664</v>
      </c>
      <c r="BR543" s="57">
        <f t="shared" si="1875"/>
        <v>-257</v>
      </c>
      <c r="BS543" s="57">
        <f t="shared" si="1879"/>
        <v>407</v>
      </c>
      <c r="BT543" s="49"/>
      <c r="BY543" s="76">
        <f t="shared" si="1876"/>
        <v>664</v>
      </c>
      <c r="BZ543" s="76">
        <f t="shared" si="1877"/>
        <v>-257</v>
      </c>
      <c r="CA543" s="76">
        <f t="shared" si="1878"/>
        <v>407</v>
      </c>
    </row>
    <row r="544" spans="1:79" ht="22.5" x14ac:dyDescent="0.2">
      <c r="A544" s="88" t="s">
        <v>178</v>
      </c>
      <c r="B544" s="72" t="s">
        <v>179</v>
      </c>
      <c r="D544" s="22">
        <f t="shared" si="1854"/>
        <v>0</v>
      </c>
      <c r="G544" s="22">
        <f t="shared" si="1855"/>
        <v>0</v>
      </c>
      <c r="J544" s="74">
        <f t="shared" si="1856"/>
        <v>0</v>
      </c>
      <c r="M544" s="22">
        <f t="shared" si="1857"/>
        <v>0</v>
      </c>
      <c r="P544" s="22">
        <f t="shared" si="1858"/>
        <v>0</v>
      </c>
      <c r="S544" s="22">
        <f t="shared" si="1852"/>
        <v>0</v>
      </c>
      <c r="V544" s="22">
        <f t="shared" si="1859"/>
        <v>0</v>
      </c>
      <c r="Y544" s="22">
        <f t="shared" si="1860"/>
        <v>0</v>
      </c>
      <c r="AB544" s="22">
        <f t="shared" si="1861"/>
        <v>0</v>
      </c>
      <c r="AE544" s="22">
        <f t="shared" si="1862"/>
        <v>0</v>
      </c>
      <c r="AH544" s="22">
        <f t="shared" si="1863"/>
        <v>0</v>
      </c>
      <c r="AK544" s="22">
        <f t="shared" si="1864"/>
        <v>0</v>
      </c>
      <c r="AN544" s="22">
        <f t="shared" si="1865"/>
        <v>0</v>
      </c>
      <c r="AQ544" s="22">
        <f t="shared" si="1866"/>
        <v>0</v>
      </c>
      <c r="AT544" s="22">
        <f t="shared" si="1867"/>
        <v>0</v>
      </c>
      <c r="AW544" s="22">
        <f t="shared" si="1868"/>
        <v>0</v>
      </c>
      <c r="AY544" s="32">
        <f>AY545+AY549</f>
        <v>664</v>
      </c>
      <c r="AZ544" s="30">
        <f t="shared" si="1869"/>
        <v>-257</v>
      </c>
      <c r="BA544" s="32">
        <f t="shared" ref="BA544" si="1889">BA545+BA549</f>
        <v>407</v>
      </c>
      <c r="BC544" s="22">
        <f t="shared" si="1870"/>
        <v>0</v>
      </c>
      <c r="BF544" s="22">
        <f t="shared" si="1871"/>
        <v>0</v>
      </c>
      <c r="BI544" s="22">
        <f t="shared" si="1872"/>
        <v>0</v>
      </c>
      <c r="BL544" s="22">
        <f t="shared" si="1873"/>
        <v>0</v>
      </c>
      <c r="BO544" s="22">
        <f t="shared" si="1874"/>
        <v>0</v>
      </c>
      <c r="BQ544" s="57">
        <f t="shared" si="1879"/>
        <v>664</v>
      </c>
      <c r="BR544" s="57">
        <f t="shared" si="1875"/>
        <v>-257</v>
      </c>
      <c r="BS544" s="57">
        <f t="shared" si="1879"/>
        <v>407</v>
      </c>
      <c r="BT544" s="49"/>
      <c r="BY544" s="76">
        <f t="shared" si="1876"/>
        <v>664</v>
      </c>
      <c r="BZ544" s="76">
        <f t="shared" si="1877"/>
        <v>-257</v>
      </c>
      <c r="CA544" s="76">
        <f t="shared" si="1878"/>
        <v>407</v>
      </c>
    </row>
    <row r="545" spans="1:79" ht="22.5" x14ac:dyDescent="0.2">
      <c r="A545" s="88" t="s">
        <v>47</v>
      </c>
      <c r="B545" s="72" t="s">
        <v>48</v>
      </c>
      <c r="D545" s="22">
        <f t="shared" si="1854"/>
        <v>0</v>
      </c>
      <c r="G545" s="22">
        <f t="shared" si="1855"/>
        <v>0</v>
      </c>
      <c r="J545" s="74">
        <f t="shared" si="1856"/>
        <v>0</v>
      </c>
      <c r="M545" s="22">
        <f t="shared" si="1857"/>
        <v>0</v>
      </c>
      <c r="P545" s="22">
        <f t="shared" si="1858"/>
        <v>0</v>
      </c>
      <c r="S545" s="22">
        <f t="shared" si="1852"/>
        <v>0</v>
      </c>
      <c r="V545" s="22">
        <f t="shared" si="1859"/>
        <v>0</v>
      </c>
      <c r="Y545" s="22">
        <f t="shared" si="1860"/>
        <v>0</v>
      </c>
      <c r="AB545" s="22">
        <f t="shared" si="1861"/>
        <v>0</v>
      </c>
      <c r="AE545" s="22">
        <f t="shared" si="1862"/>
        <v>0</v>
      </c>
      <c r="AH545" s="22">
        <f t="shared" si="1863"/>
        <v>0</v>
      </c>
      <c r="AK545" s="22">
        <f t="shared" si="1864"/>
        <v>0</v>
      </c>
      <c r="AN545" s="22">
        <f t="shared" si="1865"/>
        <v>0</v>
      </c>
      <c r="AQ545" s="22">
        <f t="shared" si="1866"/>
        <v>0</v>
      </c>
      <c r="AT545" s="22">
        <f t="shared" si="1867"/>
        <v>0</v>
      </c>
      <c r="AW545" s="22">
        <f t="shared" si="1868"/>
        <v>0</v>
      </c>
      <c r="AY545" s="32">
        <f>SUM(AY546:AY548)</f>
        <v>0</v>
      </c>
      <c r="AZ545" s="30">
        <f t="shared" si="1869"/>
        <v>0</v>
      </c>
      <c r="BA545" s="32">
        <f t="shared" ref="BA545" si="1890">SUM(BA546:BA548)</f>
        <v>0</v>
      </c>
      <c r="BC545" s="22">
        <f t="shared" si="1870"/>
        <v>0</v>
      </c>
      <c r="BF545" s="22">
        <f t="shared" si="1871"/>
        <v>0</v>
      </c>
      <c r="BI545" s="22">
        <f t="shared" si="1872"/>
        <v>0</v>
      </c>
      <c r="BL545" s="22">
        <f t="shared" si="1873"/>
        <v>0</v>
      </c>
      <c r="BO545" s="22">
        <f t="shared" si="1874"/>
        <v>0</v>
      </c>
      <c r="BQ545" s="57">
        <f t="shared" si="1879"/>
        <v>0</v>
      </c>
      <c r="BR545" s="57">
        <f t="shared" si="1875"/>
        <v>0</v>
      </c>
      <c r="BS545" s="57">
        <f t="shared" si="1879"/>
        <v>0</v>
      </c>
      <c r="BT545" s="49"/>
      <c r="BY545" s="76">
        <f t="shared" si="1876"/>
        <v>0</v>
      </c>
      <c r="BZ545" s="76">
        <f t="shared" si="1877"/>
        <v>0</v>
      </c>
      <c r="CA545" s="76">
        <f t="shared" si="1878"/>
        <v>0</v>
      </c>
    </row>
    <row r="546" spans="1:79" x14ac:dyDescent="0.2">
      <c r="A546" s="88" t="s">
        <v>49</v>
      </c>
      <c r="B546" s="72" t="s">
        <v>50</v>
      </c>
      <c r="D546" s="22">
        <f t="shared" si="1854"/>
        <v>0</v>
      </c>
      <c r="G546" s="22">
        <f t="shared" si="1855"/>
        <v>0</v>
      </c>
      <c r="J546" s="74">
        <f t="shared" si="1856"/>
        <v>0</v>
      </c>
      <c r="M546" s="22">
        <f t="shared" si="1857"/>
        <v>0</v>
      </c>
      <c r="P546" s="22">
        <f t="shared" si="1858"/>
        <v>0</v>
      </c>
      <c r="S546" s="22">
        <f t="shared" si="1852"/>
        <v>0</v>
      </c>
      <c r="V546" s="22">
        <f t="shared" si="1859"/>
        <v>0</v>
      </c>
      <c r="Y546" s="22">
        <f t="shared" si="1860"/>
        <v>0</v>
      </c>
      <c r="AB546" s="22">
        <f t="shared" si="1861"/>
        <v>0</v>
      </c>
      <c r="AE546" s="22">
        <f t="shared" si="1862"/>
        <v>0</v>
      </c>
      <c r="AH546" s="22">
        <f t="shared" si="1863"/>
        <v>0</v>
      </c>
      <c r="AK546" s="22">
        <f t="shared" si="1864"/>
        <v>0</v>
      </c>
      <c r="AN546" s="22">
        <f t="shared" si="1865"/>
        <v>0</v>
      </c>
      <c r="AQ546" s="22">
        <f t="shared" si="1866"/>
        <v>0</v>
      </c>
      <c r="AT546" s="22">
        <f t="shared" si="1867"/>
        <v>0</v>
      </c>
      <c r="AW546" s="22">
        <f t="shared" si="1868"/>
        <v>0</v>
      </c>
      <c r="AY546" s="91"/>
      <c r="AZ546" s="91">
        <f t="shared" si="1869"/>
        <v>0</v>
      </c>
      <c r="BA546" s="91"/>
      <c r="BC546" s="22">
        <f t="shared" si="1870"/>
        <v>0</v>
      </c>
      <c r="BF546" s="22">
        <f t="shared" si="1871"/>
        <v>0</v>
      </c>
      <c r="BI546" s="22">
        <f t="shared" si="1872"/>
        <v>0</v>
      </c>
      <c r="BL546" s="22">
        <f t="shared" si="1873"/>
        <v>0</v>
      </c>
      <c r="BO546" s="22">
        <f t="shared" si="1874"/>
        <v>0</v>
      </c>
      <c r="BQ546" s="57">
        <f t="shared" si="1879"/>
        <v>0</v>
      </c>
      <c r="BR546" s="57">
        <f t="shared" si="1875"/>
        <v>0</v>
      </c>
      <c r="BS546" s="57">
        <f t="shared" si="1879"/>
        <v>0</v>
      </c>
      <c r="BT546" s="49"/>
      <c r="BY546" s="76">
        <f t="shared" si="1876"/>
        <v>0</v>
      </c>
      <c r="BZ546" s="76">
        <f t="shared" si="1877"/>
        <v>0</v>
      </c>
      <c r="CA546" s="76">
        <f t="shared" si="1878"/>
        <v>0</v>
      </c>
    </row>
    <row r="547" spans="1:79" ht="22.5" x14ac:dyDescent="0.2">
      <c r="A547" s="88">
        <v>312</v>
      </c>
      <c r="B547" s="72" t="s">
        <v>52</v>
      </c>
      <c r="D547" s="22">
        <f t="shared" si="1854"/>
        <v>0</v>
      </c>
      <c r="G547" s="22">
        <f t="shared" si="1855"/>
        <v>0</v>
      </c>
      <c r="J547" s="74">
        <f t="shared" si="1856"/>
        <v>0</v>
      </c>
      <c r="M547" s="22">
        <f t="shared" si="1857"/>
        <v>0</v>
      </c>
      <c r="P547" s="22">
        <f t="shared" si="1858"/>
        <v>0</v>
      </c>
      <c r="S547" s="22">
        <f t="shared" si="1852"/>
        <v>0</v>
      </c>
      <c r="V547" s="22">
        <f t="shared" si="1859"/>
        <v>0</v>
      </c>
      <c r="Y547" s="22">
        <f t="shared" si="1860"/>
        <v>0</v>
      </c>
      <c r="AB547" s="22">
        <f t="shared" si="1861"/>
        <v>0</v>
      </c>
      <c r="AE547" s="22">
        <f t="shared" si="1862"/>
        <v>0</v>
      </c>
      <c r="AH547" s="22">
        <f t="shared" si="1863"/>
        <v>0</v>
      </c>
      <c r="AK547" s="22">
        <f t="shared" si="1864"/>
        <v>0</v>
      </c>
      <c r="AN547" s="22">
        <f t="shared" si="1865"/>
        <v>0</v>
      </c>
      <c r="AQ547" s="22">
        <f t="shared" si="1866"/>
        <v>0</v>
      </c>
      <c r="AT547" s="22">
        <f t="shared" si="1867"/>
        <v>0</v>
      </c>
      <c r="AW547" s="22">
        <f t="shared" si="1868"/>
        <v>0</v>
      </c>
      <c r="AY547" s="91"/>
      <c r="AZ547" s="91">
        <f t="shared" si="1869"/>
        <v>0</v>
      </c>
      <c r="BA547" s="91"/>
      <c r="BC547" s="22">
        <f t="shared" si="1870"/>
        <v>0</v>
      </c>
      <c r="BF547" s="22">
        <f t="shared" si="1871"/>
        <v>0</v>
      </c>
      <c r="BI547" s="22">
        <f t="shared" si="1872"/>
        <v>0</v>
      </c>
      <c r="BL547" s="22">
        <f t="shared" si="1873"/>
        <v>0</v>
      </c>
      <c r="BO547" s="22">
        <f t="shared" si="1874"/>
        <v>0</v>
      </c>
      <c r="BQ547" s="57">
        <f t="shared" si="1879"/>
        <v>0</v>
      </c>
      <c r="BR547" s="57">
        <f t="shared" si="1875"/>
        <v>0</v>
      </c>
      <c r="BS547" s="57">
        <f t="shared" si="1879"/>
        <v>0</v>
      </c>
      <c r="BT547" s="49"/>
      <c r="BY547" s="76">
        <f t="shared" si="1876"/>
        <v>0</v>
      </c>
      <c r="BZ547" s="76">
        <f t="shared" si="1877"/>
        <v>0</v>
      </c>
      <c r="CA547" s="76">
        <f t="shared" si="1878"/>
        <v>0</v>
      </c>
    </row>
    <row r="548" spans="1:79" ht="22.5" x14ac:dyDescent="0.2">
      <c r="A548" s="88" t="s">
        <v>53</v>
      </c>
      <c r="B548" s="72" t="s">
        <v>54</v>
      </c>
      <c r="D548" s="22">
        <f t="shared" si="1854"/>
        <v>0</v>
      </c>
      <c r="G548" s="22">
        <f t="shared" si="1855"/>
        <v>0</v>
      </c>
      <c r="J548" s="74">
        <f t="shared" si="1856"/>
        <v>0</v>
      </c>
      <c r="M548" s="22">
        <f t="shared" si="1857"/>
        <v>0</v>
      </c>
      <c r="P548" s="22">
        <f t="shared" si="1858"/>
        <v>0</v>
      </c>
      <c r="S548" s="22">
        <f t="shared" si="1852"/>
        <v>0</v>
      </c>
      <c r="V548" s="22">
        <f t="shared" si="1859"/>
        <v>0</v>
      </c>
      <c r="Y548" s="22">
        <f t="shared" si="1860"/>
        <v>0</v>
      </c>
      <c r="AB548" s="22">
        <f t="shared" si="1861"/>
        <v>0</v>
      </c>
      <c r="AE548" s="22">
        <f t="shared" si="1862"/>
        <v>0</v>
      </c>
      <c r="AH548" s="22">
        <f t="shared" si="1863"/>
        <v>0</v>
      </c>
      <c r="AK548" s="22">
        <f t="shared" si="1864"/>
        <v>0</v>
      </c>
      <c r="AN548" s="22">
        <f t="shared" si="1865"/>
        <v>0</v>
      </c>
      <c r="AQ548" s="22">
        <f t="shared" si="1866"/>
        <v>0</v>
      </c>
      <c r="AT548" s="22">
        <f t="shared" si="1867"/>
        <v>0</v>
      </c>
      <c r="AW548" s="22">
        <f t="shared" si="1868"/>
        <v>0</v>
      </c>
      <c r="AY548" s="91"/>
      <c r="AZ548" s="91">
        <f t="shared" si="1869"/>
        <v>0</v>
      </c>
      <c r="BA548" s="91"/>
      <c r="BC548" s="22">
        <f t="shared" si="1870"/>
        <v>0</v>
      </c>
      <c r="BF548" s="22">
        <f t="shared" si="1871"/>
        <v>0</v>
      </c>
      <c r="BI548" s="22">
        <f t="shared" si="1872"/>
        <v>0</v>
      </c>
      <c r="BL548" s="22">
        <f t="shared" si="1873"/>
        <v>0</v>
      </c>
      <c r="BO548" s="22">
        <f t="shared" si="1874"/>
        <v>0</v>
      </c>
      <c r="BQ548" s="57">
        <f t="shared" si="1879"/>
        <v>0</v>
      </c>
      <c r="BR548" s="57">
        <f t="shared" si="1875"/>
        <v>0</v>
      </c>
      <c r="BS548" s="57">
        <f t="shared" si="1879"/>
        <v>0</v>
      </c>
      <c r="BT548" s="49"/>
      <c r="BY548" s="76">
        <f t="shared" si="1876"/>
        <v>0</v>
      </c>
      <c r="BZ548" s="76">
        <f t="shared" si="1877"/>
        <v>0</v>
      </c>
      <c r="CA548" s="76">
        <f t="shared" si="1878"/>
        <v>0</v>
      </c>
    </row>
    <row r="549" spans="1:79" ht="22.5" x14ac:dyDescent="0.2">
      <c r="A549" s="88" t="s">
        <v>55</v>
      </c>
      <c r="B549" s="72" t="s">
        <v>56</v>
      </c>
      <c r="D549" s="22">
        <f t="shared" si="1854"/>
        <v>0</v>
      </c>
      <c r="G549" s="22">
        <f t="shared" si="1855"/>
        <v>0</v>
      </c>
      <c r="J549" s="74">
        <f t="shared" si="1856"/>
        <v>0</v>
      </c>
      <c r="M549" s="22">
        <f t="shared" si="1857"/>
        <v>0</v>
      </c>
      <c r="P549" s="22">
        <f t="shared" si="1858"/>
        <v>0</v>
      </c>
      <c r="S549" s="22">
        <f t="shared" si="1852"/>
        <v>0</v>
      </c>
      <c r="V549" s="22">
        <f t="shared" si="1859"/>
        <v>0</v>
      </c>
      <c r="Y549" s="22">
        <f t="shared" si="1860"/>
        <v>0</v>
      </c>
      <c r="AB549" s="22">
        <f t="shared" si="1861"/>
        <v>0</v>
      </c>
      <c r="AE549" s="22">
        <f t="shared" si="1862"/>
        <v>0</v>
      </c>
      <c r="AH549" s="22">
        <f t="shared" si="1863"/>
        <v>0</v>
      </c>
      <c r="AK549" s="22">
        <f t="shared" si="1864"/>
        <v>0</v>
      </c>
      <c r="AN549" s="22">
        <f t="shared" si="1865"/>
        <v>0</v>
      </c>
      <c r="AQ549" s="22">
        <f t="shared" si="1866"/>
        <v>0</v>
      </c>
      <c r="AT549" s="22">
        <f t="shared" si="1867"/>
        <v>0</v>
      </c>
      <c r="AW549" s="22">
        <f t="shared" si="1868"/>
        <v>0</v>
      </c>
      <c r="AY549" s="32">
        <f>SUM(AY550:AY554)</f>
        <v>664</v>
      </c>
      <c r="AZ549" s="30">
        <f t="shared" si="1869"/>
        <v>-257</v>
      </c>
      <c r="BA549" s="32">
        <f t="shared" ref="BA549" si="1891">SUM(BA550:BA554)</f>
        <v>407</v>
      </c>
      <c r="BC549" s="22">
        <f t="shared" si="1870"/>
        <v>0</v>
      </c>
      <c r="BF549" s="22">
        <f t="shared" si="1871"/>
        <v>0</v>
      </c>
      <c r="BI549" s="22">
        <f t="shared" si="1872"/>
        <v>0</v>
      </c>
      <c r="BL549" s="22">
        <f t="shared" si="1873"/>
        <v>0</v>
      </c>
      <c r="BO549" s="22">
        <f t="shared" si="1874"/>
        <v>0</v>
      </c>
      <c r="BQ549" s="57">
        <f t="shared" si="1879"/>
        <v>664</v>
      </c>
      <c r="BR549" s="57">
        <f t="shared" si="1875"/>
        <v>-257</v>
      </c>
      <c r="BS549" s="57">
        <f t="shared" si="1879"/>
        <v>407</v>
      </c>
      <c r="BT549" s="49"/>
      <c r="BY549" s="76">
        <f t="shared" si="1876"/>
        <v>664</v>
      </c>
      <c r="BZ549" s="76">
        <f t="shared" si="1877"/>
        <v>-257</v>
      </c>
      <c r="CA549" s="76">
        <f t="shared" si="1878"/>
        <v>407</v>
      </c>
    </row>
    <row r="550" spans="1:79" ht="33.75" x14ac:dyDescent="0.2">
      <c r="A550" s="88" t="s">
        <v>57</v>
      </c>
      <c r="B550" s="72" t="s">
        <v>58</v>
      </c>
      <c r="D550" s="22">
        <f t="shared" si="1854"/>
        <v>0</v>
      </c>
      <c r="G550" s="22">
        <f t="shared" si="1855"/>
        <v>0</v>
      </c>
      <c r="J550" s="74">
        <f t="shared" si="1856"/>
        <v>0</v>
      </c>
      <c r="M550" s="22">
        <f t="shared" si="1857"/>
        <v>0</v>
      </c>
      <c r="P550" s="22">
        <f t="shared" si="1858"/>
        <v>0</v>
      </c>
      <c r="S550" s="22">
        <f t="shared" si="1852"/>
        <v>0</v>
      </c>
      <c r="V550" s="22">
        <f t="shared" si="1859"/>
        <v>0</v>
      </c>
      <c r="Y550" s="22">
        <f t="shared" si="1860"/>
        <v>0</v>
      </c>
      <c r="AB550" s="22">
        <f t="shared" si="1861"/>
        <v>0</v>
      </c>
      <c r="AE550" s="22">
        <f t="shared" si="1862"/>
        <v>0</v>
      </c>
      <c r="AH550" s="22">
        <f t="shared" si="1863"/>
        <v>0</v>
      </c>
      <c r="AK550" s="22">
        <f t="shared" si="1864"/>
        <v>0</v>
      </c>
      <c r="AN550" s="22">
        <f t="shared" si="1865"/>
        <v>0</v>
      </c>
      <c r="AQ550" s="22">
        <f t="shared" si="1866"/>
        <v>0</v>
      </c>
      <c r="AT550" s="22">
        <f t="shared" si="1867"/>
        <v>0</v>
      </c>
      <c r="AW550" s="22">
        <f t="shared" si="1868"/>
        <v>0</v>
      </c>
      <c r="AY550" s="82">
        <v>664</v>
      </c>
      <c r="AZ550" s="82">
        <f t="shared" si="1869"/>
        <v>-257</v>
      </c>
      <c r="BA550" s="82">
        <v>407</v>
      </c>
      <c r="BC550" s="22">
        <f t="shared" si="1870"/>
        <v>0</v>
      </c>
      <c r="BF550" s="22">
        <f t="shared" si="1871"/>
        <v>0</v>
      </c>
      <c r="BI550" s="22">
        <f t="shared" si="1872"/>
        <v>0</v>
      </c>
      <c r="BL550" s="22">
        <f t="shared" si="1873"/>
        <v>0</v>
      </c>
      <c r="BO550" s="22">
        <f t="shared" si="1874"/>
        <v>0</v>
      </c>
      <c r="BQ550" s="57">
        <f t="shared" si="1879"/>
        <v>664</v>
      </c>
      <c r="BR550" s="57">
        <f t="shared" si="1875"/>
        <v>-257</v>
      </c>
      <c r="BS550" s="57">
        <f t="shared" si="1879"/>
        <v>407</v>
      </c>
      <c r="BT550" s="49"/>
      <c r="BY550" s="76">
        <f t="shared" si="1876"/>
        <v>664</v>
      </c>
      <c r="BZ550" s="76">
        <f t="shared" si="1877"/>
        <v>-257</v>
      </c>
      <c r="CA550" s="76">
        <f t="shared" si="1878"/>
        <v>407</v>
      </c>
    </row>
    <row r="551" spans="1:79" ht="22.5" x14ac:dyDescent="0.2">
      <c r="A551" s="88" t="s">
        <v>75</v>
      </c>
      <c r="B551" s="72" t="s">
        <v>76</v>
      </c>
      <c r="D551" s="22">
        <f t="shared" si="1854"/>
        <v>0</v>
      </c>
      <c r="G551" s="22">
        <f t="shared" si="1855"/>
        <v>0</v>
      </c>
      <c r="J551" s="74">
        <f t="shared" si="1856"/>
        <v>0</v>
      </c>
      <c r="M551" s="22">
        <f t="shared" si="1857"/>
        <v>0</v>
      </c>
      <c r="P551" s="22">
        <f t="shared" si="1858"/>
        <v>0</v>
      </c>
      <c r="S551" s="22">
        <f t="shared" si="1852"/>
        <v>0</v>
      </c>
      <c r="V551" s="22">
        <f t="shared" si="1859"/>
        <v>0</v>
      </c>
      <c r="Y551" s="22">
        <f t="shared" si="1860"/>
        <v>0</v>
      </c>
      <c r="AB551" s="22">
        <f t="shared" si="1861"/>
        <v>0</v>
      </c>
      <c r="AE551" s="22">
        <f t="shared" si="1862"/>
        <v>0</v>
      </c>
      <c r="AH551" s="22">
        <f t="shared" si="1863"/>
        <v>0</v>
      </c>
      <c r="AK551" s="22">
        <f t="shared" si="1864"/>
        <v>0</v>
      </c>
      <c r="AN551" s="22">
        <f t="shared" si="1865"/>
        <v>0</v>
      </c>
      <c r="AQ551" s="22">
        <f t="shared" si="1866"/>
        <v>0</v>
      </c>
      <c r="AT551" s="22">
        <f t="shared" si="1867"/>
        <v>0</v>
      </c>
      <c r="AW551" s="22">
        <f t="shared" si="1868"/>
        <v>0</v>
      </c>
      <c r="AY551" s="92"/>
      <c r="AZ551" s="76">
        <f t="shared" si="1869"/>
        <v>0</v>
      </c>
      <c r="BA551" s="92"/>
      <c r="BC551" s="22">
        <f t="shared" si="1870"/>
        <v>0</v>
      </c>
      <c r="BF551" s="22">
        <f t="shared" si="1871"/>
        <v>0</v>
      </c>
      <c r="BI551" s="22">
        <f t="shared" si="1872"/>
        <v>0</v>
      </c>
      <c r="BL551" s="22">
        <f t="shared" si="1873"/>
        <v>0</v>
      </c>
      <c r="BO551" s="22">
        <f t="shared" si="1874"/>
        <v>0</v>
      </c>
      <c r="BQ551" s="57">
        <f t="shared" si="1879"/>
        <v>0</v>
      </c>
      <c r="BR551" s="57">
        <f t="shared" si="1875"/>
        <v>0</v>
      </c>
      <c r="BS551" s="57">
        <f t="shared" si="1879"/>
        <v>0</v>
      </c>
      <c r="BT551" s="49"/>
      <c r="BY551" s="76">
        <f t="shared" si="1876"/>
        <v>0</v>
      </c>
      <c r="BZ551" s="76">
        <f t="shared" si="1877"/>
        <v>0</v>
      </c>
      <c r="CA551" s="76">
        <f t="shared" si="1878"/>
        <v>0</v>
      </c>
    </row>
    <row r="552" spans="1:79" ht="22.5" x14ac:dyDescent="0.2">
      <c r="A552" s="88" t="s">
        <v>59</v>
      </c>
      <c r="B552" s="72" t="s">
        <v>60</v>
      </c>
      <c r="D552" s="22">
        <f t="shared" si="1854"/>
        <v>0</v>
      </c>
      <c r="G552" s="22">
        <f t="shared" si="1855"/>
        <v>0</v>
      </c>
      <c r="J552" s="74">
        <f t="shared" si="1856"/>
        <v>0</v>
      </c>
      <c r="M552" s="22">
        <f t="shared" si="1857"/>
        <v>0</v>
      </c>
      <c r="P552" s="22">
        <f t="shared" si="1858"/>
        <v>0</v>
      </c>
      <c r="S552" s="22">
        <f t="shared" si="1852"/>
        <v>0</v>
      </c>
      <c r="V552" s="22">
        <f t="shared" si="1859"/>
        <v>0</v>
      </c>
      <c r="Y552" s="22">
        <f t="shared" si="1860"/>
        <v>0</v>
      </c>
      <c r="AB552" s="22">
        <f t="shared" si="1861"/>
        <v>0</v>
      </c>
      <c r="AE552" s="22">
        <f t="shared" si="1862"/>
        <v>0</v>
      </c>
      <c r="AH552" s="22">
        <f t="shared" si="1863"/>
        <v>0</v>
      </c>
      <c r="AK552" s="22">
        <f t="shared" si="1864"/>
        <v>0</v>
      </c>
      <c r="AN552" s="22">
        <f t="shared" si="1865"/>
        <v>0</v>
      </c>
      <c r="AQ552" s="22">
        <f t="shared" si="1866"/>
        <v>0</v>
      </c>
      <c r="AT552" s="22">
        <f t="shared" si="1867"/>
        <v>0</v>
      </c>
      <c r="AW552" s="22">
        <f t="shared" si="1868"/>
        <v>0</v>
      </c>
      <c r="AY552" s="92"/>
      <c r="AZ552" s="76">
        <f t="shared" si="1869"/>
        <v>0</v>
      </c>
      <c r="BA552" s="92"/>
      <c r="BC552" s="22">
        <f t="shared" si="1870"/>
        <v>0</v>
      </c>
      <c r="BF552" s="22">
        <f t="shared" si="1871"/>
        <v>0</v>
      </c>
      <c r="BI552" s="22">
        <f t="shared" si="1872"/>
        <v>0</v>
      </c>
      <c r="BL552" s="22">
        <f t="shared" si="1873"/>
        <v>0</v>
      </c>
      <c r="BO552" s="22">
        <f t="shared" si="1874"/>
        <v>0</v>
      </c>
      <c r="BQ552" s="57">
        <f t="shared" si="1879"/>
        <v>0</v>
      </c>
      <c r="BR552" s="57">
        <f t="shared" si="1875"/>
        <v>0</v>
      </c>
      <c r="BS552" s="57">
        <f t="shared" si="1879"/>
        <v>0</v>
      </c>
      <c r="BT552" s="49"/>
      <c r="BY552" s="76">
        <f t="shared" si="1876"/>
        <v>0</v>
      </c>
      <c r="BZ552" s="76">
        <f t="shared" si="1877"/>
        <v>0</v>
      </c>
      <c r="CA552" s="76">
        <f t="shared" si="1878"/>
        <v>0</v>
      </c>
    </row>
    <row r="553" spans="1:79" ht="45" x14ac:dyDescent="0.2">
      <c r="A553" s="88" t="s">
        <v>77</v>
      </c>
      <c r="B553" s="72" t="s">
        <v>78</v>
      </c>
      <c r="D553" s="22">
        <f t="shared" si="1854"/>
        <v>0</v>
      </c>
      <c r="G553" s="22">
        <f t="shared" si="1855"/>
        <v>0</v>
      </c>
      <c r="J553" s="74">
        <f t="shared" si="1856"/>
        <v>0</v>
      </c>
      <c r="M553" s="22">
        <f t="shared" si="1857"/>
        <v>0</v>
      </c>
      <c r="P553" s="22">
        <f t="shared" si="1858"/>
        <v>0</v>
      </c>
      <c r="S553" s="22">
        <f t="shared" si="1852"/>
        <v>0</v>
      </c>
      <c r="V553" s="22">
        <f t="shared" si="1859"/>
        <v>0</v>
      </c>
      <c r="Y553" s="22">
        <f t="shared" si="1860"/>
        <v>0</v>
      </c>
      <c r="AB553" s="22">
        <f t="shared" si="1861"/>
        <v>0</v>
      </c>
      <c r="AE553" s="22">
        <f t="shared" si="1862"/>
        <v>0</v>
      </c>
      <c r="AH553" s="22">
        <f t="shared" si="1863"/>
        <v>0</v>
      </c>
      <c r="AK553" s="22">
        <f t="shared" si="1864"/>
        <v>0</v>
      </c>
      <c r="AN553" s="22">
        <f t="shared" si="1865"/>
        <v>0</v>
      </c>
      <c r="AQ553" s="22">
        <f t="shared" si="1866"/>
        <v>0</v>
      </c>
      <c r="AT553" s="22">
        <f t="shared" si="1867"/>
        <v>0</v>
      </c>
      <c r="AW553" s="22">
        <f t="shared" si="1868"/>
        <v>0</v>
      </c>
      <c r="AY553" s="92"/>
      <c r="AZ553" s="76">
        <f t="shared" si="1869"/>
        <v>0</v>
      </c>
      <c r="BA553" s="92"/>
      <c r="BC553" s="22">
        <f t="shared" si="1870"/>
        <v>0</v>
      </c>
      <c r="BF553" s="22">
        <f t="shared" si="1871"/>
        <v>0</v>
      </c>
      <c r="BI553" s="22">
        <f t="shared" si="1872"/>
        <v>0</v>
      </c>
      <c r="BL553" s="22">
        <f t="shared" si="1873"/>
        <v>0</v>
      </c>
      <c r="BO553" s="22">
        <f t="shared" si="1874"/>
        <v>0</v>
      </c>
      <c r="BQ553" s="57">
        <f t="shared" si="1879"/>
        <v>0</v>
      </c>
      <c r="BR553" s="57">
        <f t="shared" si="1875"/>
        <v>0</v>
      </c>
      <c r="BS553" s="57">
        <f t="shared" si="1879"/>
        <v>0</v>
      </c>
      <c r="BT553" s="49"/>
      <c r="BY553" s="76">
        <f t="shared" si="1876"/>
        <v>0</v>
      </c>
      <c r="BZ553" s="76">
        <f t="shared" si="1877"/>
        <v>0</v>
      </c>
      <c r="CA553" s="76">
        <f t="shared" si="1878"/>
        <v>0</v>
      </c>
    </row>
    <row r="554" spans="1:79" ht="45" x14ac:dyDescent="0.2">
      <c r="A554" s="88" t="s">
        <v>61</v>
      </c>
      <c r="B554" s="72" t="s">
        <v>62</v>
      </c>
      <c r="D554" s="22">
        <f t="shared" si="1854"/>
        <v>0</v>
      </c>
      <c r="G554" s="22">
        <f t="shared" si="1855"/>
        <v>0</v>
      </c>
      <c r="J554" s="74">
        <f t="shared" si="1856"/>
        <v>0</v>
      </c>
      <c r="M554" s="22">
        <f t="shared" si="1857"/>
        <v>0</v>
      </c>
      <c r="P554" s="22">
        <f t="shared" si="1858"/>
        <v>0</v>
      </c>
      <c r="S554" s="22">
        <f t="shared" si="1852"/>
        <v>0</v>
      </c>
      <c r="V554" s="22">
        <f t="shared" si="1859"/>
        <v>0</v>
      </c>
      <c r="Y554" s="22">
        <f t="shared" si="1860"/>
        <v>0</v>
      </c>
      <c r="AB554" s="22">
        <f t="shared" si="1861"/>
        <v>0</v>
      </c>
      <c r="AE554" s="22">
        <f t="shared" si="1862"/>
        <v>0</v>
      </c>
      <c r="AH554" s="22">
        <f t="shared" si="1863"/>
        <v>0</v>
      </c>
      <c r="AK554" s="22">
        <f t="shared" si="1864"/>
        <v>0</v>
      </c>
      <c r="AN554" s="22">
        <f t="shared" si="1865"/>
        <v>0</v>
      </c>
      <c r="AQ554" s="22">
        <f t="shared" si="1866"/>
        <v>0</v>
      </c>
      <c r="AT554" s="22">
        <f t="shared" si="1867"/>
        <v>0</v>
      </c>
      <c r="AW554" s="22">
        <f t="shared" si="1868"/>
        <v>0</v>
      </c>
      <c r="AY554" s="92"/>
      <c r="AZ554" s="76">
        <f t="shared" si="1869"/>
        <v>0</v>
      </c>
      <c r="BA554" s="92"/>
      <c r="BC554" s="22">
        <f t="shared" si="1870"/>
        <v>0</v>
      </c>
      <c r="BF554" s="22">
        <f t="shared" si="1871"/>
        <v>0</v>
      </c>
      <c r="BI554" s="22">
        <f t="shared" si="1872"/>
        <v>0</v>
      </c>
      <c r="BL554" s="22">
        <f t="shared" si="1873"/>
        <v>0</v>
      </c>
      <c r="BO554" s="22">
        <f t="shared" si="1874"/>
        <v>0</v>
      </c>
      <c r="BQ554" s="57">
        <f t="shared" si="1879"/>
        <v>0</v>
      </c>
      <c r="BR554" s="57">
        <f t="shared" si="1875"/>
        <v>0</v>
      </c>
      <c r="BS554" s="57">
        <f t="shared" si="1879"/>
        <v>0</v>
      </c>
      <c r="BT554" s="49"/>
      <c r="BY554" s="76">
        <f t="shared" si="1876"/>
        <v>0</v>
      </c>
      <c r="BZ554" s="76">
        <f t="shared" si="1877"/>
        <v>0</v>
      </c>
      <c r="CA554" s="76">
        <f t="shared" si="1878"/>
        <v>0</v>
      </c>
    </row>
    <row r="555" spans="1:79" ht="33.75" x14ac:dyDescent="0.2">
      <c r="A555" s="86" t="s">
        <v>189</v>
      </c>
      <c r="B555" s="87" t="s">
        <v>190</v>
      </c>
      <c r="C555" s="41">
        <f t="shared" ref="C555:AX555" si="1892">C556</f>
        <v>0</v>
      </c>
      <c r="D555" s="41">
        <f t="shared" si="1854"/>
        <v>0</v>
      </c>
      <c r="E555" s="41">
        <f t="shared" si="1892"/>
        <v>0</v>
      </c>
      <c r="F555" s="41">
        <f t="shared" si="1892"/>
        <v>0</v>
      </c>
      <c r="G555" s="41">
        <f t="shared" si="1855"/>
        <v>0</v>
      </c>
      <c r="H555" s="41">
        <f t="shared" si="1892"/>
        <v>0</v>
      </c>
      <c r="I555" s="41">
        <f t="shared" si="1892"/>
        <v>0</v>
      </c>
      <c r="J555" s="41">
        <f t="shared" si="1856"/>
        <v>0</v>
      </c>
      <c r="K555" s="41">
        <f t="shared" si="1892"/>
        <v>0</v>
      </c>
      <c r="L555" s="41">
        <f t="shared" si="1892"/>
        <v>0</v>
      </c>
      <c r="M555" s="41">
        <f t="shared" si="1857"/>
        <v>0</v>
      </c>
      <c r="N555" s="41">
        <f t="shared" si="1892"/>
        <v>0</v>
      </c>
      <c r="O555" s="41">
        <f t="shared" si="1892"/>
        <v>0</v>
      </c>
      <c r="P555" s="41">
        <f t="shared" si="1858"/>
        <v>0</v>
      </c>
      <c r="Q555" s="41">
        <f t="shared" si="1892"/>
        <v>0</v>
      </c>
      <c r="R555" s="41">
        <f t="shared" si="1892"/>
        <v>0</v>
      </c>
      <c r="S555" s="41">
        <f t="shared" si="1852"/>
        <v>0</v>
      </c>
      <c r="T555" s="41">
        <f t="shared" si="1892"/>
        <v>0</v>
      </c>
      <c r="U555" s="41">
        <f t="shared" si="1892"/>
        <v>0</v>
      </c>
      <c r="V555" s="41">
        <f t="shared" si="1859"/>
        <v>0</v>
      </c>
      <c r="W555" s="41">
        <f t="shared" si="1892"/>
        <v>0</v>
      </c>
      <c r="X555" s="41">
        <f t="shared" si="1892"/>
        <v>0</v>
      </c>
      <c r="Y555" s="41">
        <f t="shared" si="1860"/>
        <v>0</v>
      </c>
      <c r="Z555" s="41">
        <f t="shared" si="1892"/>
        <v>0</v>
      </c>
      <c r="AA555" s="41">
        <f t="shared" si="1892"/>
        <v>0</v>
      </c>
      <c r="AB555" s="41">
        <f t="shared" si="1861"/>
        <v>0</v>
      </c>
      <c r="AC555" s="41">
        <f t="shared" si="1892"/>
        <v>0</v>
      </c>
      <c r="AD555" s="41">
        <f t="shared" si="1892"/>
        <v>0</v>
      </c>
      <c r="AE555" s="41">
        <f t="shared" si="1862"/>
        <v>0</v>
      </c>
      <c r="AF555" s="41">
        <f t="shared" si="1892"/>
        <v>0</v>
      </c>
      <c r="AG555" s="41">
        <f t="shared" si="1892"/>
        <v>0</v>
      </c>
      <c r="AH555" s="41">
        <f t="shared" si="1863"/>
        <v>0</v>
      </c>
      <c r="AI555" s="41">
        <f t="shared" si="1892"/>
        <v>0</v>
      </c>
      <c r="AJ555" s="41">
        <f t="shared" si="1892"/>
        <v>0</v>
      </c>
      <c r="AK555" s="41">
        <f t="shared" si="1864"/>
        <v>0</v>
      </c>
      <c r="AL555" s="41">
        <f t="shared" si="1892"/>
        <v>0</v>
      </c>
      <c r="AM555" s="41">
        <f t="shared" si="1892"/>
        <v>0</v>
      </c>
      <c r="AN555" s="41">
        <f t="shared" si="1865"/>
        <v>0</v>
      </c>
      <c r="AO555" s="41">
        <f t="shared" si="1892"/>
        <v>0</v>
      </c>
      <c r="AP555" s="41">
        <f t="shared" si="1892"/>
        <v>0</v>
      </c>
      <c r="AQ555" s="41">
        <f t="shared" si="1866"/>
        <v>0</v>
      </c>
      <c r="AR555" s="41">
        <f t="shared" si="1892"/>
        <v>0</v>
      </c>
      <c r="AS555" s="41">
        <f t="shared" si="1892"/>
        <v>0</v>
      </c>
      <c r="AT555" s="41">
        <f t="shared" si="1867"/>
        <v>0</v>
      </c>
      <c r="AU555" s="41">
        <f t="shared" si="1892"/>
        <v>0</v>
      </c>
      <c r="AV555" s="41">
        <f t="shared" si="1892"/>
        <v>0</v>
      </c>
      <c r="AW555" s="41">
        <f t="shared" si="1868"/>
        <v>0</v>
      </c>
      <c r="AX555" s="41">
        <f t="shared" si="1892"/>
        <v>0</v>
      </c>
      <c r="AY555" s="41">
        <f>AY556</f>
        <v>9375</v>
      </c>
      <c r="AZ555" s="40">
        <f t="shared" si="1869"/>
        <v>14316</v>
      </c>
      <c r="BA555" s="41">
        <f t="shared" ref="BA555:BN556" si="1893">BA556</f>
        <v>23691</v>
      </c>
      <c r="BB555" s="41">
        <f t="shared" si="1893"/>
        <v>0</v>
      </c>
      <c r="BC555" s="41">
        <f t="shared" si="1870"/>
        <v>0</v>
      </c>
      <c r="BD555" s="41">
        <f t="shared" si="1893"/>
        <v>0</v>
      </c>
      <c r="BE555" s="41">
        <f t="shared" si="1893"/>
        <v>0</v>
      </c>
      <c r="BF555" s="41">
        <f t="shared" si="1871"/>
        <v>0</v>
      </c>
      <c r="BG555" s="41">
        <f t="shared" si="1893"/>
        <v>0</v>
      </c>
      <c r="BH555" s="41">
        <f t="shared" si="1893"/>
        <v>0</v>
      </c>
      <c r="BI555" s="41">
        <f t="shared" si="1872"/>
        <v>0</v>
      </c>
      <c r="BJ555" s="41">
        <f t="shared" si="1893"/>
        <v>0</v>
      </c>
      <c r="BK555" s="41">
        <f t="shared" si="1893"/>
        <v>0</v>
      </c>
      <c r="BL555" s="41">
        <f t="shared" si="1873"/>
        <v>0</v>
      </c>
      <c r="BM555" s="41">
        <f t="shared" si="1893"/>
        <v>0</v>
      </c>
      <c r="BN555" s="41">
        <f t="shared" si="1893"/>
        <v>0</v>
      </c>
      <c r="BO555" s="41">
        <f t="shared" si="1874"/>
        <v>0</v>
      </c>
      <c r="BP555" s="41">
        <f t="shared" ref="BP555" si="1894">BP556</f>
        <v>0</v>
      </c>
      <c r="BQ555" s="60">
        <f t="shared" si="1879"/>
        <v>9375</v>
      </c>
      <c r="BR555" s="60">
        <f t="shared" si="1875"/>
        <v>14316</v>
      </c>
      <c r="BS555" s="60">
        <f t="shared" si="1879"/>
        <v>23691</v>
      </c>
      <c r="BT555" s="49"/>
      <c r="BU555" s="52"/>
      <c r="BV555" s="41">
        <f>BV556</f>
        <v>0</v>
      </c>
      <c r="BW555" s="41">
        <f>BW556</f>
        <v>0</v>
      </c>
      <c r="BX555" s="41">
        <f>BX556</f>
        <v>0</v>
      </c>
      <c r="BY555" s="41">
        <f t="shared" si="1876"/>
        <v>9375</v>
      </c>
      <c r="BZ555" s="41">
        <f t="shared" si="1877"/>
        <v>14316</v>
      </c>
      <c r="CA555" s="41">
        <f t="shared" si="1878"/>
        <v>23691</v>
      </c>
    </row>
    <row r="556" spans="1:79" ht="33.75" x14ac:dyDescent="0.2">
      <c r="A556" s="88" t="s">
        <v>43</v>
      </c>
      <c r="B556" s="72" t="s">
        <v>44</v>
      </c>
      <c r="D556" s="22">
        <f t="shared" si="1854"/>
        <v>0</v>
      </c>
      <c r="G556" s="22">
        <f t="shared" si="1855"/>
        <v>0</v>
      </c>
      <c r="J556" s="74">
        <f t="shared" si="1856"/>
        <v>0</v>
      </c>
      <c r="M556" s="22">
        <f t="shared" si="1857"/>
        <v>0</v>
      </c>
      <c r="P556" s="22">
        <f t="shared" si="1858"/>
        <v>0</v>
      </c>
      <c r="S556" s="22">
        <f t="shared" si="1852"/>
        <v>0</v>
      </c>
      <c r="V556" s="22">
        <f t="shared" si="1859"/>
        <v>0</v>
      </c>
      <c r="Y556" s="22">
        <f t="shared" si="1860"/>
        <v>0</v>
      </c>
      <c r="AB556" s="22">
        <f t="shared" si="1861"/>
        <v>0</v>
      </c>
      <c r="AE556" s="22">
        <f t="shared" si="1862"/>
        <v>0</v>
      </c>
      <c r="AH556" s="22">
        <f t="shared" si="1863"/>
        <v>0</v>
      </c>
      <c r="AK556" s="22">
        <f t="shared" si="1864"/>
        <v>0</v>
      </c>
      <c r="AN556" s="22">
        <f t="shared" si="1865"/>
        <v>0</v>
      </c>
      <c r="AQ556" s="22">
        <f t="shared" si="1866"/>
        <v>0</v>
      </c>
      <c r="AT556" s="22">
        <f t="shared" si="1867"/>
        <v>0</v>
      </c>
      <c r="AW556" s="22">
        <f t="shared" si="1868"/>
        <v>0</v>
      </c>
      <c r="AY556" s="32">
        <f>AY557</f>
        <v>9375</v>
      </c>
      <c r="AZ556" s="30">
        <f t="shared" si="1869"/>
        <v>14316</v>
      </c>
      <c r="BA556" s="32">
        <f t="shared" si="1893"/>
        <v>23691</v>
      </c>
      <c r="BC556" s="22">
        <f t="shared" si="1870"/>
        <v>0</v>
      </c>
      <c r="BF556" s="22">
        <f t="shared" si="1871"/>
        <v>0</v>
      </c>
      <c r="BI556" s="22">
        <f t="shared" si="1872"/>
        <v>0</v>
      </c>
      <c r="BL556" s="22">
        <f t="shared" si="1873"/>
        <v>0</v>
      </c>
      <c r="BO556" s="22">
        <f t="shared" si="1874"/>
        <v>0</v>
      </c>
      <c r="BQ556" s="49"/>
      <c r="BR556" s="49"/>
      <c r="BS556" s="49"/>
      <c r="BT556" s="49"/>
      <c r="BY556" s="76">
        <f t="shared" si="1876"/>
        <v>0</v>
      </c>
      <c r="BZ556" s="76">
        <f t="shared" si="1877"/>
        <v>0</v>
      </c>
      <c r="CA556" s="76">
        <f t="shared" si="1878"/>
        <v>0</v>
      </c>
    </row>
    <row r="557" spans="1:79" ht="33.75" x14ac:dyDescent="0.2">
      <c r="A557" s="89">
        <v>563</v>
      </c>
      <c r="B557" s="90" t="s">
        <v>191</v>
      </c>
      <c r="D557" s="22">
        <f t="shared" si="1854"/>
        <v>0</v>
      </c>
      <c r="G557" s="22">
        <f t="shared" si="1855"/>
        <v>0</v>
      </c>
      <c r="J557" s="74">
        <f t="shared" si="1856"/>
        <v>0</v>
      </c>
      <c r="M557" s="22">
        <f t="shared" si="1857"/>
        <v>0</v>
      </c>
      <c r="P557" s="22">
        <f t="shared" si="1858"/>
        <v>0</v>
      </c>
      <c r="S557" s="22">
        <f t="shared" si="1852"/>
        <v>0</v>
      </c>
      <c r="V557" s="22">
        <f t="shared" si="1859"/>
        <v>0</v>
      </c>
      <c r="Y557" s="22">
        <f t="shared" si="1860"/>
        <v>0</v>
      </c>
      <c r="AB557" s="22">
        <f t="shared" si="1861"/>
        <v>0</v>
      </c>
      <c r="AE557" s="22">
        <f t="shared" si="1862"/>
        <v>0</v>
      </c>
      <c r="AH557" s="22">
        <f t="shared" si="1863"/>
        <v>0</v>
      </c>
      <c r="AK557" s="22">
        <f t="shared" si="1864"/>
        <v>0</v>
      </c>
      <c r="AN557" s="22">
        <f t="shared" si="1865"/>
        <v>0</v>
      </c>
      <c r="AQ557" s="22">
        <f t="shared" si="1866"/>
        <v>0</v>
      </c>
      <c r="AT557" s="22">
        <f t="shared" si="1867"/>
        <v>0</v>
      </c>
      <c r="AW557" s="22">
        <f t="shared" si="1868"/>
        <v>0</v>
      </c>
      <c r="AY557" s="32">
        <f>AY558+AY572</f>
        <v>9375</v>
      </c>
      <c r="AZ557" s="30">
        <f t="shared" si="1869"/>
        <v>14316</v>
      </c>
      <c r="BA557" s="32">
        <f t="shared" ref="BA557" si="1895">BA558+BA572</f>
        <v>23691</v>
      </c>
      <c r="BC557" s="22">
        <f t="shared" si="1870"/>
        <v>0</v>
      </c>
      <c r="BF557" s="22">
        <f t="shared" si="1871"/>
        <v>0</v>
      </c>
      <c r="BI557" s="22">
        <f t="shared" si="1872"/>
        <v>0</v>
      </c>
      <c r="BL557" s="22">
        <f t="shared" si="1873"/>
        <v>0</v>
      </c>
      <c r="BO557" s="22">
        <f t="shared" si="1874"/>
        <v>0</v>
      </c>
      <c r="BQ557" s="57">
        <f t="shared" si="1879"/>
        <v>9375</v>
      </c>
      <c r="BR557" s="57">
        <f t="shared" si="1875"/>
        <v>14316</v>
      </c>
      <c r="BS557" s="57">
        <f t="shared" si="1879"/>
        <v>23691</v>
      </c>
      <c r="BT557" s="49"/>
      <c r="BY557" s="76">
        <f t="shared" si="1876"/>
        <v>9375</v>
      </c>
      <c r="BZ557" s="76">
        <f t="shared" si="1877"/>
        <v>14316</v>
      </c>
      <c r="CA557" s="76">
        <f t="shared" si="1878"/>
        <v>23691</v>
      </c>
    </row>
    <row r="558" spans="1:79" ht="22.5" x14ac:dyDescent="0.2">
      <c r="A558" s="88" t="s">
        <v>178</v>
      </c>
      <c r="B558" s="72" t="s">
        <v>179</v>
      </c>
      <c r="D558" s="22">
        <f t="shared" si="1854"/>
        <v>0</v>
      </c>
      <c r="G558" s="22">
        <f t="shared" si="1855"/>
        <v>0</v>
      </c>
      <c r="J558" s="74">
        <f t="shared" si="1856"/>
        <v>0</v>
      </c>
      <c r="M558" s="22">
        <f t="shared" si="1857"/>
        <v>0</v>
      </c>
      <c r="P558" s="22">
        <f t="shared" si="1858"/>
        <v>0</v>
      </c>
      <c r="S558" s="22">
        <f t="shared" si="1852"/>
        <v>0</v>
      </c>
      <c r="V558" s="22">
        <f t="shared" si="1859"/>
        <v>0</v>
      </c>
      <c r="Y558" s="22">
        <f t="shared" si="1860"/>
        <v>0</v>
      </c>
      <c r="AB558" s="22">
        <f t="shared" si="1861"/>
        <v>0</v>
      </c>
      <c r="AE558" s="22">
        <f t="shared" si="1862"/>
        <v>0</v>
      </c>
      <c r="AH558" s="22">
        <f t="shared" si="1863"/>
        <v>0</v>
      </c>
      <c r="AK558" s="22">
        <f t="shared" si="1864"/>
        <v>0</v>
      </c>
      <c r="AN558" s="22">
        <f t="shared" si="1865"/>
        <v>0</v>
      </c>
      <c r="AQ558" s="22">
        <f t="shared" si="1866"/>
        <v>0</v>
      </c>
      <c r="AT558" s="22">
        <f t="shared" si="1867"/>
        <v>0</v>
      </c>
      <c r="AW558" s="22">
        <f t="shared" si="1868"/>
        <v>0</v>
      </c>
      <c r="AY558" s="32">
        <f>AY559+AY563+AY569</f>
        <v>0</v>
      </c>
      <c r="AZ558" s="30">
        <f t="shared" si="1869"/>
        <v>15154</v>
      </c>
      <c r="BA558" s="32">
        <f t="shared" ref="BA558" si="1896">BA559+BA563+BA569</f>
        <v>15154</v>
      </c>
      <c r="BC558" s="22">
        <f t="shared" si="1870"/>
        <v>0</v>
      </c>
      <c r="BF558" s="22">
        <f t="shared" si="1871"/>
        <v>0</v>
      </c>
      <c r="BI558" s="22">
        <f t="shared" si="1872"/>
        <v>0</v>
      </c>
      <c r="BL558" s="22">
        <f t="shared" si="1873"/>
        <v>0</v>
      </c>
      <c r="BO558" s="22">
        <f t="shared" si="1874"/>
        <v>0</v>
      </c>
      <c r="BQ558" s="57">
        <f t="shared" si="1879"/>
        <v>0</v>
      </c>
      <c r="BR558" s="57">
        <f t="shared" si="1875"/>
        <v>15154</v>
      </c>
      <c r="BS558" s="57">
        <f t="shared" si="1879"/>
        <v>15154</v>
      </c>
      <c r="BT558" s="49"/>
      <c r="BY558" s="76">
        <f t="shared" si="1876"/>
        <v>0</v>
      </c>
      <c r="BZ558" s="76">
        <f t="shared" si="1877"/>
        <v>15154</v>
      </c>
      <c r="CA558" s="76">
        <f t="shared" si="1878"/>
        <v>15154</v>
      </c>
    </row>
    <row r="559" spans="1:79" ht="22.5" x14ac:dyDescent="0.2">
      <c r="A559" s="88" t="s">
        <v>47</v>
      </c>
      <c r="B559" s="72" t="s">
        <v>48</v>
      </c>
      <c r="D559" s="22">
        <f t="shared" si="1854"/>
        <v>0</v>
      </c>
      <c r="G559" s="22">
        <f t="shared" si="1855"/>
        <v>0</v>
      </c>
      <c r="J559" s="74">
        <f t="shared" si="1856"/>
        <v>0</v>
      </c>
      <c r="M559" s="22">
        <f t="shared" si="1857"/>
        <v>0</v>
      </c>
      <c r="P559" s="22">
        <f t="shared" si="1858"/>
        <v>0</v>
      </c>
      <c r="S559" s="22">
        <f t="shared" si="1852"/>
        <v>0</v>
      </c>
      <c r="V559" s="22">
        <f t="shared" si="1859"/>
        <v>0</v>
      </c>
      <c r="Y559" s="22">
        <f t="shared" si="1860"/>
        <v>0</v>
      </c>
      <c r="AB559" s="22">
        <f t="shared" si="1861"/>
        <v>0</v>
      </c>
      <c r="AE559" s="22">
        <f t="shared" si="1862"/>
        <v>0</v>
      </c>
      <c r="AH559" s="22">
        <f t="shared" si="1863"/>
        <v>0</v>
      </c>
      <c r="AK559" s="22">
        <f t="shared" si="1864"/>
        <v>0</v>
      </c>
      <c r="AN559" s="22">
        <f t="shared" si="1865"/>
        <v>0</v>
      </c>
      <c r="AQ559" s="22">
        <f t="shared" si="1866"/>
        <v>0</v>
      </c>
      <c r="AT559" s="22">
        <f t="shared" si="1867"/>
        <v>0</v>
      </c>
      <c r="AW559" s="22">
        <f t="shared" si="1868"/>
        <v>0</v>
      </c>
      <c r="AY559" s="32">
        <f>SUM(AY560:AY562)</f>
        <v>0</v>
      </c>
      <c r="AZ559" s="30">
        <f t="shared" si="1869"/>
        <v>1053</v>
      </c>
      <c r="BA559" s="32">
        <f t="shared" ref="BA559" si="1897">SUM(BA560:BA562)</f>
        <v>1053</v>
      </c>
      <c r="BC559" s="22">
        <f t="shared" si="1870"/>
        <v>0</v>
      </c>
      <c r="BF559" s="22">
        <f t="shared" si="1871"/>
        <v>0</v>
      </c>
      <c r="BI559" s="22">
        <f t="shared" si="1872"/>
        <v>0</v>
      </c>
      <c r="BL559" s="22">
        <f t="shared" si="1873"/>
        <v>0</v>
      </c>
      <c r="BO559" s="22">
        <f t="shared" si="1874"/>
        <v>0</v>
      </c>
      <c r="BQ559" s="57">
        <f t="shared" si="1879"/>
        <v>0</v>
      </c>
      <c r="BR559" s="57">
        <f t="shared" si="1875"/>
        <v>1053</v>
      </c>
      <c r="BS559" s="57">
        <f t="shared" si="1879"/>
        <v>1053</v>
      </c>
      <c r="BT559" s="49"/>
      <c r="BY559" s="76">
        <f t="shared" si="1876"/>
        <v>0</v>
      </c>
      <c r="BZ559" s="76">
        <f t="shared" si="1877"/>
        <v>1053</v>
      </c>
      <c r="CA559" s="76">
        <f t="shared" si="1878"/>
        <v>1053</v>
      </c>
    </row>
    <row r="560" spans="1:79" x14ac:dyDescent="0.2">
      <c r="A560" s="88" t="s">
        <v>49</v>
      </c>
      <c r="B560" s="72" t="s">
        <v>50</v>
      </c>
      <c r="D560" s="22">
        <f t="shared" si="1854"/>
        <v>0</v>
      </c>
      <c r="G560" s="22">
        <f t="shared" si="1855"/>
        <v>0</v>
      </c>
      <c r="J560" s="74">
        <f t="shared" si="1856"/>
        <v>0</v>
      </c>
      <c r="M560" s="22">
        <f t="shared" si="1857"/>
        <v>0</v>
      </c>
      <c r="P560" s="22">
        <f t="shared" si="1858"/>
        <v>0</v>
      </c>
      <c r="S560" s="22">
        <f t="shared" si="1852"/>
        <v>0</v>
      </c>
      <c r="V560" s="22">
        <f t="shared" si="1859"/>
        <v>0</v>
      </c>
      <c r="Y560" s="22">
        <f t="shared" si="1860"/>
        <v>0</v>
      </c>
      <c r="AB560" s="22">
        <f t="shared" si="1861"/>
        <v>0</v>
      </c>
      <c r="AE560" s="22">
        <f t="shared" si="1862"/>
        <v>0</v>
      </c>
      <c r="AH560" s="22">
        <f t="shared" si="1863"/>
        <v>0</v>
      </c>
      <c r="AK560" s="22">
        <f t="shared" si="1864"/>
        <v>0</v>
      </c>
      <c r="AN560" s="22">
        <f t="shared" si="1865"/>
        <v>0</v>
      </c>
      <c r="AQ560" s="22">
        <f t="shared" si="1866"/>
        <v>0</v>
      </c>
      <c r="AT560" s="22">
        <f t="shared" si="1867"/>
        <v>0</v>
      </c>
      <c r="AW560" s="22">
        <f t="shared" si="1868"/>
        <v>0</v>
      </c>
      <c r="AY560" s="55"/>
      <c r="AZ560" s="54">
        <f t="shared" si="1869"/>
        <v>904</v>
      </c>
      <c r="BA560" s="93">
        <v>904</v>
      </c>
      <c r="BC560" s="22">
        <f t="shared" si="1870"/>
        <v>0</v>
      </c>
      <c r="BF560" s="22">
        <f t="shared" si="1871"/>
        <v>0</v>
      </c>
      <c r="BI560" s="22">
        <f t="shared" si="1872"/>
        <v>0</v>
      </c>
      <c r="BL560" s="22">
        <f t="shared" si="1873"/>
        <v>0</v>
      </c>
      <c r="BO560" s="22">
        <f t="shared" si="1874"/>
        <v>0</v>
      </c>
      <c r="BQ560" s="57">
        <f t="shared" si="1879"/>
        <v>0</v>
      </c>
      <c r="BR560" s="57">
        <f t="shared" si="1875"/>
        <v>904</v>
      </c>
      <c r="BS560" s="57">
        <f t="shared" si="1879"/>
        <v>904</v>
      </c>
      <c r="BT560" s="49"/>
      <c r="BY560" s="76">
        <f t="shared" si="1876"/>
        <v>0</v>
      </c>
      <c r="BZ560" s="76">
        <f t="shared" si="1877"/>
        <v>904</v>
      </c>
      <c r="CA560" s="76">
        <f t="shared" si="1878"/>
        <v>904</v>
      </c>
    </row>
    <row r="561" spans="1:117" ht="22.5" x14ac:dyDescent="0.2">
      <c r="A561" s="88" t="s">
        <v>51</v>
      </c>
      <c r="B561" s="72" t="s">
        <v>52</v>
      </c>
      <c r="D561" s="22">
        <f t="shared" si="1854"/>
        <v>0</v>
      </c>
      <c r="G561" s="22">
        <f t="shared" si="1855"/>
        <v>0</v>
      </c>
      <c r="J561" s="74">
        <f t="shared" si="1856"/>
        <v>0</v>
      </c>
      <c r="M561" s="22">
        <f t="shared" si="1857"/>
        <v>0</v>
      </c>
      <c r="P561" s="22">
        <f t="shared" si="1858"/>
        <v>0</v>
      </c>
      <c r="S561" s="22">
        <f t="shared" si="1852"/>
        <v>0</v>
      </c>
      <c r="V561" s="22">
        <f t="shared" si="1859"/>
        <v>0</v>
      </c>
      <c r="Y561" s="22">
        <f t="shared" si="1860"/>
        <v>0</v>
      </c>
      <c r="AB561" s="22">
        <f t="shared" si="1861"/>
        <v>0</v>
      </c>
      <c r="AE561" s="22">
        <f t="shared" si="1862"/>
        <v>0</v>
      </c>
      <c r="AH561" s="22">
        <f t="shared" si="1863"/>
        <v>0</v>
      </c>
      <c r="AK561" s="22">
        <f t="shared" si="1864"/>
        <v>0</v>
      </c>
      <c r="AN561" s="22">
        <f t="shared" si="1865"/>
        <v>0</v>
      </c>
      <c r="AQ561" s="22">
        <f t="shared" si="1866"/>
        <v>0</v>
      </c>
      <c r="AT561" s="22">
        <f t="shared" si="1867"/>
        <v>0</v>
      </c>
      <c r="AW561" s="22">
        <f t="shared" si="1868"/>
        <v>0</v>
      </c>
      <c r="AY561" s="55"/>
      <c r="AZ561" s="54">
        <f t="shared" si="1869"/>
        <v>0</v>
      </c>
      <c r="BA561" s="93"/>
      <c r="BC561" s="22">
        <f t="shared" si="1870"/>
        <v>0</v>
      </c>
      <c r="BF561" s="22">
        <f t="shared" si="1871"/>
        <v>0</v>
      </c>
      <c r="BI561" s="22">
        <f t="shared" si="1872"/>
        <v>0</v>
      </c>
      <c r="BL561" s="22">
        <f t="shared" si="1873"/>
        <v>0</v>
      </c>
      <c r="BO561" s="22">
        <f t="shared" si="1874"/>
        <v>0</v>
      </c>
      <c r="BQ561" s="57">
        <f t="shared" si="1879"/>
        <v>0</v>
      </c>
      <c r="BR561" s="57">
        <f t="shared" si="1875"/>
        <v>0</v>
      </c>
      <c r="BS561" s="57">
        <f t="shared" si="1879"/>
        <v>0</v>
      </c>
      <c r="BT561" s="49"/>
      <c r="BY561" s="76">
        <f t="shared" si="1876"/>
        <v>0</v>
      </c>
      <c r="BZ561" s="76">
        <f t="shared" si="1877"/>
        <v>0</v>
      </c>
      <c r="CA561" s="76">
        <f t="shared" si="1878"/>
        <v>0</v>
      </c>
    </row>
    <row r="562" spans="1:117" ht="22.5" x14ac:dyDescent="0.2">
      <c r="A562" s="88" t="s">
        <v>53</v>
      </c>
      <c r="B562" s="72" t="s">
        <v>54</v>
      </c>
      <c r="D562" s="22">
        <f t="shared" si="1854"/>
        <v>0</v>
      </c>
      <c r="G562" s="22">
        <f t="shared" si="1855"/>
        <v>0</v>
      </c>
      <c r="J562" s="74">
        <f t="shared" si="1856"/>
        <v>0</v>
      </c>
      <c r="M562" s="22">
        <f t="shared" si="1857"/>
        <v>0</v>
      </c>
      <c r="P562" s="22">
        <f t="shared" si="1858"/>
        <v>0</v>
      </c>
      <c r="S562" s="22">
        <f t="shared" si="1852"/>
        <v>0</v>
      </c>
      <c r="V562" s="22">
        <f t="shared" si="1859"/>
        <v>0</v>
      </c>
      <c r="Y562" s="22">
        <f t="shared" si="1860"/>
        <v>0</v>
      </c>
      <c r="AB562" s="22">
        <f t="shared" si="1861"/>
        <v>0</v>
      </c>
      <c r="AE562" s="22">
        <f t="shared" si="1862"/>
        <v>0</v>
      </c>
      <c r="AH562" s="22">
        <f t="shared" si="1863"/>
        <v>0</v>
      </c>
      <c r="AK562" s="22">
        <f t="shared" si="1864"/>
        <v>0</v>
      </c>
      <c r="AN562" s="22">
        <f t="shared" si="1865"/>
        <v>0</v>
      </c>
      <c r="AQ562" s="22">
        <f t="shared" si="1866"/>
        <v>0</v>
      </c>
      <c r="AT562" s="22">
        <f t="shared" si="1867"/>
        <v>0</v>
      </c>
      <c r="AW562" s="22">
        <f t="shared" si="1868"/>
        <v>0</v>
      </c>
      <c r="AY562" s="55">
        <v>0</v>
      </c>
      <c r="AZ562" s="54">
        <f t="shared" si="1869"/>
        <v>149</v>
      </c>
      <c r="BA562" s="93">
        <v>149</v>
      </c>
      <c r="BC562" s="22">
        <f t="shared" si="1870"/>
        <v>0</v>
      </c>
      <c r="BF562" s="22">
        <f t="shared" si="1871"/>
        <v>0</v>
      </c>
      <c r="BI562" s="22">
        <f t="shared" si="1872"/>
        <v>0</v>
      </c>
      <c r="BL562" s="22">
        <f t="shared" si="1873"/>
        <v>0</v>
      </c>
      <c r="BO562" s="22">
        <f t="shared" si="1874"/>
        <v>0</v>
      </c>
      <c r="BQ562" s="57">
        <f t="shared" si="1879"/>
        <v>0</v>
      </c>
      <c r="BR562" s="57">
        <f t="shared" si="1875"/>
        <v>149</v>
      </c>
      <c r="BS562" s="57">
        <f t="shared" si="1879"/>
        <v>149</v>
      </c>
      <c r="BT562" s="49"/>
      <c r="BY562" s="76">
        <f t="shared" si="1876"/>
        <v>0</v>
      </c>
      <c r="BZ562" s="76">
        <f t="shared" si="1877"/>
        <v>149</v>
      </c>
      <c r="CA562" s="76">
        <f t="shared" si="1878"/>
        <v>149</v>
      </c>
    </row>
    <row r="563" spans="1:117" ht="22.5" x14ac:dyDescent="0.2">
      <c r="A563" s="88" t="s">
        <v>55</v>
      </c>
      <c r="B563" s="72" t="s">
        <v>56</v>
      </c>
      <c r="D563" s="22">
        <f t="shared" si="1854"/>
        <v>0</v>
      </c>
      <c r="G563" s="22">
        <f t="shared" si="1855"/>
        <v>0</v>
      </c>
      <c r="J563" s="74">
        <f t="shared" si="1856"/>
        <v>0</v>
      </c>
      <c r="M563" s="22">
        <f t="shared" si="1857"/>
        <v>0</v>
      </c>
      <c r="P563" s="22">
        <f t="shared" si="1858"/>
        <v>0</v>
      </c>
      <c r="S563" s="22">
        <f t="shared" si="1852"/>
        <v>0</v>
      </c>
      <c r="V563" s="22">
        <f t="shared" si="1859"/>
        <v>0</v>
      </c>
      <c r="Y563" s="22">
        <f t="shared" si="1860"/>
        <v>0</v>
      </c>
      <c r="AB563" s="22">
        <f t="shared" si="1861"/>
        <v>0</v>
      </c>
      <c r="AE563" s="22">
        <f t="shared" si="1862"/>
        <v>0</v>
      </c>
      <c r="AH563" s="22">
        <f t="shared" si="1863"/>
        <v>0</v>
      </c>
      <c r="AK563" s="22">
        <f t="shared" si="1864"/>
        <v>0</v>
      </c>
      <c r="AN563" s="22">
        <f t="shared" si="1865"/>
        <v>0</v>
      </c>
      <c r="AQ563" s="22">
        <f t="shared" si="1866"/>
        <v>0</v>
      </c>
      <c r="AT563" s="22">
        <f t="shared" si="1867"/>
        <v>0</v>
      </c>
      <c r="AW563" s="22">
        <f t="shared" si="1868"/>
        <v>0</v>
      </c>
      <c r="AY563" s="32">
        <f>SUM(AY564:AY568)</f>
        <v>0</v>
      </c>
      <c r="AZ563" s="30">
        <f t="shared" si="1869"/>
        <v>10239</v>
      </c>
      <c r="BA563" s="32">
        <f t="shared" ref="BA563" si="1898">SUM(BA564:BA568)</f>
        <v>10239</v>
      </c>
      <c r="BC563" s="22">
        <f t="shared" si="1870"/>
        <v>0</v>
      </c>
      <c r="BF563" s="22">
        <f t="shared" si="1871"/>
        <v>0</v>
      </c>
      <c r="BI563" s="22">
        <f t="shared" si="1872"/>
        <v>0</v>
      </c>
      <c r="BL563" s="22">
        <f t="shared" si="1873"/>
        <v>0</v>
      </c>
      <c r="BO563" s="22">
        <f t="shared" si="1874"/>
        <v>0</v>
      </c>
      <c r="BQ563" s="57">
        <f t="shared" si="1879"/>
        <v>0</v>
      </c>
      <c r="BR563" s="57">
        <f t="shared" si="1875"/>
        <v>10239</v>
      </c>
      <c r="BS563" s="57">
        <f t="shared" si="1879"/>
        <v>10239</v>
      </c>
      <c r="BT563" s="49"/>
      <c r="BY563" s="76">
        <f t="shared" si="1876"/>
        <v>0</v>
      </c>
      <c r="BZ563" s="76">
        <f t="shared" si="1877"/>
        <v>10239</v>
      </c>
      <c r="CA563" s="76">
        <f t="shared" si="1878"/>
        <v>10239</v>
      </c>
    </row>
    <row r="564" spans="1:117" ht="33.75" x14ac:dyDescent="0.2">
      <c r="A564" s="88" t="s">
        <v>57</v>
      </c>
      <c r="B564" s="72" t="s">
        <v>58</v>
      </c>
      <c r="D564" s="22">
        <f t="shared" si="1854"/>
        <v>0</v>
      </c>
      <c r="G564" s="22">
        <f t="shared" si="1855"/>
        <v>0</v>
      </c>
      <c r="J564" s="74">
        <f t="shared" si="1856"/>
        <v>0</v>
      </c>
      <c r="M564" s="22">
        <f t="shared" si="1857"/>
        <v>0</v>
      </c>
      <c r="P564" s="22">
        <f t="shared" si="1858"/>
        <v>0</v>
      </c>
      <c r="S564" s="22">
        <f t="shared" si="1852"/>
        <v>0</v>
      </c>
      <c r="V564" s="22">
        <f t="shared" si="1859"/>
        <v>0</v>
      </c>
      <c r="Y564" s="22">
        <f t="shared" si="1860"/>
        <v>0</v>
      </c>
      <c r="AB564" s="22">
        <f t="shared" si="1861"/>
        <v>0</v>
      </c>
      <c r="AE564" s="22">
        <f t="shared" si="1862"/>
        <v>0</v>
      </c>
      <c r="AH564" s="22">
        <f t="shared" si="1863"/>
        <v>0</v>
      </c>
      <c r="AK564" s="22">
        <f t="shared" si="1864"/>
        <v>0</v>
      </c>
      <c r="AN564" s="22">
        <f t="shared" si="1865"/>
        <v>0</v>
      </c>
      <c r="AQ564" s="22">
        <f t="shared" si="1866"/>
        <v>0</v>
      </c>
      <c r="AT564" s="22">
        <f t="shared" si="1867"/>
        <v>0</v>
      </c>
      <c r="AW564" s="22">
        <f t="shared" si="1868"/>
        <v>0</v>
      </c>
      <c r="AY564" s="96">
        <v>0</v>
      </c>
      <c r="AZ564" s="82">
        <f t="shared" si="1869"/>
        <v>6465</v>
      </c>
      <c r="BA564" s="96">
        <v>6465</v>
      </c>
      <c r="BC564" s="22">
        <f t="shared" si="1870"/>
        <v>0</v>
      </c>
      <c r="BF564" s="22">
        <f t="shared" si="1871"/>
        <v>0</v>
      </c>
      <c r="BI564" s="22">
        <f t="shared" si="1872"/>
        <v>0</v>
      </c>
      <c r="BL564" s="22">
        <f t="shared" si="1873"/>
        <v>0</v>
      </c>
      <c r="BO564" s="22">
        <f t="shared" si="1874"/>
        <v>0</v>
      </c>
      <c r="BQ564" s="57">
        <f t="shared" si="1879"/>
        <v>0</v>
      </c>
      <c r="BR564" s="57">
        <f t="shared" si="1875"/>
        <v>6465</v>
      </c>
      <c r="BS564" s="57">
        <f t="shared" si="1879"/>
        <v>6465</v>
      </c>
      <c r="BT564" s="49"/>
      <c r="BY564" s="76">
        <f t="shared" si="1876"/>
        <v>0</v>
      </c>
      <c r="BZ564" s="76">
        <f t="shared" si="1877"/>
        <v>6465</v>
      </c>
      <c r="CA564" s="76">
        <f t="shared" si="1878"/>
        <v>6465</v>
      </c>
    </row>
    <row r="565" spans="1:117" ht="22.5" x14ac:dyDescent="0.2">
      <c r="A565" s="88" t="s">
        <v>75</v>
      </c>
      <c r="B565" s="72" t="s">
        <v>76</v>
      </c>
      <c r="D565" s="22">
        <f t="shared" si="1854"/>
        <v>0</v>
      </c>
      <c r="G565" s="22">
        <f t="shared" si="1855"/>
        <v>0</v>
      </c>
      <c r="J565" s="74">
        <f t="shared" si="1856"/>
        <v>0</v>
      </c>
      <c r="M565" s="22">
        <f t="shared" si="1857"/>
        <v>0</v>
      </c>
      <c r="P565" s="22">
        <f t="shared" si="1858"/>
        <v>0</v>
      </c>
      <c r="S565" s="22">
        <f t="shared" si="1852"/>
        <v>0</v>
      </c>
      <c r="V565" s="22">
        <f t="shared" si="1859"/>
        <v>0</v>
      </c>
      <c r="Y565" s="22">
        <f t="shared" si="1860"/>
        <v>0</v>
      </c>
      <c r="AB565" s="22">
        <f t="shared" si="1861"/>
        <v>0</v>
      </c>
      <c r="AE565" s="22">
        <f t="shared" si="1862"/>
        <v>0</v>
      </c>
      <c r="AH565" s="22">
        <f t="shared" si="1863"/>
        <v>0</v>
      </c>
      <c r="AK565" s="22">
        <f t="shared" si="1864"/>
        <v>0</v>
      </c>
      <c r="AN565" s="22">
        <f t="shared" si="1865"/>
        <v>0</v>
      </c>
      <c r="AQ565" s="22">
        <f t="shared" si="1866"/>
        <v>0</v>
      </c>
      <c r="AT565" s="22">
        <f t="shared" si="1867"/>
        <v>0</v>
      </c>
      <c r="AW565" s="22">
        <f t="shared" si="1868"/>
        <v>0</v>
      </c>
      <c r="AY565" s="55"/>
      <c r="AZ565" s="54">
        <f t="shared" si="1869"/>
        <v>0</v>
      </c>
      <c r="BA565" s="93"/>
      <c r="BC565" s="22">
        <f t="shared" si="1870"/>
        <v>0</v>
      </c>
      <c r="BF565" s="22">
        <f t="shared" si="1871"/>
        <v>0</v>
      </c>
      <c r="BI565" s="22">
        <f t="shared" si="1872"/>
        <v>0</v>
      </c>
      <c r="BL565" s="22">
        <f t="shared" si="1873"/>
        <v>0</v>
      </c>
      <c r="BO565" s="22">
        <f t="shared" si="1874"/>
        <v>0</v>
      </c>
      <c r="BQ565" s="57">
        <f t="shared" si="1879"/>
        <v>0</v>
      </c>
      <c r="BR565" s="57">
        <f t="shared" si="1875"/>
        <v>0</v>
      </c>
      <c r="BS565" s="57">
        <f t="shared" si="1879"/>
        <v>0</v>
      </c>
      <c r="BT565" s="49"/>
      <c r="BY565" s="76">
        <f t="shared" si="1876"/>
        <v>0</v>
      </c>
      <c r="BZ565" s="76">
        <f t="shared" si="1877"/>
        <v>0</v>
      </c>
      <c r="CA565" s="76">
        <f t="shared" si="1878"/>
        <v>0</v>
      </c>
    </row>
    <row r="566" spans="1:117" ht="22.5" x14ac:dyDescent="0.2">
      <c r="A566" s="88" t="s">
        <v>59</v>
      </c>
      <c r="B566" s="72" t="s">
        <v>60</v>
      </c>
      <c r="D566" s="22">
        <f t="shared" si="1854"/>
        <v>0</v>
      </c>
      <c r="G566" s="22">
        <f t="shared" si="1855"/>
        <v>0</v>
      </c>
      <c r="J566" s="74">
        <f t="shared" si="1856"/>
        <v>0</v>
      </c>
      <c r="M566" s="22">
        <f t="shared" si="1857"/>
        <v>0</v>
      </c>
      <c r="P566" s="22">
        <f t="shared" si="1858"/>
        <v>0</v>
      </c>
      <c r="S566" s="22">
        <f t="shared" si="1852"/>
        <v>0</v>
      </c>
      <c r="V566" s="22">
        <f t="shared" si="1859"/>
        <v>0</v>
      </c>
      <c r="Y566" s="22">
        <f t="shared" si="1860"/>
        <v>0</v>
      </c>
      <c r="AB566" s="22">
        <f t="shared" si="1861"/>
        <v>0</v>
      </c>
      <c r="AE566" s="22">
        <f t="shared" si="1862"/>
        <v>0</v>
      </c>
      <c r="AH566" s="22">
        <f t="shared" si="1863"/>
        <v>0</v>
      </c>
      <c r="AK566" s="22">
        <f t="shared" si="1864"/>
        <v>0</v>
      </c>
      <c r="AN566" s="22">
        <f t="shared" si="1865"/>
        <v>0</v>
      </c>
      <c r="AQ566" s="22">
        <f t="shared" si="1866"/>
        <v>0</v>
      </c>
      <c r="AT566" s="22">
        <f t="shared" si="1867"/>
        <v>0</v>
      </c>
      <c r="AW566" s="22">
        <f t="shared" si="1868"/>
        <v>0</v>
      </c>
      <c r="AY566" s="92">
        <v>0</v>
      </c>
      <c r="AZ566" s="76">
        <f t="shared" si="1869"/>
        <v>3774</v>
      </c>
      <c r="BA566" s="92">
        <v>3774</v>
      </c>
      <c r="BC566" s="22">
        <f t="shared" si="1870"/>
        <v>0</v>
      </c>
      <c r="BF566" s="22">
        <f t="shared" si="1871"/>
        <v>0</v>
      </c>
      <c r="BI566" s="22">
        <f t="shared" si="1872"/>
        <v>0</v>
      </c>
      <c r="BL566" s="22">
        <f t="shared" si="1873"/>
        <v>0</v>
      </c>
      <c r="BO566" s="22">
        <f t="shared" si="1874"/>
        <v>0</v>
      </c>
      <c r="BQ566" s="57">
        <f t="shared" si="1879"/>
        <v>0</v>
      </c>
      <c r="BR566" s="57">
        <f t="shared" si="1875"/>
        <v>3774</v>
      </c>
      <c r="BS566" s="57">
        <f t="shared" si="1879"/>
        <v>3774</v>
      </c>
      <c r="BT566" s="49"/>
      <c r="BY566" s="76">
        <f t="shared" si="1876"/>
        <v>0</v>
      </c>
      <c r="BZ566" s="76">
        <f t="shared" si="1877"/>
        <v>3774</v>
      </c>
      <c r="CA566" s="76">
        <f t="shared" si="1878"/>
        <v>3774</v>
      </c>
    </row>
    <row r="567" spans="1:117" ht="45" x14ac:dyDescent="0.2">
      <c r="A567" s="88" t="s">
        <v>77</v>
      </c>
      <c r="B567" s="72" t="s">
        <v>78</v>
      </c>
      <c r="D567" s="22">
        <f t="shared" si="1854"/>
        <v>0</v>
      </c>
      <c r="G567" s="22">
        <f t="shared" si="1855"/>
        <v>0</v>
      </c>
      <c r="J567" s="74">
        <f t="shared" si="1856"/>
        <v>0</v>
      </c>
      <c r="M567" s="22">
        <f t="shared" si="1857"/>
        <v>0</v>
      </c>
      <c r="P567" s="22">
        <f t="shared" si="1858"/>
        <v>0</v>
      </c>
      <c r="S567" s="22">
        <f t="shared" si="1852"/>
        <v>0</v>
      </c>
      <c r="V567" s="22">
        <f t="shared" si="1859"/>
        <v>0</v>
      </c>
      <c r="Y567" s="22">
        <f t="shared" si="1860"/>
        <v>0</v>
      </c>
      <c r="AB567" s="22">
        <f t="shared" si="1861"/>
        <v>0</v>
      </c>
      <c r="AE567" s="22">
        <f t="shared" si="1862"/>
        <v>0</v>
      </c>
      <c r="AH567" s="22">
        <f t="shared" si="1863"/>
        <v>0</v>
      </c>
      <c r="AK567" s="22">
        <f t="shared" si="1864"/>
        <v>0</v>
      </c>
      <c r="AN567" s="22">
        <f t="shared" si="1865"/>
        <v>0</v>
      </c>
      <c r="AQ567" s="22">
        <f t="shared" si="1866"/>
        <v>0</v>
      </c>
      <c r="AT567" s="22">
        <f t="shared" si="1867"/>
        <v>0</v>
      </c>
      <c r="AW567" s="22">
        <f t="shared" si="1868"/>
        <v>0</v>
      </c>
      <c r="AY567" s="55"/>
      <c r="AZ567" s="54">
        <f t="shared" si="1869"/>
        <v>0</v>
      </c>
      <c r="BA567" s="93"/>
      <c r="BC567" s="22">
        <f t="shared" si="1870"/>
        <v>0</v>
      </c>
      <c r="BF567" s="22">
        <f t="shared" si="1871"/>
        <v>0</v>
      </c>
      <c r="BI567" s="22">
        <f t="shared" si="1872"/>
        <v>0</v>
      </c>
      <c r="BL567" s="22">
        <f t="shared" si="1873"/>
        <v>0</v>
      </c>
      <c r="BO567" s="22">
        <f t="shared" si="1874"/>
        <v>0</v>
      </c>
      <c r="BQ567" s="57">
        <f t="shared" si="1879"/>
        <v>0</v>
      </c>
      <c r="BR567" s="57">
        <f t="shared" si="1875"/>
        <v>0</v>
      </c>
      <c r="BS567" s="57">
        <f t="shared" si="1879"/>
        <v>0</v>
      </c>
      <c r="BT567" s="49"/>
      <c r="BY567" s="76">
        <f t="shared" si="1876"/>
        <v>0</v>
      </c>
      <c r="BZ567" s="76">
        <f t="shared" si="1877"/>
        <v>0</v>
      </c>
      <c r="CA567" s="76">
        <f t="shared" si="1878"/>
        <v>0</v>
      </c>
    </row>
    <row r="568" spans="1:117" ht="45" x14ac:dyDescent="0.2">
      <c r="A568" s="88" t="s">
        <v>61</v>
      </c>
      <c r="B568" s="72" t="s">
        <v>62</v>
      </c>
      <c r="D568" s="22">
        <f t="shared" si="1854"/>
        <v>0</v>
      </c>
      <c r="G568" s="22">
        <f t="shared" si="1855"/>
        <v>0</v>
      </c>
      <c r="J568" s="74">
        <f t="shared" si="1856"/>
        <v>0</v>
      </c>
      <c r="M568" s="22">
        <f t="shared" si="1857"/>
        <v>0</v>
      </c>
      <c r="P568" s="22">
        <f t="shared" si="1858"/>
        <v>0</v>
      </c>
      <c r="S568" s="22">
        <f t="shared" si="1852"/>
        <v>0</v>
      </c>
      <c r="V568" s="22">
        <f t="shared" si="1859"/>
        <v>0</v>
      </c>
      <c r="Y568" s="22">
        <f t="shared" si="1860"/>
        <v>0</v>
      </c>
      <c r="AB568" s="22">
        <f t="shared" si="1861"/>
        <v>0</v>
      </c>
      <c r="AE568" s="22">
        <f t="shared" si="1862"/>
        <v>0</v>
      </c>
      <c r="AH568" s="22">
        <f t="shared" si="1863"/>
        <v>0</v>
      </c>
      <c r="AK568" s="22">
        <f t="shared" si="1864"/>
        <v>0</v>
      </c>
      <c r="AN568" s="22">
        <f t="shared" si="1865"/>
        <v>0</v>
      </c>
      <c r="AQ568" s="22">
        <f t="shared" si="1866"/>
        <v>0</v>
      </c>
      <c r="AT568" s="22">
        <f t="shared" si="1867"/>
        <v>0</v>
      </c>
      <c r="AW568" s="22">
        <f t="shared" si="1868"/>
        <v>0</v>
      </c>
      <c r="AY568" s="55"/>
      <c r="AZ568" s="54">
        <f t="shared" si="1869"/>
        <v>0</v>
      </c>
      <c r="BA568" s="93"/>
      <c r="BC568" s="22">
        <f t="shared" si="1870"/>
        <v>0</v>
      </c>
      <c r="BF568" s="22">
        <f t="shared" si="1871"/>
        <v>0</v>
      </c>
      <c r="BI568" s="22">
        <f t="shared" si="1872"/>
        <v>0</v>
      </c>
      <c r="BL568" s="22">
        <f t="shared" si="1873"/>
        <v>0</v>
      </c>
      <c r="BO568" s="22">
        <f t="shared" si="1874"/>
        <v>0</v>
      </c>
      <c r="BQ568" s="57">
        <f t="shared" si="1879"/>
        <v>0</v>
      </c>
      <c r="BR568" s="57">
        <f t="shared" si="1875"/>
        <v>0</v>
      </c>
      <c r="BS568" s="57">
        <f t="shared" si="1879"/>
        <v>0</v>
      </c>
      <c r="BT568" s="49"/>
      <c r="BY568" s="76">
        <f t="shared" si="1876"/>
        <v>0</v>
      </c>
      <c r="BZ568" s="76">
        <f t="shared" si="1877"/>
        <v>0</v>
      </c>
      <c r="CA568" s="76">
        <f t="shared" si="1878"/>
        <v>0</v>
      </c>
    </row>
    <row r="569" spans="1:117" ht="45" x14ac:dyDescent="0.2">
      <c r="A569" s="88" t="s">
        <v>118</v>
      </c>
      <c r="B569" s="72" t="s">
        <v>119</v>
      </c>
      <c r="D569" s="22">
        <f t="shared" si="1854"/>
        <v>0</v>
      </c>
      <c r="G569" s="22">
        <f t="shared" si="1855"/>
        <v>0</v>
      </c>
      <c r="J569" s="74">
        <f t="shared" si="1856"/>
        <v>0</v>
      </c>
      <c r="M569" s="22">
        <f t="shared" si="1857"/>
        <v>0</v>
      </c>
      <c r="P569" s="22">
        <f t="shared" si="1858"/>
        <v>0</v>
      </c>
      <c r="S569" s="22">
        <f t="shared" si="1852"/>
        <v>0</v>
      </c>
      <c r="V569" s="22">
        <f t="shared" si="1859"/>
        <v>0</v>
      </c>
      <c r="Y569" s="22">
        <f t="shared" si="1860"/>
        <v>0</v>
      </c>
      <c r="AB569" s="22">
        <f t="shared" si="1861"/>
        <v>0</v>
      </c>
      <c r="AE569" s="22">
        <f t="shared" si="1862"/>
        <v>0</v>
      </c>
      <c r="AH569" s="22">
        <f t="shared" si="1863"/>
        <v>0</v>
      </c>
      <c r="AK569" s="22">
        <f t="shared" si="1864"/>
        <v>0</v>
      </c>
      <c r="AN569" s="22">
        <f t="shared" si="1865"/>
        <v>0</v>
      </c>
      <c r="AQ569" s="22">
        <f t="shared" si="1866"/>
        <v>0</v>
      </c>
      <c r="AT569" s="22">
        <f t="shared" si="1867"/>
        <v>0</v>
      </c>
      <c r="AW569" s="22">
        <f t="shared" si="1868"/>
        <v>0</v>
      </c>
      <c r="AY569" s="32">
        <f>SUM(AY570:AY571)</f>
        <v>0</v>
      </c>
      <c r="AZ569" s="30">
        <f t="shared" si="1869"/>
        <v>3862</v>
      </c>
      <c r="BA569" s="32">
        <f t="shared" ref="BA569" si="1899">SUM(BA570:BA571)</f>
        <v>3862</v>
      </c>
      <c r="BC569" s="22">
        <f t="shared" si="1870"/>
        <v>0</v>
      </c>
      <c r="BF569" s="22">
        <f t="shared" si="1871"/>
        <v>0</v>
      </c>
      <c r="BI569" s="22">
        <f t="shared" si="1872"/>
        <v>0</v>
      </c>
      <c r="BL569" s="22">
        <f t="shared" si="1873"/>
        <v>0</v>
      </c>
      <c r="BO569" s="22">
        <f t="shared" si="1874"/>
        <v>0</v>
      </c>
      <c r="BQ569" s="57">
        <f t="shared" si="1879"/>
        <v>0</v>
      </c>
      <c r="BR569" s="57">
        <f t="shared" si="1875"/>
        <v>3862</v>
      </c>
      <c r="BS569" s="57">
        <f t="shared" si="1879"/>
        <v>3862</v>
      </c>
      <c r="BT569" s="49"/>
      <c r="BY569" s="76">
        <f t="shared" si="1876"/>
        <v>0</v>
      </c>
      <c r="BZ569" s="76">
        <f t="shared" si="1877"/>
        <v>3862</v>
      </c>
      <c r="CA569" s="76">
        <f t="shared" si="1878"/>
        <v>3862</v>
      </c>
    </row>
    <row r="570" spans="1:117" x14ac:dyDescent="0.2">
      <c r="A570" s="88">
        <v>361</v>
      </c>
      <c r="B570" s="72" t="s">
        <v>184</v>
      </c>
      <c r="D570" s="22">
        <f t="shared" si="1854"/>
        <v>0</v>
      </c>
      <c r="G570" s="22">
        <f t="shared" si="1855"/>
        <v>0</v>
      </c>
      <c r="J570" s="74">
        <f t="shared" si="1856"/>
        <v>0</v>
      </c>
      <c r="M570" s="22">
        <f t="shared" si="1857"/>
        <v>0</v>
      </c>
      <c r="P570" s="22">
        <f t="shared" si="1858"/>
        <v>0</v>
      </c>
      <c r="S570" s="22">
        <f t="shared" si="1852"/>
        <v>0</v>
      </c>
      <c r="V570" s="22">
        <f t="shared" si="1859"/>
        <v>0</v>
      </c>
      <c r="Y570" s="22">
        <f t="shared" si="1860"/>
        <v>0</v>
      </c>
      <c r="AB570" s="22">
        <f t="shared" si="1861"/>
        <v>0</v>
      </c>
      <c r="AE570" s="22">
        <f t="shared" si="1862"/>
        <v>0</v>
      </c>
      <c r="AH570" s="22">
        <f t="shared" si="1863"/>
        <v>0</v>
      </c>
      <c r="AK570" s="22">
        <f t="shared" si="1864"/>
        <v>0</v>
      </c>
      <c r="AN570" s="22">
        <f t="shared" si="1865"/>
        <v>0</v>
      </c>
      <c r="AQ570" s="22">
        <f t="shared" si="1866"/>
        <v>0</v>
      </c>
      <c r="AT570" s="22">
        <f t="shared" si="1867"/>
        <v>0</v>
      </c>
      <c r="AW570" s="22">
        <f t="shared" si="1868"/>
        <v>0</v>
      </c>
      <c r="AY570" s="55"/>
      <c r="AZ570" s="54">
        <f t="shared" si="1869"/>
        <v>0</v>
      </c>
      <c r="BA570" s="93"/>
      <c r="BC570" s="22">
        <f t="shared" si="1870"/>
        <v>0</v>
      </c>
      <c r="BF570" s="22">
        <f t="shared" si="1871"/>
        <v>0</v>
      </c>
      <c r="BI570" s="22">
        <f t="shared" si="1872"/>
        <v>0</v>
      </c>
      <c r="BL570" s="22">
        <f t="shared" si="1873"/>
        <v>0</v>
      </c>
      <c r="BO570" s="22">
        <f t="shared" si="1874"/>
        <v>0</v>
      </c>
      <c r="BQ570" s="57">
        <f t="shared" si="1879"/>
        <v>0</v>
      </c>
      <c r="BR570" s="57">
        <f t="shared" si="1875"/>
        <v>0</v>
      </c>
      <c r="BS570" s="57">
        <f t="shared" si="1879"/>
        <v>0</v>
      </c>
      <c r="BT570" s="49"/>
      <c r="BY570" s="76">
        <f t="shared" si="1876"/>
        <v>0</v>
      </c>
      <c r="BZ570" s="76">
        <f t="shared" si="1877"/>
        <v>0</v>
      </c>
      <c r="CA570" s="76">
        <f t="shared" si="1878"/>
        <v>0</v>
      </c>
    </row>
    <row r="571" spans="1:117" ht="45" x14ac:dyDescent="0.2">
      <c r="A571" s="88" t="s">
        <v>122</v>
      </c>
      <c r="B571" s="72" t="s">
        <v>123</v>
      </c>
      <c r="D571" s="22">
        <f t="shared" si="1854"/>
        <v>0</v>
      </c>
      <c r="G571" s="22">
        <f t="shared" si="1855"/>
        <v>0</v>
      </c>
      <c r="J571" s="74">
        <f t="shared" si="1856"/>
        <v>0</v>
      </c>
      <c r="M571" s="22">
        <f t="shared" si="1857"/>
        <v>0</v>
      </c>
      <c r="P571" s="22">
        <f t="shared" si="1858"/>
        <v>0</v>
      </c>
      <c r="S571" s="22">
        <f t="shared" si="1852"/>
        <v>0</v>
      </c>
      <c r="V571" s="22">
        <f t="shared" si="1859"/>
        <v>0</v>
      </c>
      <c r="Y571" s="22">
        <f t="shared" si="1860"/>
        <v>0</v>
      </c>
      <c r="AB571" s="22">
        <f t="shared" si="1861"/>
        <v>0</v>
      </c>
      <c r="AE571" s="22">
        <f t="shared" si="1862"/>
        <v>0</v>
      </c>
      <c r="AH571" s="22">
        <f t="shared" si="1863"/>
        <v>0</v>
      </c>
      <c r="AK571" s="22">
        <f t="shared" si="1864"/>
        <v>0</v>
      </c>
      <c r="AN571" s="22">
        <f t="shared" si="1865"/>
        <v>0</v>
      </c>
      <c r="AQ571" s="22">
        <f t="shared" si="1866"/>
        <v>0</v>
      </c>
      <c r="AT571" s="22">
        <f t="shared" si="1867"/>
        <v>0</v>
      </c>
      <c r="AW571" s="22">
        <f t="shared" si="1868"/>
        <v>0</v>
      </c>
      <c r="AY571" s="96">
        <v>0</v>
      </c>
      <c r="AZ571" s="82">
        <f t="shared" si="1869"/>
        <v>3862</v>
      </c>
      <c r="BA571" s="96">
        <v>3862</v>
      </c>
      <c r="BC571" s="22">
        <f t="shared" si="1870"/>
        <v>0</v>
      </c>
      <c r="BF571" s="22">
        <f t="shared" si="1871"/>
        <v>0</v>
      </c>
      <c r="BI571" s="22">
        <f t="shared" si="1872"/>
        <v>0</v>
      </c>
      <c r="BL571" s="22">
        <f t="shared" si="1873"/>
        <v>0</v>
      </c>
      <c r="BO571" s="22">
        <f t="shared" si="1874"/>
        <v>0</v>
      </c>
      <c r="BQ571" s="57">
        <f t="shared" si="1879"/>
        <v>0</v>
      </c>
      <c r="BR571" s="57">
        <f t="shared" si="1875"/>
        <v>3862</v>
      </c>
      <c r="BS571" s="57">
        <f t="shared" si="1879"/>
        <v>3862</v>
      </c>
      <c r="BT571" s="49"/>
      <c r="BY571" s="76">
        <f t="shared" si="1876"/>
        <v>0</v>
      </c>
      <c r="BZ571" s="76">
        <f t="shared" si="1877"/>
        <v>3862</v>
      </c>
      <c r="CA571" s="76">
        <f t="shared" si="1878"/>
        <v>3862</v>
      </c>
    </row>
    <row r="572" spans="1:117" ht="56.25" x14ac:dyDescent="0.2">
      <c r="A572" s="88" t="s">
        <v>92</v>
      </c>
      <c r="B572" s="72" t="s">
        <v>93</v>
      </c>
      <c r="D572" s="22">
        <f t="shared" si="1854"/>
        <v>0</v>
      </c>
      <c r="G572" s="22">
        <f t="shared" si="1855"/>
        <v>0</v>
      </c>
      <c r="J572" s="74">
        <f t="shared" si="1856"/>
        <v>0</v>
      </c>
      <c r="M572" s="22">
        <f t="shared" si="1857"/>
        <v>0</v>
      </c>
      <c r="P572" s="22">
        <f t="shared" si="1858"/>
        <v>0</v>
      </c>
      <c r="S572" s="22">
        <f t="shared" si="1852"/>
        <v>0</v>
      </c>
      <c r="V572" s="22">
        <f t="shared" si="1859"/>
        <v>0</v>
      </c>
      <c r="Y572" s="22">
        <f t="shared" si="1860"/>
        <v>0</v>
      </c>
      <c r="AB572" s="22">
        <f t="shared" si="1861"/>
        <v>0</v>
      </c>
      <c r="AE572" s="22">
        <f t="shared" si="1862"/>
        <v>0</v>
      </c>
      <c r="AH572" s="22">
        <f t="shared" si="1863"/>
        <v>0</v>
      </c>
      <c r="AK572" s="22">
        <f t="shared" si="1864"/>
        <v>0</v>
      </c>
      <c r="AN572" s="22">
        <f t="shared" si="1865"/>
        <v>0</v>
      </c>
      <c r="AQ572" s="22">
        <f t="shared" si="1866"/>
        <v>0</v>
      </c>
      <c r="AT572" s="22">
        <f t="shared" si="1867"/>
        <v>0</v>
      </c>
      <c r="AW572" s="22">
        <f t="shared" si="1868"/>
        <v>0</v>
      </c>
      <c r="AY572" s="32">
        <f>SUM(AY573:AY574)</f>
        <v>9375</v>
      </c>
      <c r="AZ572" s="30">
        <f t="shared" si="1869"/>
        <v>-838</v>
      </c>
      <c r="BA572" s="32">
        <f t="shared" ref="BA572" si="1900">SUM(BA573:BA574)</f>
        <v>8537</v>
      </c>
      <c r="BC572" s="22">
        <f t="shared" si="1870"/>
        <v>0</v>
      </c>
      <c r="BF572" s="22">
        <f t="shared" si="1871"/>
        <v>0</v>
      </c>
      <c r="BI572" s="22">
        <f t="shared" si="1872"/>
        <v>0</v>
      </c>
      <c r="BL572" s="22">
        <f t="shared" si="1873"/>
        <v>0</v>
      </c>
      <c r="BO572" s="22">
        <f t="shared" si="1874"/>
        <v>0</v>
      </c>
      <c r="BQ572" s="57">
        <f t="shared" si="1879"/>
        <v>9375</v>
      </c>
      <c r="BR572" s="57">
        <f t="shared" si="1875"/>
        <v>-838</v>
      </c>
      <c r="BS572" s="57">
        <f t="shared" si="1879"/>
        <v>8537</v>
      </c>
      <c r="BT572" s="49"/>
      <c r="BY572" s="76">
        <f t="shared" si="1876"/>
        <v>9375</v>
      </c>
      <c r="BZ572" s="76">
        <f t="shared" si="1877"/>
        <v>-838</v>
      </c>
      <c r="CA572" s="76">
        <f t="shared" si="1878"/>
        <v>8537</v>
      </c>
    </row>
    <row r="573" spans="1:117" ht="22.5" x14ac:dyDescent="0.2">
      <c r="A573" s="88" t="s">
        <v>96</v>
      </c>
      <c r="B573" s="72" t="s">
        <v>97</v>
      </c>
      <c r="D573" s="22">
        <f t="shared" si="1854"/>
        <v>0</v>
      </c>
      <c r="G573" s="22">
        <f t="shared" si="1855"/>
        <v>0</v>
      </c>
      <c r="J573" s="74">
        <f t="shared" si="1856"/>
        <v>0</v>
      </c>
      <c r="M573" s="22">
        <f t="shared" si="1857"/>
        <v>0</v>
      </c>
      <c r="P573" s="22">
        <f t="shared" si="1858"/>
        <v>0</v>
      </c>
      <c r="S573" s="22">
        <f t="shared" si="1852"/>
        <v>0</v>
      </c>
      <c r="V573" s="22">
        <f t="shared" si="1859"/>
        <v>0</v>
      </c>
      <c r="Y573" s="22">
        <f t="shared" si="1860"/>
        <v>0</v>
      </c>
      <c r="AB573" s="22">
        <f t="shared" si="1861"/>
        <v>0</v>
      </c>
      <c r="AE573" s="22">
        <f t="shared" si="1862"/>
        <v>0</v>
      </c>
      <c r="AH573" s="22">
        <f t="shared" si="1863"/>
        <v>0</v>
      </c>
      <c r="AK573" s="22">
        <f t="shared" si="1864"/>
        <v>0</v>
      </c>
      <c r="AN573" s="22">
        <f t="shared" si="1865"/>
        <v>0</v>
      </c>
      <c r="AQ573" s="22">
        <f t="shared" si="1866"/>
        <v>0</v>
      </c>
      <c r="AT573" s="22">
        <f t="shared" si="1867"/>
        <v>0</v>
      </c>
      <c r="AW573" s="22">
        <f t="shared" si="1868"/>
        <v>0</v>
      </c>
      <c r="AY573" s="96">
        <v>9375</v>
      </c>
      <c r="AZ573" s="82">
        <f t="shared" si="1869"/>
        <v>-838</v>
      </c>
      <c r="BA573" s="96">
        <v>8537</v>
      </c>
      <c r="BC573" s="22">
        <f t="shared" si="1870"/>
        <v>0</v>
      </c>
      <c r="BF573" s="22">
        <f t="shared" si="1871"/>
        <v>0</v>
      </c>
      <c r="BI573" s="22">
        <f t="shared" si="1872"/>
        <v>0</v>
      </c>
      <c r="BL573" s="22">
        <f t="shared" si="1873"/>
        <v>0</v>
      </c>
      <c r="BO573" s="22">
        <f t="shared" si="1874"/>
        <v>0</v>
      </c>
      <c r="BQ573" s="57">
        <f t="shared" si="1879"/>
        <v>9375</v>
      </c>
      <c r="BR573" s="57">
        <f t="shared" si="1875"/>
        <v>-838</v>
      </c>
      <c r="BS573" s="57">
        <f t="shared" si="1879"/>
        <v>8537</v>
      </c>
      <c r="BT573" s="49"/>
      <c r="BY573" s="76">
        <f t="shared" si="1876"/>
        <v>9375</v>
      </c>
      <c r="BZ573" s="76">
        <f t="shared" si="1877"/>
        <v>-838</v>
      </c>
      <c r="CA573" s="76">
        <f t="shared" si="1878"/>
        <v>8537</v>
      </c>
    </row>
    <row r="574" spans="1:117" ht="45" x14ac:dyDescent="0.2">
      <c r="A574" s="88" t="s">
        <v>98</v>
      </c>
      <c r="B574" s="72" t="s">
        <v>99</v>
      </c>
      <c r="D574" s="22">
        <f t="shared" si="1854"/>
        <v>0</v>
      </c>
      <c r="G574" s="22">
        <f t="shared" si="1855"/>
        <v>0</v>
      </c>
      <c r="J574" s="74">
        <f t="shared" si="1856"/>
        <v>0</v>
      </c>
      <c r="M574" s="22">
        <f t="shared" si="1857"/>
        <v>0</v>
      </c>
      <c r="P574" s="22">
        <f t="shared" si="1858"/>
        <v>0</v>
      </c>
      <c r="S574" s="22">
        <f t="shared" si="1852"/>
        <v>0</v>
      </c>
      <c r="V574" s="22">
        <f t="shared" si="1859"/>
        <v>0</v>
      </c>
      <c r="Y574" s="22">
        <f t="shared" si="1860"/>
        <v>0</v>
      </c>
      <c r="AB574" s="22">
        <f t="shared" si="1861"/>
        <v>0</v>
      </c>
      <c r="AE574" s="22">
        <f t="shared" si="1862"/>
        <v>0</v>
      </c>
      <c r="AH574" s="22">
        <f t="shared" si="1863"/>
        <v>0</v>
      </c>
      <c r="AK574" s="22">
        <f t="shared" si="1864"/>
        <v>0</v>
      </c>
      <c r="AN574" s="22">
        <f t="shared" si="1865"/>
        <v>0</v>
      </c>
      <c r="AQ574" s="22">
        <f t="shared" si="1866"/>
        <v>0</v>
      </c>
      <c r="AT574" s="22">
        <f t="shared" si="1867"/>
        <v>0</v>
      </c>
      <c r="AW574" s="22">
        <f t="shared" si="1868"/>
        <v>0</v>
      </c>
      <c r="AY574" s="96"/>
      <c r="AZ574" s="82">
        <f t="shared" si="1869"/>
        <v>0</v>
      </c>
      <c r="BA574" s="96"/>
      <c r="BC574" s="22">
        <f t="shared" si="1870"/>
        <v>0</v>
      </c>
      <c r="BF574" s="22">
        <f t="shared" si="1871"/>
        <v>0</v>
      </c>
      <c r="BI574" s="22">
        <f t="shared" si="1872"/>
        <v>0</v>
      </c>
      <c r="BL574" s="22">
        <f t="shared" si="1873"/>
        <v>0</v>
      </c>
      <c r="BO574" s="22">
        <f t="shared" si="1874"/>
        <v>0</v>
      </c>
      <c r="BQ574" s="57">
        <f t="shared" si="1879"/>
        <v>0</v>
      </c>
      <c r="BR574" s="57">
        <f t="shared" si="1875"/>
        <v>0</v>
      </c>
      <c r="BS574" s="57">
        <f t="shared" si="1879"/>
        <v>0</v>
      </c>
      <c r="BT574" s="49"/>
      <c r="BY574" s="76">
        <f t="shared" si="1876"/>
        <v>0</v>
      </c>
      <c r="BZ574" s="76">
        <f t="shared" si="1877"/>
        <v>0</v>
      </c>
      <c r="CA574" s="76">
        <f t="shared" si="1878"/>
        <v>0</v>
      </c>
    </row>
    <row r="575" spans="1:117" s="75" customFormat="1" x14ac:dyDescent="0.2">
      <c r="A575" s="97"/>
      <c r="B575" s="98"/>
      <c r="J575" s="99"/>
      <c r="BQ575" s="100"/>
      <c r="BR575" s="100"/>
      <c r="BS575" s="100"/>
      <c r="BT575" s="100"/>
      <c r="BY575" s="101"/>
      <c r="BZ575" s="101"/>
      <c r="CA575" s="102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</row>
    <row r="576" spans="1:117" s="107" customFormat="1" x14ac:dyDescent="0.2">
      <c r="A576" s="103"/>
      <c r="B576" s="104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6"/>
    </row>
    <row r="577" spans="1:117" s="75" customFormat="1" x14ac:dyDescent="0.2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8"/>
      <c r="BD577" s="108"/>
      <c r="BE577" s="108"/>
      <c r="BF577" s="108"/>
      <c r="BG577" s="108"/>
      <c r="BH577" s="108"/>
      <c r="BI577" s="108"/>
      <c r="BJ577" s="108"/>
      <c r="BK577" s="108"/>
      <c r="BL577" s="108"/>
      <c r="BM577" s="108"/>
      <c r="BN577" s="108"/>
      <c r="BO577" s="108"/>
      <c r="BP577" s="108"/>
      <c r="BQ577" s="108"/>
      <c r="BR577" s="108"/>
      <c r="BS577" s="108"/>
      <c r="BT577" s="108"/>
      <c r="BU577" s="108"/>
      <c r="BV577" s="108"/>
      <c r="BW577" s="108"/>
      <c r="BX577" s="108"/>
      <c r="BY577" s="108"/>
      <c r="BZ577" s="108"/>
      <c r="CA577" s="108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</row>
    <row r="578" spans="1:117" s="75" customFormat="1" x14ac:dyDescent="0.2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8"/>
      <c r="BR578" s="108"/>
      <c r="BS578" s="108"/>
      <c r="BT578" s="108"/>
      <c r="BU578" s="108"/>
      <c r="BV578" s="108"/>
      <c r="BW578" s="108"/>
      <c r="BX578" s="108"/>
      <c r="BY578" s="108"/>
      <c r="BZ578" s="108"/>
      <c r="CA578" s="108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</row>
    <row r="579" spans="1:117" s="75" customFormat="1" x14ac:dyDescent="0.2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8"/>
      <c r="BD579" s="108"/>
      <c r="BE579" s="108"/>
      <c r="BF579" s="108"/>
      <c r="BG579" s="108"/>
      <c r="BH579" s="108"/>
      <c r="BI579" s="108"/>
      <c r="BJ579" s="108"/>
      <c r="BK579" s="108"/>
      <c r="BL579" s="108"/>
      <c r="BM579" s="108"/>
      <c r="BN579" s="108"/>
      <c r="BO579" s="108"/>
      <c r="BP579" s="108"/>
      <c r="BQ579" s="108"/>
      <c r="BR579" s="108"/>
      <c r="BS579" s="108"/>
      <c r="BT579" s="108"/>
      <c r="BU579" s="108"/>
      <c r="BV579" s="108"/>
      <c r="BW579" s="108"/>
      <c r="BX579" s="108"/>
      <c r="BY579" s="108"/>
      <c r="BZ579" s="108"/>
      <c r="CA579" s="108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</row>
    <row r="580" spans="1:117" s="75" customFormat="1" x14ac:dyDescent="0.2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8"/>
      <c r="BD580" s="108"/>
      <c r="BE580" s="108"/>
      <c r="BF580" s="108"/>
      <c r="BG580" s="108"/>
      <c r="BH580" s="108"/>
      <c r="BI580" s="108"/>
      <c r="BJ580" s="108"/>
      <c r="BK580" s="108"/>
      <c r="BL580" s="108"/>
      <c r="BM580" s="108"/>
      <c r="BN580" s="108"/>
      <c r="BO580" s="108"/>
      <c r="BP580" s="108"/>
      <c r="BQ580" s="108"/>
      <c r="BR580" s="108"/>
      <c r="BS580" s="108"/>
      <c r="BT580" s="108"/>
      <c r="BU580" s="108"/>
      <c r="BV580" s="108"/>
      <c r="BW580" s="108"/>
      <c r="BX580" s="108"/>
      <c r="BY580" s="108"/>
      <c r="BZ580" s="108"/>
      <c r="CA580" s="108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</row>
    <row r="581" spans="1:117" s="75" customFormat="1" x14ac:dyDescent="0.2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8"/>
      <c r="BD581" s="108"/>
      <c r="BE581" s="108"/>
      <c r="BF581" s="108"/>
      <c r="BG581" s="108"/>
      <c r="BH581" s="108"/>
      <c r="BI581" s="108"/>
      <c r="BJ581" s="108"/>
      <c r="BK581" s="108"/>
      <c r="BL581" s="108"/>
      <c r="BM581" s="108"/>
      <c r="BN581" s="108"/>
      <c r="BO581" s="108"/>
      <c r="BP581" s="108"/>
      <c r="BQ581" s="108"/>
      <c r="BR581" s="108"/>
      <c r="BS581" s="108"/>
      <c r="BT581" s="108"/>
      <c r="BU581" s="108"/>
      <c r="BV581" s="108"/>
      <c r="BW581" s="108"/>
      <c r="BX581" s="108"/>
      <c r="BY581" s="108"/>
      <c r="BZ581" s="108"/>
      <c r="CA581" s="108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</row>
    <row r="582" spans="1:117" s="75" customFormat="1" x14ac:dyDescent="0.2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E582" s="108"/>
      <c r="BF582" s="108"/>
      <c r="BG582" s="108"/>
      <c r="BH582" s="108"/>
      <c r="BI582" s="108"/>
      <c r="BJ582" s="108"/>
      <c r="BK582" s="108"/>
      <c r="BL582" s="108"/>
      <c r="BM582" s="108"/>
      <c r="BN582" s="108"/>
      <c r="BO582" s="108"/>
      <c r="BP582" s="108"/>
      <c r="BQ582" s="108"/>
      <c r="BR582" s="108"/>
      <c r="BS582" s="108"/>
      <c r="BT582" s="108"/>
      <c r="BU582" s="108"/>
      <c r="BV582" s="108"/>
      <c r="BW582" s="108"/>
      <c r="BX582" s="108"/>
      <c r="BY582" s="108"/>
      <c r="BZ582" s="108"/>
      <c r="CA582" s="108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</row>
    <row r="583" spans="1:117" s="75" customFormat="1" x14ac:dyDescent="0.2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E583" s="108"/>
      <c r="BF583" s="108"/>
      <c r="BG583" s="108"/>
      <c r="BH583" s="108"/>
      <c r="BI583" s="108"/>
      <c r="BJ583" s="108"/>
      <c r="BK583" s="108"/>
      <c r="BL583" s="108"/>
      <c r="BM583" s="108"/>
      <c r="BN583" s="108"/>
      <c r="BO583" s="108"/>
      <c r="BP583" s="108"/>
      <c r="BQ583" s="108"/>
      <c r="BR583" s="108"/>
      <c r="BS583" s="108"/>
      <c r="BT583" s="108"/>
      <c r="BU583" s="108"/>
      <c r="BV583" s="108"/>
      <c r="BW583" s="108"/>
      <c r="BX583" s="108"/>
      <c r="BY583" s="108"/>
      <c r="BZ583" s="108"/>
      <c r="CA583" s="108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</row>
    <row r="584" spans="1:117" s="75" customFormat="1" x14ac:dyDescent="0.2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8"/>
      <c r="BD584" s="108"/>
      <c r="BE584" s="108"/>
      <c r="BF584" s="108"/>
      <c r="BG584" s="108"/>
      <c r="BH584" s="108"/>
      <c r="BI584" s="108"/>
      <c r="BJ584" s="108"/>
      <c r="BK584" s="108"/>
      <c r="BL584" s="108"/>
      <c r="BM584" s="108"/>
      <c r="BN584" s="108"/>
      <c r="BO584" s="108"/>
      <c r="BP584" s="108"/>
      <c r="BQ584" s="108"/>
      <c r="BR584" s="108"/>
      <c r="BS584" s="108"/>
      <c r="BT584" s="108"/>
      <c r="BU584" s="108"/>
      <c r="BV584" s="108"/>
      <c r="BW584" s="108"/>
      <c r="BX584" s="108"/>
      <c r="BY584" s="108"/>
      <c r="BZ584" s="108"/>
      <c r="CA584" s="108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</row>
    <row r="585" spans="1:117" s="75" customFormat="1" x14ac:dyDescent="0.2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E585" s="108"/>
      <c r="BF585" s="108"/>
      <c r="BG585" s="108"/>
      <c r="BH585" s="108"/>
      <c r="BI585" s="108"/>
      <c r="BJ585" s="108"/>
      <c r="BK585" s="108"/>
      <c r="BL585" s="108"/>
      <c r="BM585" s="108"/>
      <c r="BN585" s="108"/>
      <c r="BO585" s="108"/>
      <c r="BP585" s="108"/>
      <c r="BQ585" s="108"/>
      <c r="BR585" s="108"/>
      <c r="BS585" s="108"/>
      <c r="BT585" s="108"/>
      <c r="BU585" s="108"/>
      <c r="BV585" s="108"/>
      <c r="BW585" s="108"/>
      <c r="BX585" s="108"/>
      <c r="BY585" s="108"/>
      <c r="BZ585" s="108"/>
      <c r="CA585" s="108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</row>
    <row r="586" spans="1:117" s="75" customFormat="1" x14ac:dyDescent="0.2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E586" s="108"/>
      <c r="BF586" s="108"/>
      <c r="BG586" s="108"/>
      <c r="BH586" s="108"/>
      <c r="BI586" s="108"/>
      <c r="BJ586" s="108"/>
      <c r="BK586" s="108"/>
      <c r="BL586" s="108"/>
      <c r="BM586" s="108"/>
      <c r="BN586" s="108"/>
      <c r="BO586" s="108"/>
      <c r="BP586" s="108"/>
      <c r="BQ586" s="108"/>
      <c r="BR586" s="108"/>
      <c r="BS586" s="108"/>
      <c r="BT586" s="108"/>
      <c r="BU586" s="108"/>
      <c r="BV586" s="108"/>
      <c r="BW586" s="108"/>
      <c r="BX586" s="108"/>
      <c r="BY586" s="108"/>
      <c r="BZ586" s="108"/>
      <c r="CA586" s="108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</row>
    <row r="587" spans="1:117" s="75" customFormat="1" x14ac:dyDescent="0.2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8"/>
      <c r="BD587" s="108"/>
      <c r="BE587" s="108"/>
      <c r="BF587" s="108"/>
      <c r="BG587" s="108"/>
      <c r="BH587" s="108"/>
      <c r="BI587" s="108"/>
      <c r="BJ587" s="108"/>
      <c r="BK587" s="108"/>
      <c r="BL587" s="108"/>
      <c r="BM587" s="108"/>
      <c r="BN587" s="108"/>
      <c r="BO587" s="108"/>
      <c r="BP587" s="108"/>
      <c r="BQ587" s="108"/>
      <c r="BR587" s="108"/>
      <c r="BS587" s="108"/>
      <c r="BT587" s="108"/>
      <c r="BU587" s="108"/>
      <c r="BV587" s="108"/>
      <c r="BW587" s="108"/>
      <c r="BX587" s="108"/>
      <c r="BY587" s="108"/>
      <c r="BZ587" s="108"/>
      <c r="CA587" s="108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</row>
    <row r="588" spans="1:117" s="75" customFormat="1" x14ac:dyDescent="0.2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8"/>
      <c r="BD588" s="108"/>
      <c r="BE588" s="108"/>
      <c r="BF588" s="108"/>
      <c r="BG588" s="108"/>
      <c r="BH588" s="108"/>
      <c r="BI588" s="108"/>
      <c r="BJ588" s="108"/>
      <c r="BK588" s="108"/>
      <c r="BL588" s="108"/>
      <c r="BM588" s="108"/>
      <c r="BN588" s="108"/>
      <c r="BO588" s="108"/>
      <c r="BP588" s="108"/>
      <c r="BQ588" s="108"/>
      <c r="BR588" s="108"/>
      <c r="BS588" s="108"/>
      <c r="BT588" s="108"/>
      <c r="BU588" s="108"/>
      <c r="BV588" s="108"/>
      <c r="BW588" s="108"/>
      <c r="BX588" s="108"/>
      <c r="BY588" s="108"/>
      <c r="BZ588" s="108"/>
      <c r="CA588" s="108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</row>
    <row r="589" spans="1:117" s="75" customFormat="1" x14ac:dyDescent="0.2">
      <c r="A589" s="97"/>
      <c r="B589" s="98"/>
      <c r="J589" s="99"/>
      <c r="BQ589" s="100"/>
      <c r="BR589" s="100"/>
      <c r="BS589" s="100"/>
      <c r="BT589" s="100"/>
      <c r="BY589" s="101"/>
      <c r="BZ589" s="101"/>
      <c r="CA589" s="102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</row>
    <row r="590" spans="1:117" s="75" customFormat="1" x14ac:dyDescent="0.2">
      <c r="A590" s="97"/>
      <c r="B590" s="98"/>
      <c r="J590" s="99"/>
      <c r="BQ590" s="100"/>
      <c r="BR590" s="100"/>
      <c r="BS590" s="100"/>
      <c r="BT590" s="100"/>
      <c r="BY590" s="101"/>
      <c r="BZ590" s="101"/>
      <c r="CA590" s="102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</row>
    <row r="591" spans="1:117" s="75" customFormat="1" x14ac:dyDescent="0.2">
      <c r="A591" s="97"/>
      <c r="B591" s="98"/>
      <c r="J591" s="99"/>
      <c r="BQ591" s="100"/>
      <c r="BR591" s="100"/>
      <c r="BS591" s="100"/>
      <c r="BT591" s="100"/>
      <c r="BY591" s="101"/>
      <c r="BZ591" s="101"/>
      <c r="CA591" s="102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</row>
    <row r="592" spans="1:117" s="75" customFormat="1" x14ac:dyDescent="0.2">
      <c r="A592" s="97"/>
      <c r="B592" s="98"/>
      <c r="J592" s="99"/>
      <c r="BQ592" s="100"/>
      <c r="BR592" s="100"/>
      <c r="BS592" s="100"/>
      <c r="BT592" s="100"/>
      <c r="BY592" s="101"/>
      <c r="BZ592" s="101"/>
      <c r="CA592" s="102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</row>
    <row r="593" spans="1:117" s="75" customFormat="1" x14ac:dyDescent="0.2">
      <c r="A593" s="97"/>
      <c r="B593" s="98"/>
      <c r="J593" s="99"/>
      <c r="BQ593" s="100"/>
      <c r="BR593" s="100"/>
      <c r="BS593" s="100"/>
      <c r="BT593" s="100"/>
      <c r="BY593" s="101"/>
      <c r="BZ593" s="101"/>
      <c r="CA593" s="102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</row>
    <row r="594" spans="1:117" s="75" customFormat="1" x14ac:dyDescent="0.2">
      <c r="A594" s="97"/>
      <c r="B594" s="98"/>
      <c r="J594" s="99"/>
      <c r="BQ594" s="100"/>
      <c r="BR594" s="100"/>
      <c r="BS594" s="100"/>
      <c r="BT594" s="100"/>
      <c r="BY594" s="101"/>
      <c r="BZ594" s="101"/>
      <c r="CA594" s="102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</row>
    <row r="595" spans="1:117" s="75" customFormat="1" x14ac:dyDescent="0.2">
      <c r="A595" s="97"/>
      <c r="B595" s="98"/>
      <c r="J595" s="99"/>
      <c r="BQ595" s="100"/>
      <c r="BR595" s="100"/>
      <c r="BS595" s="100"/>
      <c r="BT595" s="100"/>
      <c r="BY595" s="101"/>
      <c r="BZ595" s="101"/>
      <c r="CA595" s="102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</row>
    <row r="596" spans="1:117" s="75" customFormat="1" x14ac:dyDescent="0.2">
      <c r="A596" s="97"/>
      <c r="B596" s="98"/>
      <c r="J596" s="99"/>
      <c r="BQ596" s="100"/>
      <c r="BR596" s="100"/>
      <c r="BS596" s="100"/>
      <c r="BT596" s="100"/>
      <c r="BY596" s="101"/>
      <c r="BZ596" s="101"/>
      <c r="CA596" s="102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</row>
    <row r="597" spans="1:117" s="75" customFormat="1" x14ac:dyDescent="0.2">
      <c r="A597" s="97"/>
      <c r="B597" s="98"/>
      <c r="J597" s="99"/>
      <c r="BQ597" s="100"/>
      <c r="BR597" s="100"/>
      <c r="BS597" s="100"/>
      <c r="BT597" s="100"/>
      <c r="BY597" s="101"/>
      <c r="BZ597" s="101"/>
      <c r="CA597" s="102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</row>
    <row r="598" spans="1:117" s="75" customFormat="1" x14ac:dyDescent="0.2">
      <c r="A598" s="97"/>
      <c r="B598" s="98"/>
      <c r="J598" s="99"/>
      <c r="BQ598" s="100"/>
      <c r="BR598" s="100"/>
      <c r="BS598" s="100"/>
      <c r="BT598" s="100"/>
      <c r="BY598" s="101"/>
      <c r="BZ598" s="101"/>
      <c r="CA598" s="102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</row>
    <row r="599" spans="1:117" s="75" customFormat="1" x14ac:dyDescent="0.2">
      <c r="A599" s="97"/>
      <c r="B599" s="98"/>
      <c r="J599" s="99"/>
      <c r="BQ599" s="100"/>
      <c r="BR599" s="100"/>
      <c r="BS599" s="100"/>
      <c r="BT599" s="100"/>
      <c r="BY599" s="101"/>
      <c r="BZ599" s="101"/>
      <c r="CA599" s="102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</row>
    <row r="600" spans="1:117" s="75" customFormat="1" x14ac:dyDescent="0.2">
      <c r="A600" s="97"/>
      <c r="B600" s="98"/>
      <c r="J600" s="99"/>
      <c r="BQ600" s="100"/>
      <c r="BR600" s="100"/>
      <c r="BS600" s="100"/>
      <c r="BT600" s="100"/>
      <c r="BY600" s="101"/>
      <c r="BZ600" s="101"/>
      <c r="CA600" s="102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</row>
    <row r="601" spans="1:117" s="75" customFormat="1" x14ac:dyDescent="0.2">
      <c r="A601" s="97"/>
      <c r="B601" s="98"/>
      <c r="J601" s="99"/>
      <c r="BQ601" s="100"/>
      <c r="BR601" s="100"/>
      <c r="BS601" s="100"/>
      <c r="BT601" s="100"/>
      <c r="BY601" s="101"/>
      <c r="BZ601" s="101"/>
      <c r="CA601" s="102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</row>
    <row r="602" spans="1:117" s="75" customFormat="1" x14ac:dyDescent="0.2">
      <c r="A602" s="97"/>
      <c r="B602" s="98"/>
      <c r="J602" s="99"/>
      <c r="BQ602" s="100"/>
      <c r="BR602" s="100"/>
      <c r="BS602" s="100"/>
      <c r="BT602" s="100"/>
      <c r="BY602" s="101"/>
      <c r="BZ602" s="101"/>
      <c r="CA602" s="102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</row>
    <row r="603" spans="1:117" s="75" customFormat="1" x14ac:dyDescent="0.2">
      <c r="A603" s="97"/>
      <c r="B603" s="98"/>
      <c r="J603" s="99"/>
      <c r="BQ603" s="100"/>
      <c r="BR603" s="100"/>
      <c r="BS603" s="100"/>
      <c r="BT603" s="100"/>
      <c r="BY603" s="101"/>
      <c r="BZ603" s="101"/>
      <c r="CA603" s="102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</row>
    <row r="604" spans="1:117" s="75" customFormat="1" x14ac:dyDescent="0.2">
      <c r="A604" s="97"/>
      <c r="B604" s="98"/>
      <c r="J604" s="99"/>
      <c r="BQ604" s="100"/>
      <c r="BR604" s="100"/>
      <c r="BS604" s="100"/>
      <c r="BT604" s="100"/>
      <c r="BY604" s="101"/>
      <c r="BZ604" s="101"/>
      <c r="CA604" s="102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</row>
    <row r="605" spans="1:117" s="75" customFormat="1" x14ac:dyDescent="0.2">
      <c r="A605" s="97"/>
      <c r="B605" s="98"/>
      <c r="J605" s="99"/>
      <c r="BQ605" s="100"/>
      <c r="BR605" s="100"/>
      <c r="BS605" s="100"/>
      <c r="BT605" s="100"/>
      <c r="BY605" s="101"/>
      <c r="BZ605" s="101"/>
      <c r="CA605" s="102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</row>
    <row r="606" spans="1:117" s="75" customFormat="1" x14ac:dyDescent="0.2">
      <c r="A606" s="97"/>
      <c r="B606" s="98"/>
      <c r="J606" s="99"/>
      <c r="BQ606" s="100"/>
      <c r="BR606" s="100"/>
      <c r="BS606" s="100"/>
      <c r="BT606" s="100"/>
      <c r="BY606" s="101"/>
      <c r="BZ606" s="101"/>
      <c r="CA606" s="102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</row>
    <row r="607" spans="1:117" s="75" customFormat="1" x14ac:dyDescent="0.2">
      <c r="A607" s="97"/>
      <c r="B607" s="98"/>
      <c r="J607" s="99"/>
      <c r="BQ607" s="100"/>
      <c r="BR607" s="100"/>
      <c r="BS607" s="100"/>
      <c r="BT607" s="100"/>
      <c r="BY607" s="101"/>
      <c r="BZ607" s="101"/>
      <c r="CA607" s="102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</row>
    <row r="608" spans="1:117" s="75" customFormat="1" x14ac:dyDescent="0.2">
      <c r="A608" s="97"/>
      <c r="B608" s="98"/>
      <c r="J608" s="99"/>
      <c r="BQ608" s="100"/>
      <c r="BR608" s="100"/>
      <c r="BS608" s="100"/>
      <c r="BT608" s="100"/>
      <c r="BY608" s="101"/>
      <c r="BZ608" s="101"/>
      <c r="CA608" s="102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</row>
    <row r="609" spans="1:117" s="75" customFormat="1" x14ac:dyDescent="0.2">
      <c r="A609" s="97"/>
      <c r="B609" s="98"/>
      <c r="J609" s="99"/>
      <c r="BQ609" s="100"/>
      <c r="BR609" s="100"/>
      <c r="BS609" s="100"/>
      <c r="BT609" s="100"/>
      <c r="BY609" s="101"/>
      <c r="BZ609" s="101"/>
      <c r="CA609" s="102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</row>
    <row r="610" spans="1:117" s="75" customFormat="1" x14ac:dyDescent="0.2">
      <c r="A610" s="97"/>
      <c r="B610" s="98"/>
      <c r="J610" s="99"/>
      <c r="BQ610" s="100"/>
      <c r="BR610" s="100"/>
      <c r="BS610" s="100"/>
      <c r="BT610" s="100"/>
      <c r="BY610" s="101"/>
      <c r="BZ610" s="101"/>
      <c r="CA610" s="102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</row>
    <row r="611" spans="1:117" s="75" customFormat="1" x14ac:dyDescent="0.2">
      <c r="A611" s="97"/>
      <c r="B611" s="98"/>
      <c r="J611" s="99"/>
      <c r="BQ611" s="100"/>
      <c r="BR611" s="100"/>
      <c r="BS611" s="100"/>
      <c r="BT611" s="100"/>
      <c r="BY611" s="101"/>
      <c r="BZ611" s="101"/>
      <c r="CA611" s="102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</row>
    <row r="612" spans="1:117" s="75" customFormat="1" x14ac:dyDescent="0.2">
      <c r="A612" s="97"/>
      <c r="B612" s="98"/>
      <c r="J612" s="99"/>
      <c r="BQ612" s="100"/>
      <c r="BR612" s="100"/>
      <c r="BS612" s="100"/>
      <c r="BT612" s="100"/>
      <c r="BY612" s="101"/>
      <c r="BZ612" s="101"/>
      <c r="CA612" s="102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</row>
    <row r="613" spans="1:117" s="75" customFormat="1" x14ac:dyDescent="0.2">
      <c r="A613" s="97"/>
      <c r="B613" s="98"/>
      <c r="J613" s="99"/>
      <c r="BQ613" s="100"/>
      <c r="BR613" s="100"/>
      <c r="BS613" s="100"/>
      <c r="BT613" s="100"/>
      <c r="BY613" s="101"/>
      <c r="BZ613" s="101"/>
      <c r="CA613" s="102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</row>
    <row r="614" spans="1:117" s="75" customFormat="1" x14ac:dyDescent="0.2">
      <c r="A614" s="97"/>
      <c r="B614" s="98"/>
      <c r="J614" s="99"/>
      <c r="BQ614" s="100"/>
      <c r="BR614" s="100"/>
      <c r="BS614" s="100"/>
      <c r="BT614" s="100"/>
      <c r="BY614" s="101"/>
      <c r="BZ614" s="101"/>
      <c r="CA614" s="102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</row>
    <row r="615" spans="1:117" s="75" customFormat="1" x14ac:dyDescent="0.2">
      <c r="A615" s="97"/>
      <c r="B615" s="98"/>
      <c r="J615" s="99"/>
      <c r="BQ615" s="100"/>
      <c r="BR615" s="100"/>
      <c r="BS615" s="100"/>
      <c r="BT615" s="100"/>
      <c r="BY615" s="101"/>
      <c r="BZ615" s="101"/>
      <c r="CA615" s="102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</row>
    <row r="616" spans="1:117" s="75" customFormat="1" x14ac:dyDescent="0.2">
      <c r="A616" s="97"/>
      <c r="B616" s="98"/>
      <c r="J616" s="99"/>
      <c r="BQ616" s="100"/>
      <c r="BR616" s="100"/>
      <c r="BS616" s="100"/>
      <c r="BT616" s="100"/>
      <c r="BY616" s="101"/>
      <c r="BZ616" s="101"/>
      <c r="CA616" s="102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</row>
    <row r="617" spans="1:117" s="75" customFormat="1" x14ac:dyDescent="0.2">
      <c r="A617" s="97"/>
      <c r="B617" s="98"/>
      <c r="J617" s="99"/>
      <c r="BQ617" s="100"/>
      <c r="BR617" s="100"/>
      <c r="BS617" s="100"/>
      <c r="BT617" s="100"/>
      <c r="BY617" s="101"/>
      <c r="BZ617" s="101"/>
      <c r="CA617" s="102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</row>
    <row r="618" spans="1:117" s="75" customFormat="1" x14ac:dyDescent="0.2">
      <c r="A618" s="97"/>
      <c r="B618" s="98"/>
      <c r="J618" s="99"/>
      <c r="BQ618" s="100"/>
      <c r="BR618" s="100"/>
      <c r="BS618" s="100"/>
      <c r="BT618" s="100"/>
      <c r="BY618" s="101"/>
      <c r="BZ618" s="101"/>
      <c r="CA618" s="102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</row>
    <row r="619" spans="1:117" s="75" customFormat="1" x14ac:dyDescent="0.2">
      <c r="A619" s="97"/>
      <c r="B619" s="98"/>
      <c r="J619" s="99"/>
      <c r="BQ619" s="100"/>
      <c r="BR619" s="100"/>
      <c r="BS619" s="100"/>
      <c r="BT619" s="100"/>
      <c r="BY619" s="101"/>
      <c r="BZ619" s="101"/>
      <c r="CA619" s="102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</row>
    <row r="620" spans="1:117" s="75" customFormat="1" x14ac:dyDescent="0.2">
      <c r="A620" s="97"/>
      <c r="B620" s="98"/>
      <c r="J620" s="99"/>
      <c r="BQ620" s="100"/>
      <c r="BR620" s="100"/>
      <c r="BS620" s="100"/>
      <c r="BT620" s="100"/>
      <c r="BY620" s="101"/>
      <c r="BZ620" s="101"/>
      <c r="CA620" s="102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</row>
    <row r="621" spans="1:117" s="75" customFormat="1" x14ac:dyDescent="0.2">
      <c r="A621" s="97"/>
      <c r="B621" s="98"/>
      <c r="J621" s="99"/>
      <c r="BQ621" s="100"/>
      <c r="BR621" s="100"/>
      <c r="BS621" s="100"/>
      <c r="BT621" s="100"/>
      <c r="BY621" s="101"/>
      <c r="BZ621" s="101"/>
      <c r="CA621" s="102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</row>
    <row r="622" spans="1:117" s="75" customFormat="1" x14ac:dyDescent="0.2">
      <c r="A622" s="97"/>
      <c r="B622" s="98"/>
      <c r="J622" s="99"/>
      <c r="BQ622" s="100"/>
      <c r="BR622" s="100"/>
      <c r="BS622" s="100"/>
      <c r="BT622" s="100"/>
      <c r="BY622" s="101"/>
      <c r="BZ622" s="101"/>
      <c r="CA622" s="102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</row>
    <row r="623" spans="1:117" s="75" customFormat="1" x14ac:dyDescent="0.2">
      <c r="A623" s="97"/>
      <c r="B623" s="98"/>
      <c r="J623" s="99"/>
      <c r="BQ623" s="100"/>
      <c r="BR623" s="100"/>
      <c r="BS623" s="100"/>
      <c r="BT623" s="100"/>
      <c r="BY623" s="101"/>
      <c r="BZ623" s="101"/>
      <c r="CA623" s="102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</row>
    <row r="624" spans="1:117" s="75" customFormat="1" x14ac:dyDescent="0.2">
      <c r="A624" s="97"/>
      <c r="B624" s="98"/>
      <c r="J624" s="99"/>
      <c r="BQ624" s="100"/>
      <c r="BR624" s="100"/>
      <c r="BS624" s="100"/>
      <c r="BT624" s="100"/>
      <c r="BY624" s="101"/>
      <c r="BZ624" s="101"/>
      <c r="CA624" s="102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</row>
    <row r="625" spans="1:117" s="75" customFormat="1" x14ac:dyDescent="0.2">
      <c r="A625" s="97"/>
      <c r="B625" s="98"/>
      <c r="J625" s="99"/>
      <c r="BQ625" s="100"/>
      <c r="BR625" s="100"/>
      <c r="BS625" s="100"/>
      <c r="BT625" s="100"/>
      <c r="BY625" s="101"/>
      <c r="BZ625" s="101"/>
      <c r="CA625" s="102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</row>
    <row r="626" spans="1:117" s="75" customFormat="1" x14ac:dyDescent="0.2">
      <c r="A626" s="97"/>
      <c r="B626" s="98"/>
      <c r="J626" s="99"/>
      <c r="BQ626" s="100"/>
      <c r="BR626" s="100"/>
      <c r="BS626" s="100"/>
      <c r="BT626" s="100"/>
      <c r="BY626" s="101"/>
      <c r="BZ626" s="101"/>
      <c r="CA626" s="102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</row>
    <row r="627" spans="1:117" s="75" customFormat="1" x14ac:dyDescent="0.2">
      <c r="A627" s="97"/>
      <c r="B627" s="98"/>
      <c r="J627" s="99"/>
      <c r="BQ627" s="100"/>
      <c r="BR627" s="100"/>
      <c r="BS627" s="100"/>
      <c r="BT627" s="100"/>
      <c r="BY627" s="101"/>
      <c r="BZ627" s="101"/>
      <c r="CA627" s="102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</row>
    <row r="628" spans="1:117" s="75" customFormat="1" x14ac:dyDescent="0.2">
      <c r="A628" s="97"/>
      <c r="B628" s="98"/>
      <c r="J628" s="99"/>
      <c r="BQ628" s="100"/>
      <c r="BR628" s="100"/>
      <c r="BS628" s="100"/>
      <c r="BT628" s="100"/>
      <c r="BY628" s="101"/>
      <c r="BZ628" s="101"/>
      <c r="CA628" s="102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</row>
    <row r="629" spans="1:117" s="75" customFormat="1" x14ac:dyDescent="0.2">
      <c r="A629" s="97"/>
      <c r="B629" s="98"/>
      <c r="J629" s="99"/>
      <c r="BQ629" s="100"/>
      <c r="BR629" s="100"/>
      <c r="BS629" s="100"/>
      <c r="BT629" s="100"/>
      <c r="BY629" s="101"/>
      <c r="BZ629" s="101"/>
      <c r="CA629" s="102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</row>
    <row r="630" spans="1:117" s="75" customFormat="1" x14ac:dyDescent="0.2">
      <c r="A630" s="97"/>
      <c r="B630" s="98"/>
      <c r="J630" s="99"/>
      <c r="BQ630" s="100"/>
      <c r="BR630" s="100"/>
      <c r="BS630" s="100"/>
      <c r="BT630" s="100"/>
      <c r="BY630" s="101"/>
      <c r="BZ630" s="101"/>
      <c r="CA630" s="102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</row>
    <row r="631" spans="1:117" s="75" customFormat="1" x14ac:dyDescent="0.2">
      <c r="A631" s="97"/>
      <c r="B631" s="98"/>
      <c r="J631" s="99"/>
      <c r="BQ631" s="100"/>
      <c r="BR631" s="100"/>
      <c r="BS631" s="100"/>
      <c r="BT631" s="100"/>
      <c r="BY631" s="101"/>
      <c r="BZ631" s="101"/>
      <c r="CA631" s="102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</row>
    <row r="632" spans="1:117" s="75" customFormat="1" x14ac:dyDescent="0.2">
      <c r="A632" s="97"/>
      <c r="B632" s="98"/>
      <c r="J632" s="99"/>
      <c r="BQ632" s="100"/>
      <c r="BR632" s="100"/>
      <c r="BS632" s="100"/>
      <c r="BT632" s="100"/>
      <c r="BY632" s="101"/>
      <c r="BZ632" s="101"/>
      <c r="CA632" s="102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</row>
    <row r="633" spans="1:117" s="75" customFormat="1" x14ac:dyDescent="0.2">
      <c r="A633" s="97"/>
      <c r="B633" s="98"/>
      <c r="J633" s="99"/>
      <c r="BQ633" s="100"/>
      <c r="BR633" s="100"/>
      <c r="BS633" s="100"/>
      <c r="BT633" s="100"/>
      <c r="BY633" s="101"/>
      <c r="BZ633" s="101"/>
      <c r="CA633" s="102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</row>
    <row r="634" spans="1:117" s="75" customFormat="1" x14ac:dyDescent="0.2">
      <c r="A634" s="97"/>
      <c r="B634" s="98"/>
      <c r="J634" s="99"/>
      <c r="BQ634" s="100"/>
      <c r="BR634" s="100"/>
      <c r="BS634" s="100"/>
      <c r="BT634" s="100"/>
      <c r="BY634" s="101"/>
      <c r="BZ634" s="101"/>
      <c r="CA634" s="102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</row>
    <row r="635" spans="1:117" s="75" customFormat="1" x14ac:dyDescent="0.2">
      <c r="A635" s="97"/>
      <c r="B635" s="98"/>
      <c r="J635" s="99"/>
      <c r="BQ635" s="100"/>
      <c r="BR635" s="100"/>
      <c r="BS635" s="100"/>
      <c r="BT635" s="100"/>
      <c r="BY635" s="101"/>
      <c r="BZ635" s="101"/>
      <c r="CA635" s="102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</row>
    <row r="636" spans="1:117" s="75" customFormat="1" x14ac:dyDescent="0.2">
      <c r="A636" s="97"/>
      <c r="B636" s="98"/>
      <c r="J636" s="99"/>
      <c r="BQ636" s="100"/>
      <c r="BR636" s="100"/>
      <c r="BS636" s="100"/>
      <c r="BT636" s="100"/>
      <c r="BY636" s="101"/>
      <c r="BZ636" s="101"/>
      <c r="CA636" s="102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</row>
    <row r="637" spans="1:117" s="75" customFormat="1" x14ac:dyDescent="0.2">
      <c r="A637" s="97"/>
      <c r="B637" s="98"/>
      <c r="J637" s="99"/>
      <c r="BQ637" s="100"/>
      <c r="BR637" s="100"/>
      <c r="BS637" s="100"/>
      <c r="BT637" s="100"/>
      <c r="BY637" s="101"/>
      <c r="BZ637" s="101"/>
      <c r="CA637" s="102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</row>
    <row r="638" spans="1:117" s="75" customFormat="1" x14ac:dyDescent="0.2">
      <c r="A638" s="97"/>
      <c r="B638" s="98"/>
      <c r="J638" s="99"/>
      <c r="BQ638" s="100"/>
      <c r="BR638" s="100"/>
      <c r="BS638" s="100"/>
      <c r="BT638" s="100"/>
      <c r="BY638" s="101"/>
      <c r="BZ638" s="101"/>
      <c r="CA638" s="102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</row>
    <row r="639" spans="1:117" s="75" customFormat="1" x14ac:dyDescent="0.2">
      <c r="A639" s="97"/>
      <c r="B639" s="98"/>
      <c r="J639" s="99"/>
      <c r="BQ639" s="100"/>
      <c r="BR639" s="100"/>
      <c r="BS639" s="100"/>
      <c r="BT639" s="100"/>
      <c r="BY639" s="101"/>
      <c r="BZ639" s="101"/>
      <c r="CA639" s="102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</row>
    <row r="640" spans="1:117" s="75" customFormat="1" x14ac:dyDescent="0.2">
      <c r="A640" s="97"/>
      <c r="B640" s="98"/>
      <c r="J640" s="99"/>
      <c r="BQ640" s="100"/>
      <c r="BR640" s="100"/>
      <c r="BS640" s="100"/>
      <c r="BT640" s="100"/>
      <c r="BY640" s="101"/>
      <c r="BZ640" s="101"/>
      <c r="CA640" s="102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</row>
    <row r="641" spans="1:117" s="75" customFormat="1" x14ac:dyDescent="0.2">
      <c r="A641" s="97"/>
      <c r="B641" s="98"/>
      <c r="J641" s="99"/>
      <c r="BQ641" s="100"/>
      <c r="BR641" s="100"/>
      <c r="BS641" s="100"/>
      <c r="BT641" s="100"/>
      <c r="BY641" s="101"/>
      <c r="BZ641" s="101"/>
      <c r="CA641" s="102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</row>
    <row r="642" spans="1:117" s="75" customFormat="1" x14ac:dyDescent="0.2">
      <c r="A642" s="97"/>
      <c r="B642" s="98"/>
      <c r="J642" s="99"/>
      <c r="BQ642" s="100"/>
      <c r="BR642" s="100"/>
      <c r="BS642" s="100"/>
      <c r="BT642" s="100"/>
      <c r="BY642" s="101"/>
      <c r="BZ642" s="101"/>
      <c r="CA642" s="102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</row>
    <row r="643" spans="1:117" s="75" customFormat="1" x14ac:dyDescent="0.2">
      <c r="A643" s="97"/>
      <c r="B643" s="98"/>
      <c r="J643" s="99"/>
      <c r="BQ643" s="100"/>
      <c r="BR643" s="100"/>
      <c r="BS643" s="100"/>
      <c r="BT643" s="100"/>
      <c r="BY643" s="101"/>
      <c r="BZ643" s="101"/>
      <c r="CA643" s="102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</row>
    <row r="644" spans="1:117" s="75" customFormat="1" x14ac:dyDescent="0.2">
      <c r="A644" s="97"/>
      <c r="B644" s="98"/>
      <c r="J644" s="99"/>
      <c r="BQ644" s="100"/>
      <c r="BR644" s="100"/>
      <c r="BS644" s="100"/>
      <c r="BT644" s="100"/>
      <c r="BY644" s="101"/>
      <c r="BZ644" s="101"/>
      <c r="CA644" s="102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</row>
    <row r="645" spans="1:117" s="75" customFormat="1" x14ac:dyDescent="0.2">
      <c r="A645" s="97"/>
      <c r="B645" s="98"/>
      <c r="J645" s="99"/>
      <c r="BQ645" s="100"/>
      <c r="BR645" s="100"/>
      <c r="BS645" s="100"/>
      <c r="BT645" s="100"/>
      <c r="BY645" s="101"/>
      <c r="BZ645" s="101"/>
      <c r="CA645" s="102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</row>
    <row r="646" spans="1:117" s="75" customFormat="1" x14ac:dyDescent="0.2">
      <c r="A646" s="97"/>
      <c r="B646" s="98"/>
      <c r="J646" s="99"/>
      <c r="BQ646" s="100"/>
      <c r="BR646" s="100"/>
      <c r="BS646" s="100"/>
      <c r="BT646" s="100"/>
      <c r="BY646" s="101"/>
      <c r="BZ646" s="101"/>
      <c r="CA646" s="102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</row>
    <row r="647" spans="1:117" s="75" customFormat="1" x14ac:dyDescent="0.2">
      <c r="A647" s="97"/>
      <c r="B647" s="98"/>
      <c r="J647" s="99"/>
      <c r="BQ647" s="100"/>
      <c r="BR647" s="100"/>
      <c r="BS647" s="100"/>
      <c r="BT647" s="100"/>
      <c r="BY647" s="101"/>
      <c r="BZ647" s="101"/>
      <c r="CA647" s="102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</row>
    <row r="648" spans="1:117" s="75" customFormat="1" x14ac:dyDescent="0.2">
      <c r="A648" s="97"/>
      <c r="B648" s="98"/>
      <c r="J648" s="99"/>
      <c r="BQ648" s="100"/>
      <c r="BR648" s="100"/>
      <c r="BS648" s="100"/>
      <c r="BT648" s="100"/>
      <c r="BY648" s="101"/>
      <c r="BZ648" s="101"/>
      <c r="CA648" s="102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</row>
    <row r="649" spans="1:117" s="75" customFormat="1" x14ac:dyDescent="0.2">
      <c r="A649" s="97"/>
      <c r="B649" s="98"/>
      <c r="J649" s="99"/>
      <c r="BQ649" s="100"/>
      <c r="BR649" s="100"/>
      <c r="BS649" s="100"/>
      <c r="BT649" s="100"/>
      <c r="BY649" s="101"/>
      <c r="BZ649" s="101"/>
      <c r="CA649" s="102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</row>
    <row r="650" spans="1:117" s="75" customFormat="1" x14ac:dyDescent="0.2">
      <c r="A650" s="97"/>
      <c r="B650" s="98"/>
      <c r="J650" s="99"/>
      <c r="BQ650" s="100"/>
      <c r="BR650" s="100"/>
      <c r="BS650" s="100"/>
      <c r="BT650" s="100"/>
      <c r="BY650" s="101"/>
      <c r="BZ650" s="101"/>
      <c r="CA650" s="102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</row>
    <row r="651" spans="1:117" s="75" customFormat="1" x14ac:dyDescent="0.2">
      <c r="A651" s="97"/>
      <c r="B651" s="98"/>
      <c r="J651" s="99"/>
      <c r="BQ651" s="100"/>
      <c r="BR651" s="100"/>
      <c r="BS651" s="100"/>
      <c r="BT651" s="100"/>
      <c r="BY651" s="101"/>
      <c r="BZ651" s="101"/>
      <c r="CA651" s="102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</row>
    <row r="652" spans="1:117" s="75" customFormat="1" x14ac:dyDescent="0.2">
      <c r="A652" s="97"/>
      <c r="B652" s="98"/>
      <c r="J652" s="99"/>
      <c r="BQ652" s="100"/>
      <c r="BR652" s="100"/>
      <c r="BS652" s="100"/>
      <c r="BT652" s="100"/>
      <c r="BY652" s="101"/>
      <c r="BZ652" s="101"/>
      <c r="CA652" s="102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</row>
    <row r="653" spans="1:117" s="75" customFormat="1" x14ac:dyDescent="0.2">
      <c r="A653" s="97"/>
      <c r="B653" s="98"/>
      <c r="J653" s="99"/>
      <c r="BQ653" s="100"/>
      <c r="BR653" s="100"/>
      <c r="BS653" s="100"/>
      <c r="BT653" s="100"/>
      <c r="BY653" s="101"/>
      <c r="BZ653" s="101"/>
      <c r="CA653" s="102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</row>
    <row r="654" spans="1:117" s="75" customFormat="1" x14ac:dyDescent="0.2">
      <c r="A654" s="97"/>
      <c r="B654" s="98"/>
      <c r="J654" s="99"/>
      <c r="BQ654" s="100"/>
      <c r="BR654" s="100"/>
      <c r="BS654" s="100"/>
      <c r="BT654" s="100"/>
      <c r="BY654" s="101"/>
      <c r="BZ654" s="101"/>
      <c r="CA654" s="102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</row>
    <row r="655" spans="1:117" s="75" customFormat="1" x14ac:dyDescent="0.2">
      <c r="A655" s="97"/>
      <c r="B655" s="98"/>
      <c r="J655" s="99"/>
      <c r="BQ655" s="100"/>
      <c r="BR655" s="100"/>
      <c r="BS655" s="100"/>
      <c r="BT655" s="100"/>
      <c r="BY655" s="101"/>
      <c r="BZ655" s="101"/>
      <c r="CA655" s="102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</row>
    <row r="656" spans="1:117" s="75" customFormat="1" x14ac:dyDescent="0.2">
      <c r="A656" s="97"/>
      <c r="B656" s="98"/>
      <c r="J656" s="99"/>
      <c r="BQ656" s="100"/>
      <c r="BR656" s="100"/>
      <c r="BS656" s="100"/>
      <c r="BT656" s="100"/>
      <c r="BY656" s="101"/>
      <c r="BZ656" s="101"/>
      <c r="CA656" s="102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</row>
    <row r="657" spans="1:117" s="75" customFormat="1" x14ac:dyDescent="0.2">
      <c r="A657" s="97"/>
      <c r="B657" s="98"/>
      <c r="J657" s="99"/>
      <c r="BQ657" s="100"/>
      <c r="BR657" s="100"/>
      <c r="BS657" s="100"/>
      <c r="BT657" s="100"/>
      <c r="BY657" s="101"/>
      <c r="BZ657" s="101"/>
      <c r="CA657" s="102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</row>
    <row r="658" spans="1:117" s="75" customFormat="1" x14ac:dyDescent="0.2">
      <c r="A658" s="97"/>
      <c r="B658" s="98"/>
      <c r="J658" s="99"/>
      <c r="BQ658" s="100"/>
      <c r="BR658" s="100"/>
      <c r="BS658" s="100"/>
      <c r="BT658" s="100"/>
      <c r="BY658" s="101"/>
      <c r="BZ658" s="101"/>
      <c r="CA658" s="102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</row>
    <row r="659" spans="1:117" s="75" customFormat="1" x14ac:dyDescent="0.2">
      <c r="A659" s="97"/>
      <c r="B659" s="98"/>
      <c r="J659" s="99"/>
      <c r="BQ659" s="100"/>
      <c r="BR659" s="100"/>
      <c r="BS659" s="100"/>
      <c r="BT659" s="100"/>
      <c r="BY659" s="101"/>
      <c r="BZ659" s="101"/>
      <c r="CA659" s="102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</row>
    <row r="660" spans="1:117" s="75" customFormat="1" x14ac:dyDescent="0.2">
      <c r="A660" s="97"/>
      <c r="B660" s="98"/>
      <c r="J660" s="99"/>
      <c r="BQ660" s="100"/>
      <c r="BR660" s="100"/>
      <c r="BS660" s="100"/>
      <c r="BT660" s="100"/>
      <c r="BY660" s="101"/>
      <c r="BZ660" s="101"/>
      <c r="CA660" s="102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</row>
    <row r="661" spans="1:117" s="75" customFormat="1" x14ac:dyDescent="0.2">
      <c r="A661" s="97"/>
      <c r="B661" s="98"/>
      <c r="J661" s="99"/>
      <c r="BQ661" s="100"/>
      <c r="BR661" s="100"/>
      <c r="BS661" s="100"/>
      <c r="BT661" s="100"/>
      <c r="BY661" s="101"/>
      <c r="BZ661" s="101"/>
      <c r="CA661" s="102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</row>
    <row r="662" spans="1:117" s="75" customFormat="1" x14ac:dyDescent="0.2">
      <c r="A662" s="97"/>
      <c r="B662" s="98"/>
      <c r="J662" s="99"/>
      <c r="BQ662" s="100"/>
      <c r="BR662" s="100"/>
      <c r="BS662" s="100"/>
      <c r="BT662" s="100"/>
      <c r="BY662" s="101"/>
      <c r="BZ662" s="101"/>
      <c r="CA662" s="102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</row>
    <row r="663" spans="1:117" s="75" customFormat="1" x14ac:dyDescent="0.2">
      <c r="A663" s="97"/>
      <c r="B663" s="98"/>
      <c r="J663" s="99"/>
      <c r="BQ663" s="100"/>
      <c r="BR663" s="100"/>
      <c r="BS663" s="100"/>
      <c r="BT663" s="100"/>
      <c r="BY663" s="101"/>
      <c r="BZ663" s="101"/>
      <c r="CA663" s="102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</row>
    <row r="664" spans="1:117" s="75" customFormat="1" x14ac:dyDescent="0.2">
      <c r="A664" s="97"/>
      <c r="B664" s="98"/>
      <c r="J664" s="99"/>
      <c r="BQ664" s="100"/>
      <c r="BR664" s="100"/>
      <c r="BS664" s="100"/>
      <c r="BT664" s="100"/>
      <c r="BY664" s="101"/>
      <c r="BZ664" s="101"/>
      <c r="CA664" s="102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</row>
    <row r="665" spans="1:117" s="75" customFormat="1" x14ac:dyDescent="0.2">
      <c r="A665" s="97"/>
      <c r="B665" s="98"/>
      <c r="J665" s="99"/>
      <c r="BQ665" s="100"/>
      <c r="BR665" s="100"/>
      <c r="BS665" s="100"/>
      <c r="BT665" s="100"/>
      <c r="BY665" s="101"/>
      <c r="BZ665" s="101"/>
      <c r="CA665" s="102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</row>
    <row r="666" spans="1:117" s="75" customFormat="1" x14ac:dyDescent="0.2">
      <c r="A666" s="97"/>
      <c r="B666" s="98"/>
      <c r="J666" s="99"/>
      <c r="BQ666" s="100"/>
      <c r="BR666" s="100"/>
      <c r="BS666" s="100"/>
      <c r="BT666" s="100"/>
      <c r="BY666" s="101"/>
      <c r="BZ666" s="101"/>
      <c r="CA666" s="102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</row>
    <row r="667" spans="1:117" s="75" customFormat="1" x14ac:dyDescent="0.2">
      <c r="A667" s="97"/>
      <c r="B667" s="98"/>
      <c r="J667" s="99"/>
      <c r="BQ667" s="100"/>
      <c r="BR667" s="100"/>
      <c r="BS667" s="100"/>
      <c r="BT667" s="100"/>
      <c r="BY667" s="101"/>
      <c r="BZ667" s="101"/>
      <c r="CA667" s="102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</row>
    <row r="668" spans="1:117" s="75" customFormat="1" x14ac:dyDescent="0.2">
      <c r="A668" s="97"/>
      <c r="B668" s="98"/>
      <c r="J668" s="99"/>
      <c r="BQ668" s="100"/>
      <c r="BR668" s="100"/>
      <c r="BS668" s="100"/>
      <c r="BT668" s="100"/>
      <c r="BY668" s="101"/>
      <c r="BZ668" s="101"/>
      <c r="CA668" s="102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</row>
    <row r="669" spans="1:117" s="75" customFormat="1" x14ac:dyDescent="0.2">
      <c r="A669" s="97"/>
      <c r="B669" s="98"/>
      <c r="J669" s="99"/>
      <c r="BQ669" s="100"/>
      <c r="BR669" s="100"/>
      <c r="BS669" s="100"/>
      <c r="BT669" s="100"/>
      <c r="BY669" s="101"/>
      <c r="BZ669" s="101"/>
      <c r="CA669" s="102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</row>
    <row r="670" spans="1:117" s="75" customFormat="1" x14ac:dyDescent="0.2">
      <c r="A670" s="97"/>
      <c r="B670" s="98"/>
      <c r="J670" s="99"/>
      <c r="BQ670" s="100"/>
      <c r="BR670" s="100"/>
      <c r="BS670" s="100"/>
      <c r="BT670" s="100"/>
      <c r="BY670" s="101"/>
      <c r="BZ670" s="101"/>
      <c r="CA670" s="102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</row>
    <row r="671" spans="1:117" s="75" customFormat="1" x14ac:dyDescent="0.2">
      <c r="A671" s="97"/>
      <c r="B671" s="98"/>
      <c r="J671" s="99"/>
      <c r="BQ671" s="100"/>
      <c r="BR671" s="100"/>
      <c r="BS671" s="100"/>
      <c r="BT671" s="100"/>
      <c r="BY671" s="101"/>
      <c r="BZ671" s="101"/>
      <c r="CA671" s="102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</row>
    <row r="672" spans="1:117" s="75" customFormat="1" x14ac:dyDescent="0.2">
      <c r="A672" s="97"/>
      <c r="B672" s="98"/>
      <c r="J672" s="99"/>
      <c r="BQ672" s="100"/>
      <c r="BR672" s="100"/>
      <c r="BS672" s="100"/>
      <c r="BT672" s="100"/>
      <c r="BY672" s="101"/>
      <c r="BZ672" s="101"/>
      <c r="CA672" s="102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</row>
    <row r="673" spans="1:117" s="75" customFormat="1" x14ac:dyDescent="0.2">
      <c r="A673" s="97"/>
      <c r="B673" s="98"/>
      <c r="J673" s="99"/>
      <c r="BQ673" s="100"/>
      <c r="BR673" s="100"/>
      <c r="BS673" s="100"/>
      <c r="BT673" s="100"/>
      <c r="BY673" s="101"/>
      <c r="BZ673" s="101"/>
      <c r="CA673" s="102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</row>
    <row r="674" spans="1:117" s="75" customFormat="1" x14ac:dyDescent="0.2">
      <c r="A674" s="97"/>
      <c r="B674" s="98"/>
      <c r="J674" s="99"/>
      <c r="BQ674" s="100"/>
      <c r="BR674" s="100"/>
      <c r="BS674" s="100"/>
      <c r="BT674" s="100"/>
      <c r="BY674" s="101"/>
      <c r="BZ674" s="101"/>
      <c r="CA674" s="102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</row>
    <row r="675" spans="1:117" s="75" customFormat="1" x14ac:dyDescent="0.2">
      <c r="A675" s="97"/>
      <c r="B675" s="98"/>
      <c r="J675" s="99"/>
      <c r="BQ675" s="100"/>
      <c r="BR675" s="100"/>
      <c r="BS675" s="100"/>
      <c r="BT675" s="100"/>
      <c r="BY675" s="101"/>
      <c r="BZ675" s="101"/>
      <c r="CA675" s="102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</row>
    <row r="676" spans="1:117" s="75" customFormat="1" x14ac:dyDescent="0.2">
      <c r="A676" s="97"/>
      <c r="B676" s="98"/>
      <c r="J676" s="99"/>
      <c r="BQ676" s="100"/>
      <c r="BR676" s="100"/>
      <c r="BS676" s="100"/>
      <c r="BT676" s="100"/>
      <c r="BY676" s="101"/>
      <c r="BZ676" s="101"/>
      <c r="CA676" s="102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</row>
    <row r="677" spans="1:117" s="75" customFormat="1" x14ac:dyDescent="0.2">
      <c r="A677" s="97"/>
      <c r="B677" s="98"/>
      <c r="J677" s="99"/>
      <c r="BQ677" s="100"/>
      <c r="BR677" s="100"/>
      <c r="BS677" s="100"/>
      <c r="BT677" s="100"/>
      <c r="BY677" s="101"/>
      <c r="BZ677" s="101"/>
      <c r="CA677" s="102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</row>
    <row r="678" spans="1:117" s="75" customFormat="1" x14ac:dyDescent="0.2">
      <c r="A678" s="97"/>
      <c r="B678" s="98"/>
      <c r="J678" s="99"/>
      <c r="BQ678" s="100"/>
      <c r="BR678" s="100"/>
      <c r="BS678" s="100"/>
      <c r="BT678" s="100"/>
      <c r="BY678" s="101"/>
      <c r="BZ678" s="101"/>
      <c r="CA678" s="102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</row>
    <row r="679" spans="1:117" s="75" customFormat="1" x14ac:dyDescent="0.2">
      <c r="A679" s="97"/>
      <c r="B679" s="98"/>
      <c r="J679" s="99"/>
      <c r="BQ679" s="100"/>
      <c r="BR679" s="100"/>
      <c r="BS679" s="100"/>
      <c r="BT679" s="100"/>
      <c r="BY679" s="101"/>
      <c r="BZ679" s="101"/>
      <c r="CA679" s="102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</row>
    <row r="680" spans="1:117" s="75" customFormat="1" x14ac:dyDescent="0.2">
      <c r="A680" s="97"/>
      <c r="B680" s="98"/>
      <c r="J680" s="99"/>
      <c r="BQ680" s="100"/>
      <c r="BR680" s="100"/>
      <c r="BS680" s="100"/>
      <c r="BT680" s="100"/>
      <c r="BY680" s="101"/>
      <c r="BZ680" s="101"/>
      <c r="CA680" s="102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</row>
    <row r="681" spans="1:117" s="75" customFormat="1" x14ac:dyDescent="0.2">
      <c r="A681" s="97"/>
      <c r="B681" s="98"/>
      <c r="J681" s="99"/>
      <c r="BQ681" s="100"/>
      <c r="BR681" s="100"/>
      <c r="BS681" s="100"/>
      <c r="BT681" s="100"/>
      <c r="BY681" s="101"/>
      <c r="BZ681" s="101"/>
      <c r="CA681" s="102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</row>
    <row r="682" spans="1:117" s="75" customFormat="1" x14ac:dyDescent="0.2">
      <c r="A682" s="97"/>
      <c r="B682" s="98"/>
      <c r="J682" s="99"/>
      <c r="BQ682" s="100"/>
      <c r="BR682" s="100"/>
      <c r="BS682" s="100"/>
      <c r="BT682" s="100"/>
      <c r="BY682" s="101"/>
      <c r="BZ682" s="101"/>
      <c r="CA682" s="102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</row>
    <row r="683" spans="1:117" s="75" customFormat="1" x14ac:dyDescent="0.2">
      <c r="A683" s="97"/>
      <c r="B683" s="98"/>
      <c r="J683" s="99"/>
      <c r="BQ683" s="100"/>
      <c r="BR683" s="100"/>
      <c r="BS683" s="100"/>
      <c r="BT683" s="100"/>
      <c r="BY683" s="101"/>
      <c r="BZ683" s="101"/>
      <c r="CA683" s="102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</row>
    <row r="684" spans="1:117" s="75" customFormat="1" x14ac:dyDescent="0.2">
      <c r="A684" s="97"/>
      <c r="B684" s="98"/>
      <c r="J684" s="99"/>
      <c r="BQ684" s="100"/>
      <c r="BR684" s="100"/>
      <c r="BS684" s="100"/>
      <c r="BT684" s="100"/>
      <c r="BY684" s="101"/>
      <c r="BZ684" s="101"/>
      <c r="CA684" s="102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</row>
    <row r="685" spans="1:117" s="75" customFormat="1" x14ac:dyDescent="0.2">
      <c r="A685" s="97"/>
      <c r="B685" s="98"/>
      <c r="J685" s="99"/>
      <c r="BQ685" s="100"/>
      <c r="BR685" s="100"/>
      <c r="BS685" s="100"/>
      <c r="BT685" s="100"/>
      <c r="BY685" s="101"/>
      <c r="BZ685" s="101"/>
      <c r="CA685" s="102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</row>
    <row r="686" spans="1:117" s="75" customFormat="1" x14ac:dyDescent="0.2">
      <c r="A686" s="97"/>
      <c r="B686" s="98"/>
      <c r="J686" s="99"/>
      <c r="BQ686" s="100"/>
      <c r="BR686" s="100"/>
      <c r="BS686" s="100"/>
      <c r="BT686" s="100"/>
      <c r="BY686" s="101"/>
      <c r="BZ686" s="101"/>
      <c r="CA686" s="102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</row>
    <row r="687" spans="1:117" s="75" customFormat="1" x14ac:dyDescent="0.2">
      <c r="A687" s="97"/>
      <c r="B687" s="98"/>
      <c r="J687" s="99"/>
      <c r="BQ687" s="100"/>
      <c r="BR687" s="100"/>
      <c r="BS687" s="100"/>
      <c r="BT687" s="100"/>
      <c r="BY687" s="101"/>
      <c r="BZ687" s="101"/>
      <c r="CA687" s="102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</row>
    <row r="688" spans="1:117" s="75" customFormat="1" x14ac:dyDescent="0.2">
      <c r="A688" s="97"/>
      <c r="B688" s="98"/>
      <c r="J688" s="99"/>
      <c r="BQ688" s="100"/>
      <c r="BR688" s="100"/>
      <c r="BS688" s="100"/>
      <c r="BT688" s="100"/>
      <c r="BY688" s="101"/>
      <c r="BZ688" s="101"/>
      <c r="CA688" s="102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</row>
    <row r="689" spans="1:117" s="75" customFormat="1" x14ac:dyDescent="0.2">
      <c r="A689" s="97"/>
      <c r="B689" s="98"/>
      <c r="J689" s="99"/>
      <c r="BQ689" s="100"/>
      <c r="BR689" s="100"/>
      <c r="BS689" s="100"/>
      <c r="BT689" s="100"/>
      <c r="BY689" s="101"/>
      <c r="BZ689" s="101"/>
      <c r="CA689" s="102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</row>
    <row r="690" spans="1:117" s="75" customFormat="1" x14ac:dyDescent="0.2">
      <c r="A690" s="97"/>
      <c r="B690" s="98"/>
      <c r="J690" s="99"/>
      <c r="BQ690" s="100"/>
      <c r="BR690" s="100"/>
      <c r="BS690" s="100"/>
      <c r="BT690" s="100"/>
      <c r="BY690" s="101"/>
      <c r="BZ690" s="101"/>
      <c r="CA690" s="102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</row>
    <row r="691" spans="1:117" s="75" customFormat="1" x14ac:dyDescent="0.2">
      <c r="A691" s="97"/>
      <c r="B691" s="98"/>
      <c r="J691" s="99"/>
      <c r="BQ691" s="100"/>
      <c r="BR691" s="100"/>
      <c r="BS691" s="100"/>
      <c r="BT691" s="100"/>
      <c r="BY691" s="101"/>
      <c r="BZ691" s="101"/>
      <c r="CA691" s="102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</row>
    <row r="692" spans="1:117" s="75" customFormat="1" x14ac:dyDescent="0.2">
      <c r="A692" s="97"/>
      <c r="B692" s="98"/>
      <c r="J692" s="99"/>
      <c r="BQ692" s="100"/>
      <c r="BR692" s="100"/>
      <c r="BS692" s="100"/>
      <c r="BT692" s="100"/>
      <c r="BY692" s="101"/>
      <c r="BZ692" s="101"/>
      <c r="CA692" s="102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</row>
    <row r="693" spans="1:117" s="75" customFormat="1" x14ac:dyDescent="0.2">
      <c r="A693" s="97"/>
      <c r="B693" s="98"/>
      <c r="J693" s="99"/>
      <c r="BQ693" s="100"/>
      <c r="BR693" s="100"/>
      <c r="BS693" s="100"/>
      <c r="BT693" s="100"/>
      <c r="BY693" s="101"/>
      <c r="BZ693" s="101"/>
      <c r="CA693" s="102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</row>
    <row r="694" spans="1:117" s="75" customFormat="1" x14ac:dyDescent="0.2">
      <c r="A694" s="97"/>
      <c r="B694" s="98"/>
      <c r="J694" s="99"/>
      <c r="BQ694" s="100"/>
      <c r="BR694" s="100"/>
      <c r="BS694" s="100"/>
      <c r="BT694" s="100"/>
      <c r="BY694" s="101"/>
      <c r="BZ694" s="101"/>
      <c r="CA694" s="102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</row>
    <row r="695" spans="1:117" s="75" customFormat="1" x14ac:dyDescent="0.2">
      <c r="A695" s="97"/>
      <c r="B695" s="98"/>
      <c r="J695" s="99"/>
      <c r="BQ695" s="100"/>
      <c r="BR695" s="100"/>
      <c r="BS695" s="100"/>
      <c r="BT695" s="100"/>
      <c r="BY695" s="101"/>
      <c r="BZ695" s="101"/>
      <c r="CA695" s="102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</row>
    <row r="696" spans="1:117" s="75" customFormat="1" x14ac:dyDescent="0.2">
      <c r="A696" s="97"/>
      <c r="B696" s="98"/>
      <c r="J696" s="99"/>
      <c r="BQ696" s="100"/>
      <c r="BR696" s="100"/>
      <c r="BS696" s="100"/>
      <c r="BT696" s="100"/>
      <c r="BY696" s="101"/>
      <c r="BZ696" s="101"/>
      <c r="CA696" s="102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</row>
    <row r="697" spans="1:117" s="75" customFormat="1" x14ac:dyDescent="0.2">
      <c r="A697" s="97"/>
      <c r="B697" s="98"/>
      <c r="J697" s="99"/>
      <c r="BQ697" s="100"/>
      <c r="BR697" s="100"/>
      <c r="BS697" s="100"/>
      <c r="BT697" s="100"/>
      <c r="BY697" s="101"/>
      <c r="BZ697" s="101"/>
      <c r="CA697" s="102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</row>
    <row r="698" spans="1:117" s="75" customFormat="1" x14ac:dyDescent="0.2">
      <c r="A698" s="97"/>
      <c r="B698" s="98"/>
      <c r="J698" s="99"/>
      <c r="BQ698" s="100"/>
      <c r="BR698" s="100"/>
      <c r="BS698" s="100"/>
      <c r="BT698" s="100"/>
      <c r="BY698" s="101"/>
      <c r="BZ698" s="101"/>
      <c r="CA698" s="102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</row>
    <row r="699" spans="1:117" s="75" customFormat="1" x14ac:dyDescent="0.2">
      <c r="A699" s="97"/>
      <c r="B699" s="98"/>
      <c r="J699" s="99"/>
      <c r="BQ699" s="100"/>
      <c r="BR699" s="100"/>
      <c r="BS699" s="100"/>
      <c r="BT699" s="100"/>
      <c r="BY699" s="101"/>
      <c r="BZ699" s="101"/>
      <c r="CA699" s="102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</row>
    <row r="700" spans="1:117" s="75" customFormat="1" x14ac:dyDescent="0.2">
      <c r="A700" s="97"/>
      <c r="B700" s="98"/>
      <c r="J700" s="99"/>
      <c r="BQ700" s="100"/>
      <c r="BR700" s="100"/>
      <c r="BS700" s="100"/>
      <c r="BT700" s="100"/>
      <c r="BY700" s="101"/>
      <c r="BZ700" s="101"/>
      <c r="CA700" s="102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</row>
    <row r="701" spans="1:117" s="75" customFormat="1" x14ac:dyDescent="0.2">
      <c r="A701" s="97"/>
      <c r="B701" s="98"/>
      <c r="J701" s="99"/>
      <c r="BQ701" s="100"/>
      <c r="BR701" s="100"/>
      <c r="BS701" s="100"/>
      <c r="BT701" s="100"/>
      <c r="BY701" s="101"/>
      <c r="BZ701" s="101"/>
      <c r="CA701" s="102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</row>
    <row r="702" spans="1:117" s="75" customFormat="1" x14ac:dyDescent="0.2">
      <c r="A702" s="97"/>
      <c r="B702" s="98"/>
      <c r="J702" s="99"/>
      <c r="BQ702" s="100"/>
      <c r="BR702" s="100"/>
      <c r="BS702" s="100"/>
      <c r="BT702" s="100"/>
      <c r="BY702" s="101"/>
      <c r="BZ702" s="101"/>
      <c r="CA702" s="102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</row>
    <row r="703" spans="1:117" s="75" customFormat="1" x14ac:dyDescent="0.2">
      <c r="A703" s="97"/>
      <c r="B703" s="98"/>
      <c r="J703" s="99"/>
      <c r="BQ703" s="100"/>
      <c r="BR703" s="100"/>
      <c r="BS703" s="100"/>
      <c r="BT703" s="100"/>
      <c r="BY703" s="101"/>
      <c r="BZ703" s="101"/>
      <c r="CA703" s="102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</row>
    <row r="704" spans="1:117" s="75" customFormat="1" x14ac:dyDescent="0.2">
      <c r="A704" s="97"/>
      <c r="B704" s="98"/>
      <c r="J704" s="99"/>
      <c r="BQ704" s="100"/>
      <c r="BR704" s="100"/>
      <c r="BS704" s="100"/>
      <c r="BT704" s="100"/>
      <c r="BY704" s="101"/>
      <c r="BZ704" s="101"/>
      <c r="CA704" s="102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</row>
    <row r="705" spans="1:117" s="75" customFormat="1" x14ac:dyDescent="0.2">
      <c r="A705" s="97"/>
      <c r="B705" s="98"/>
      <c r="J705" s="99"/>
      <c r="BQ705" s="100"/>
      <c r="BR705" s="100"/>
      <c r="BS705" s="100"/>
      <c r="BT705" s="100"/>
      <c r="BY705" s="101"/>
      <c r="BZ705" s="101"/>
      <c r="CA705" s="102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</row>
    <row r="706" spans="1:117" s="75" customFormat="1" x14ac:dyDescent="0.2">
      <c r="A706" s="97"/>
      <c r="B706" s="98"/>
      <c r="J706" s="99"/>
      <c r="BQ706" s="100"/>
      <c r="BR706" s="100"/>
      <c r="BS706" s="100"/>
      <c r="BT706" s="100"/>
      <c r="BY706" s="101"/>
      <c r="BZ706" s="101"/>
      <c r="CA706" s="102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</row>
    <row r="707" spans="1:117" s="75" customFormat="1" x14ac:dyDescent="0.2">
      <c r="A707" s="97"/>
      <c r="B707" s="98"/>
      <c r="J707" s="99"/>
      <c r="BQ707" s="100"/>
      <c r="BR707" s="100"/>
      <c r="BS707" s="100"/>
      <c r="BT707" s="100"/>
      <c r="BY707" s="101"/>
      <c r="BZ707" s="101"/>
      <c r="CA707" s="102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</row>
    <row r="708" spans="1:117" s="75" customFormat="1" x14ac:dyDescent="0.2">
      <c r="A708" s="97"/>
      <c r="B708" s="98"/>
      <c r="J708" s="99"/>
      <c r="BQ708" s="100"/>
      <c r="BR708" s="100"/>
      <c r="BS708" s="100"/>
      <c r="BT708" s="100"/>
      <c r="BY708" s="101"/>
      <c r="BZ708" s="101"/>
      <c r="CA708" s="102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</row>
    <row r="709" spans="1:117" s="75" customFormat="1" x14ac:dyDescent="0.2">
      <c r="A709" s="97"/>
      <c r="B709" s="98"/>
      <c r="J709" s="99"/>
      <c r="BQ709" s="100"/>
      <c r="BR709" s="100"/>
      <c r="BS709" s="100"/>
      <c r="BT709" s="100"/>
      <c r="BY709" s="101"/>
      <c r="BZ709" s="101"/>
      <c r="CA709" s="102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</row>
    <row r="710" spans="1:117" s="75" customFormat="1" x14ac:dyDescent="0.2">
      <c r="A710" s="97"/>
      <c r="B710" s="98"/>
      <c r="J710" s="99"/>
      <c r="BQ710" s="100"/>
      <c r="BR710" s="100"/>
      <c r="BS710" s="100"/>
      <c r="BT710" s="100"/>
      <c r="BY710" s="101"/>
      <c r="BZ710" s="101"/>
      <c r="CA710" s="102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</row>
    <row r="711" spans="1:117" s="75" customFormat="1" x14ac:dyDescent="0.2">
      <c r="A711" s="97"/>
      <c r="B711" s="98"/>
      <c r="J711" s="99"/>
      <c r="BQ711" s="100"/>
      <c r="BR711" s="100"/>
      <c r="BS711" s="100"/>
      <c r="BT711" s="100"/>
      <c r="BY711" s="101"/>
      <c r="BZ711" s="101"/>
      <c r="CA711" s="102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</row>
    <row r="712" spans="1:117" s="75" customFormat="1" x14ac:dyDescent="0.2">
      <c r="A712" s="97"/>
      <c r="B712" s="98"/>
      <c r="J712" s="99"/>
      <c r="BQ712" s="100"/>
      <c r="BR712" s="100"/>
      <c r="BS712" s="100"/>
      <c r="BT712" s="100"/>
      <c r="BY712" s="101"/>
      <c r="BZ712" s="101"/>
      <c r="CA712" s="102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</row>
    <row r="713" spans="1:117" s="75" customFormat="1" x14ac:dyDescent="0.2">
      <c r="A713" s="97"/>
      <c r="B713" s="98"/>
      <c r="J713" s="99"/>
      <c r="BQ713" s="100"/>
      <c r="BR713" s="100"/>
      <c r="BS713" s="100"/>
      <c r="BT713" s="100"/>
      <c r="BY713" s="101"/>
      <c r="BZ713" s="101"/>
      <c r="CA713" s="102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</row>
    <row r="714" spans="1:117" s="75" customFormat="1" x14ac:dyDescent="0.2">
      <c r="A714" s="97"/>
      <c r="B714" s="98"/>
      <c r="J714" s="99"/>
      <c r="BQ714" s="100"/>
      <c r="BR714" s="100"/>
      <c r="BS714" s="100"/>
      <c r="BT714" s="100"/>
      <c r="BY714" s="101"/>
      <c r="BZ714" s="101"/>
      <c r="CA714" s="102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</row>
    <row r="715" spans="1:117" s="75" customFormat="1" x14ac:dyDescent="0.2">
      <c r="A715" s="97"/>
      <c r="B715" s="98"/>
      <c r="J715" s="99"/>
      <c r="BQ715" s="100"/>
      <c r="BR715" s="100"/>
      <c r="BS715" s="100"/>
      <c r="BT715" s="100"/>
      <c r="BY715" s="101"/>
      <c r="BZ715" s="101"/>
      <c r="CA715" s="102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</row>
    <row r="716" spans="1:117" s="75" customFormat="1" x14ac:dyDescent="0.2">
      <c r="A716" s="97"/>
      <c r="B716" s="98"/>
      <c r="J716" s="99"/>
      <c r="BQ716" s="100"/>
      <c r="BR716" s="100"/>
      <c r="BS716" s="100"/>
      <c r="BT716" s="100"/>
      <c r="BY716" s="101"/>
      <c r="BZ716" s="101"/>
      <c r="CA716" s="102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</row>
    <row r="717" spans="1:117" s="75" customFormat="1" x14ac:dyDescent="0.2">
      <c r="A717" s="97"/>
      <c r="B717" s="98"/>
      <c r="J717" s="99"/>
      <c r="BQ717" s="100"/>
      <c r="BR717" s="100"/>
      <c r="BS717" s="100"/>
      <c r="BT717" s="100"/>
      <c r="BY717" s="101"/>
      <c r="BZ717" s="101"/>
      <c r="CA717" s="102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</row>
    <row r="718" spans="1:117" s="75" customFormat="1" x14ac:dyDescent="0.2">
      <c r="A718" s="97"/>
      <c r="B718" s="98"/>
      <c r="J718" s="99"/>
      <c r="BQ718" s="100"/>
      <c r="BR718" s="100"/>
      <c r="BS718" s="100"/>
      <c r="BT718" s="100"/>
      <c r="BY718" s="101"/>
      <c r="BZ718" s="101"/>
      <c r="CA718" s="102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</row>
    <row r="719" spans="1:117" s="75" customFormat="1" x14ac:dyDescent="0.2">
      <c r="A719" s="97"/>
      <c r="B719" s="98"/>
      <c r="J719" s="99"/>
      <c r="BQ719" s="100"/>
      <c r="BR719" s="100"/>
      <c r="BS719" s="100"/>
      <c r="BT719" s="100"/>
      <c r="BY719" s="101"/>
      <c r="BZ719" s="101"/>
      <c r="CA719" s="102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</row>
    <row r="720" spans="1:117" s="75" customFormat="1" x14ac:dyDescent="0.2">
      <c r="A720" s="97"/>
      <c r="B720" s="98"/>
      <c r="J720" s="99"/>
      <c r="BQ720" s="100"/>
      <c r="BR720" s="100"/>
      <c r="BS720" s="100"/>
      <c r="BT720" s="100"/>
      <c r="BY720" s="101"/>
      <c r="BZ720" s="101"/>
      <c r="CA720" s="102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</row>
    <row r="721" spans="1:117" s="75" customFormat="1" x14ac:dyDescent="0.2">
      <c r="A721" s="97"/>
      <c r="B721" s="98"/>
      <c r="J721" s="99"/>
      <c r="BQ721" s="100"/>
      <c r="BR721" s="100"/>
      <c r="BS721" s="100"/>
      <c r="BT721" s="100"/>
      <c r="BY721" s="101"/>
      <c r="BZ721" s="101"/>
      <c r="CA721" s="102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</row>
    <row r="722" spans="1:117" s="75" customFormat="1" x14ac:dyDescent="0.2">
      <c r="A722" s="97"/>
      <c r="B722" s="98"/>
      <c r="J722" s="99"/>
      <c r="BQ722" s="100"/>
      <c r="BR722" s="100"/>
      <c r="BS722" s="100"/>
      <c r="BT722" s="100"/>
      <c r="BY722" s="101"/>
      <c r="BZ722" s="101"/>
      <c r="CA722" s="102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</row>
    <row r="723" spans="1:117" s="75" customFormat="1" x14ac:dyDescent="0.2">
      <c r="A723" s="97"/>
      <c r="B723" s="98"/>
      <c r="J723" s="99"/>
      <c r="BQ723" s="100"/>
      <c r="BR723" s="100"/>
      <c r="BS723" s="100"/>
      <c r="BT723" s="100"/>
      <c r="BY723" s="101"/>
      <c r="BZ723" s="101"/>
      <c r="CA723" s="102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</row>
    <row r="724" spans="1:117" s="75" customFormat="1" x14ac:dyDescent="0.2">
      <c r="A724" s="97"/>
      <c r="B724" s="98"/>
      <c r="J724" s="99"/>
      <c r="BQ724" s="100"/>
      <c r="BR724" s="100"/>
      <c r="BS724" s="100"/>
      <c r="BT724" s="100"/>
      <c r="BY724" s="101"/>
      <c r="BZ724" s="101"/>
      <c r="CA724" s="102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</row>
    <row r="725" spans="1:117" s="75" customFormat="1" x14ac:dyDescent="0.2">
      <c r="A725" s="97"/>
      <c r="B725" s="98"/>
      <c r="J725" s="99"/>
      <c r="BQ725" s="100"/>
      <c r="BR725" s="100"/>
      <c r="BS725" s="100"/>
      <c r="BT725" s="100"/>
      <c r="BY725" s="101"/>
      <c r="BZ725" s="101"/>
      <c r="CA725" s="102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</row>
    <row r="726" spans="1:117" s="75" customFormat="1" x14ac:dyDescent="0.2">
      <c r="A726" s="97"/>
      <c r="B726" s="98"/>
      <c r="J726" s="99"/>
      <c r="BQ726" s="100"/>
      <c r="BR726" s="100"/>
      <c r="BS726" s="100"/>
      <c r="BT726" s="100"/>
      <c r="BY726" s="101"/>
      <c r="BZ726" s="101"/>
      <c r="CA726" s="102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</row>
    <row r="727" spans="1:117" s="75" customFormat="1" x14ac:dyDescent="0.2">
      <c r="A727" s="97"/>
      <c r="B727" s="98"/>
      <c r="J727" s="99"/>
      <c r="BQ727" s="100"/>
      <c r="BR727" s="100"/>
      <c r="BS727" s="100"/>
      <c r="BT727" s="100"/>
      <c r="BY727" s="101"/>
      <c r="BZ727" s="101"/>
      <c r="CA727" s="102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</row>
    <row r="728" spans="1:117" s="75" customFormat="1" x14ac:dyDescent="0.2">
      <c r="A728" s="97"/>
      <c r="B728" s="98"/>
      <c r="J728" s="99"/>
      <c r="BQ728" s="100"/>
      <c r="BR728" s="100"/>
      <c r="BS728" s="100"/>
      <c r="BT728" s="100"/>
      <c r="BY728" s="101"/>
      <c r="BZ728" s="101"/>
      <c r="CA728" s="102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</row>
    <row r="729" spans="1:117" s="75" customFormat="1" x14ac:dyDescent="0.2">
      <c r="A729" s="97"/>
      <c r="B729" s="98"/>
      <c r="J729" s="99"/>
      <c r="BQ729" s="100"/>
      <c r="BR729" s="100"/>
      <c r="BS729" s="100"/>
      <c r="BT729" s="100"/>
      <c r="BY729" s="101"/>
      <c r="BZ729" s="101"/>
      <c r="CA729" s="102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</row>
    <row r="730" spans="1:117" s="75" customFormat="1" x14ac:dyDescent="0.2">
      <c r="A730" s="97"/>
      <c r="B730" s="98"/>
      <c r="J730" s="99"/>
      <c r="BQ730" s="100"/>
      <c r="BR730" s="100"/>
      <c r="BS730" s="100"/>
      <c r="BT730" s="100"/>
      <c r="BY730" s="101"/>
      <c r="BZ730" s="101"/>
      <c r="CA730" s="102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</row>
    <row r="731" spans="1:117" s="75" customFormat="1" x14ac:dyDescent="0.2">
      <c r="A731" s="97"/>
      <c r="B731" s="98"/>
      <c r="J731" s="99"/>
      <c r="BQ731" s="100"/>
      <c r="BR731" s="100"/>
      <c r="BS731" s="100"/>
      <c r="BT731" s="100"/>
      <c r="BY731" s="101"/>
      <c r="BZ731" s="101"/>
      <c r="CA731" s="102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</row>
    <row r="732" spans="1:117" s="75" customFormat="1" x14ac:dyDescent="0.2">
      <c r="A732" s="97"/>
      <c r="B732" s="98"/>
      <c r="J732" s="99"/>
      <c r="BQ732" s="100"/>
      <c r="BR732" s="100"/>
      <c r="BS732" s="100"/>
      <c r="BT732" s="100"/>
      <c r="BY732" s="101"/>
      <c r="BZ732" s="101"/>
      <c r="CA732" s="102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</row>
    <row r="733" spans="1:117" s="75" customFormat="1" x14ac:dyDescent="0.2">
      <c r="A733" s="97"/>
      <c r="B733" s="98"/>
      <c r="J733" s="99"/>
      <c r="BQ733" s="100"/>
      <c r="BR733" s="100"/>
      <c r="BS733" s="100"/>
      <c r="BT733" s="100"/>
      <c r="BY733" s="101"/>
      <c r="BZ733" s="101"/>
      <c r="CA733" s="102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</row>
    <row r="734" spans="1:117" s="75" customFormat="1" x14ac:dyDescent="0.2">
      <c r="A734" s="97"/>
      <c r="B734" s="98"/>
      <c r="J734" s="99"/>
      <c r="BQ734" s="100"/>
      <c r="BR734" s="100"/>
      <c r="BS734" s="100"/>
      <c r="BT734" s="100"/>
      <c r="BY734" s="101"/>
      <c r="BZ734" s="101"/>
      <c r="CA734" s="102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</row>
    <row r="735" spans="1:117" s="75" customFormat="1" x14ac:dyDescent="0.2">
      <c r="A735" s="97"/>
      <c r="B735" s="98"/>
      <c r="J735" s="99"/>
      <c r="BQ735" s="100"/>
      <c r="BR735" s="100"/>
      <c r="BS735" s="100"/>
      <c r="BT735" s="100"/>
      <c r="BY735" s="101"/>
      <c r="BZ735" s="101"/>
      <c r="CA735" s="102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</row>
    <row r="736" spans="1:117" s="75" customFormat="1" x14ac:dyDescent="0.2">
      <c r="A736" s="97"/>
      <c r="B736" s="98"/>
      <c r="J736" s="99"/>
      <c r="BQ736" s="100"/>
      <c r="BR736" s="100"/>
      <c r="BS736" s="100"/>
      <c r="BT736" s="100"/>
      <c r="BY736" s="101"/>
      <c r="BZ736" s="101"/>
      <c r="CA736" s="102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</row>
    <row r="737" spans="1:117" s="75" customFormat="1" x14ac:dyDescent="0.2">
      <c r="A737" s="97"/>
      <c r="B737" s="98"/>
      <c r="J737" s="99"/>
      <c r="BQ737" s="100"/>
      <c r="BR737" s="100"/>
      <c r="BS737" s="100"/>
      <c r="BT737" s="100"/>
      <c r="BY737" s="101"/>
      <c r="BZ737" s="101"/>
      <c r="CA737" s="102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</row>
    <row r="738" spans="1:117" s="75" customFormat="1" x14ac:dyDescent="0.2">
      <c r="A738" s="97"/>
      <c r="B738" s="98"/>
      <c r="J738" s="99"/>
      <c r="BQ738" s="100"/>
      <c r="BR738" s="100"/>
      <c r="BS738" s="100"/>
      <c r="BT738" s="100"/>
      <c r="BY738" s="101"/>
      <c r="BZ738" s="101"/>
      <c r="CA738" s="102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</row>
    <row r="739" spans="1:117" s="75" customFormat="1" x14ac:dyDescent="0.2">
      <c r="A739" s="97"/>
      <c r="B739" s="98"/>
      <c r="J739" s="99"/>
      <c r="BQ739" s="100"/>
      <c r="BR739" s="100"/>
      <c r="BS739" s="100"/>
      <c r="BT739" s="100"/>
      <c r="BY739" s="101"/>
      <c r="BZ739" s="101"/>
      <c r="CA739" s="102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</row>
    <row r="740" spans="1:117" s="75" customFormat="1" x14ac:dyDescent="0.2">
      <c r="A740" s="97"/>
      <c r="B740" s="98"/>
      <c r="J740" s="99"/>
      <c r="BQ740" s="100"/>
      <c r="BR740" s="100"/>
      <c r="BS740" s="100"/>
      <c r="BT740" s="100"/>
      <c r="BY740" s="101"/>
      <c r="BZ740" s="101"/>
      <c r="CA740" s="102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</row>
    <row r="741" spans="1:117" s="75" customFormat="1" x14ac:dyDescent="0.2">
      <c r="A741" s="97"/>
      <c r="B741" s="98"/>
      <c r="J741" s="99"/>
      <c r="BQ741" s="100"/>
      <c r="BR741" s="100"/>
      <c r="BS741" s="100"/>
      <c r="BT741" s="100"/>
      <c r="BY741" s="101"/>
      <c r="BZ741" s="101"/>
      <c r="CA741" s="102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</row>
    <row r="742" spans="1:117" s="75" customFormat="1" x14ac:dyDescent="0.2">
      <c r="A742" s="97"/>
      <c r="B742" s="98"/>
      <c r="J742" s="99"/>
      <c r="BQ742" s="100"/>
      <c r="BR742" s="100"/>
      <c r="BS742" s="100"/>
      <c r="BT742" s="100"/>
      <c r="BY742" s="101"/>
      <c r="BZ742" s="101"/>
      <c r="CA742" s="102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</row>
    <row r="743" spans="1:117" s="75" customFormat="1" x14ac:dyDescent="0.2">
      <c r="A743" s="97"/>
      <c r="B743" s="98"/>
      <c r="J743" s="99"/>
      <c r="BQ743" s="100"/>
      <c r="BR743" s="100"/>
      <c r="BS743" s="100"/>
      <c r="BT743" s="100"/>
      <c r="BY743" s="101"/>
      <c r="BZ743" s="101"/>
      <c r="CA743" s="102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</row>
    <row r="744" spans="1:117" s="75" customFormat="1" x14ac:dyDescent="0.2">
      <c r="A744" s="97"/>
      <c r="B744" s="98"/>
      <c r="J744" s="99"/>
      <c r="BQ744" s="100"/>
      <c r="BR744" s="100"/>
      <c r="BS744" s="100"/>
      <c r="BT744" s="100"/>
      <c r="BY744" s="101"/>
      <c r="BZ744" s="101"/>
      <c r="CA744" s="102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</row>
    <row r="745" spans="1:117" s="75" customFormat="1" x14ac:dyDescent="0.2">
      <c r="A745" s="97"/>
      <c r="B745" s="98"/>
      <c r="J745" s="99"/>
      <c r="BQ745" s="100"/>
      <c r="BR745" s="100"/>
      <c r="BS745" s="100"/>
      <c r="BT745" s="100"/>
      <c r="BY745" s="101"/>
      <c r="BZ745" s="101"/>
      <c r="CA745" s="102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</row>
    <row r="746" spans="1:117" x14ac:dyDescent="0.2">
      <c r="B746" s="110"/>
    </row>
    <row r="747" spans="1:117" x14ac:dyDescent="0.2">
      <c r="B747" s="110"/>
    </row>
    <row r="748" spans="1:117" x14ac:dyDescent="0.2">
      <c r="B748" s="110"/>
    </row>
    <row r="749" spans="1:117" x14ac:dyDescent="0.2">
      <c r="B749" s="110"/>
    </row>
    <row r="750" spans="1:117" x14ac:dyDescent="0.2">
      <c r="B750" s="110"/>
    </row>
    <row r="751" spans="1:117" x14ac:dyDescent="0.2">
      <c r="B751" s="110"/>
    </row>
    <row r="752" spans="1:117" x14ac:dyDescent="0.2">
      <c r="B752" s="110"/>
    </row>
    <row r="753" spans="2:2" x14ac:dyDescent="0.2">
      <c r="B753" s="110"/>
    </row>
    <row r="754" spans="2:2" x14ac:dyDescent="0.2">
      <c r="B754" s="110"/>
    </row>
    <row r="755" spans="2:2" x14ac:dyDescent="0.2">
      <c r="B755" s="110"/>
    </row>
    <row r="756" spans="2:2" x14ac:dyDescent="0.2">
      <c r="B756" s="110"/>
    </row>
    <row r="757" spans="2:2" x14ac:dyDescent="0.2">
      <c r="B757" s="110"/>
    </row>
    <row r="758" spans="2:2" x14ac:dyDescent="0.2">
      <c r="B758" s="110"/>
    </row>
    <row r="759" spans="2:2" x14ac:dyDescent="0.2">
      <c r="B759" s="110"/>
    </row>
    <row r="760" spans="2:2" x14ac:dyDescent="0.2">
      <c r="B760" s="110"/>
    </row>
    <row r="761" spans="2:2" x14ac:dyDescent="0.2">
      <c r="B761" s="110"/>
    </row>
    <row r="762" spans="2:2" x14ac:dyDescent="0.2">
      <c r="B762" s="110"/>
    </row>
    <row r="763" spans="2:2" x14ac:dyDescent="0.2">
      <c r="B763" s="110"/>
    </row>
    <row r="764" spans="2:2" x14ac:dyDescent="0.2">
      <c r="B764" s="110"/>
    </row>
    <row r="765" spans="2:2" x14ac:dyDescent="0.2">
      <c r="B765" s="110"/>
    </row>
    <row r="766" spans="2:2" x14ac:dyDescent="0.2">
      <c r="B766" s="110"/>
    </row>
    <row r="767" spans="2:2" x14ac:dyDescent="0.2">
      <c r="B767" s="110"/>
    </row>
    <row r="768" spans="2:2" x14ac:dyDescent="0.2">
      <c r="B768" s="110"/>
    </row>
    <row r="769" spans="2:2" x14ac:dyDescent="0.2">
      <c r="B769" s="110"/>
    </row>
    <row r="770" spans="2:2" x14ac:dyDescent="0.2">
      <c r="B770" s="110"/>
    </row>
    <row r="771" spans="2:2" x14ac:dyDescent="0.2">
      <c r="B771" s="110"/>
    </row>
    <row r="772" spans="2:2" x14ac:dyDescent="0.2">
      <c r="B772" s="110"/>
    </row>
    <row r="773" spans="2:2" x14ac:dyDescent="0.2">
      <c r="B773" s="110"/>
    </row>
    <row r="774" spans="2:2" x14ac:dyDescent="0.2">
      <c r="B774" s="110"/>
    </row>
    <row r="775" spans="2:2" x14ac:dyDescent="0.2">
      <c r="B775" s="110"/>
    </row>
    <row r="776" spans="2:2" x14ac:dyDescent="0.2">
      <c r="B776" s="110"/>
    </row>
    <row r="777" spans="2:2" x14ac:dyDescent="0.2">
      <c r="B777" s="110"/>
    </row>
    <row r="778" spans="2:2" x14ac:dyDescent="0.2">
      <c r="B778" s="110"/>
    </row>
    <row r="779" spans="2:2" x14ac:dyDescent="0.2">
      <c r="B779" s="110"/>
    </row>
    <row r="780" spans="2:2" x14ac:dyDescent="0.2">
      <c r="B780" s="110"/>
    </row>
    <row r="781" spans="2:2" x14ac:dyDescent="0.2">
      <c r="B781" s="110"/>
    </row>
    <row r="782" spans="2:2" x14ac:dyDescent="0.2">
      <c r="B782" s="110"/>
    </row>
    <row r="783" spans="2:2" x14ac:dyDescent="0.2">
      <c r="B783" s="110"/>
    </row>
    <row r="784" spans="2:2" x14ac:dyDescent="0.2">
      <c r="B784" s="110"/>
    </row>
    <row r="785" spans="2:2" x14ac:dyDescent="0.2">
      <c r="B785" s="110"/>
    </row>
    <row r="786" spans="2:2" x14ac:dyDescent="0.2">
      <c r="B786" s="110"/>
    </row>
    <row r="787" spans="2:2" x14ac:dyDescent="0.2">
      <c r="B787" s="110"/>
    </row>
    <row r="788" spans="2:2" x14ac:dyDescent="0.2">
      <c r="B788" s="110"/>
    </row>
    <row r="789" spans="2:2" x14ac:dyDescent="0.2">
      <c r="B789" s="110"/>
    </row>
    <row r="790" spans="2:2" x14ac:dyDescent="0.2">
      <c r="B790" s="110"/>
    </row>
    <row r="791" spans="2:2" x14ac:dyDescent="0.2">
      <c r="B791" s="110"/>
    </row>
    <row r="792" spans="2:2" x14ac:dyDescent="0.2">
      <c r="B792" s="110"/>
    </row>
    <row r="793" spans="2:2" x14ac:dyDescent="0.2">
      <c r="B793" s="110"/>
    </row>
    <row r="794" spans="2:2" x14ac:dyDescent="0.2">
      <c r="B794" s="110"/>
    </row>
    <row r="795" spans="2:2" x14ac:dyDescent="0.2">
      <c r="B795" s="110"/>
    </row>
    <row r="796" spans="2:2" x14ac:dyDescent="0.2">
      <c r="B796" s="110"/>
    </row>
    <row r="797" spans="2:2" x14ac:dyDescent="0.2">
      <c r="B797" s="110"/>
    </row>
    <row r="798" spans="2:2" x14ac:dyDescent="0.2">
      <c r="B798" s="110"/>
    </row>
    <row r="799" spans="2:2" x14ac:dyDescent="0.2">
      <c r="B799" s="110"/>
    </row>
    <row r="800" spans="2:2" x14ac:dyDescent="0.2">
      <c r="B800" s="110"/>
    </row>
    <row r="801" spans="2:2" x14ac:dyDescent="0.2">
      <c r="B801" s="110"/>
    </row>
    <row r="802" spans="2:2" x14ac:dyDescent="0.2">
      <c r="B802" s="110"/>
    </row>
    <row r="803" spans="2:2" x14ac:dyDescent="0.2">
      <c r="B803" s="110"/>
    </row>
    <row r="804" spans="2:2" x14ac:dyDescent="0.2">
      <c r="B804" s="110"/>
    </row>
    <row r="805" spans="2:2" x14ac:dyDescent="0.2">
      <c r="B805" s="110"/>
    </row>
    <row r="806" spans="2:2" x14ac:dyDescent="0.2">
      <c r="B806" s="110"/>
    </row>
    <row r="807" spans="2:2" x14ac:dyDescent="0.2">
      <c r="B807" s="110"/>
    </row>
    <row r="808" spans="2:2" x14ac:dyDescent="0.2">
      <c r="B808" s="110"/>
    </row>
    <row r="809" spans="2:2" x14ac:dyDescent="0.2">
      <c r="B809" s="110"/>
    </row>
    <row r="810" spans="2:2" x14ac:dyDescent="0.2">
      <c r="B810" s="110"/>
    </row>
    <row r="811" spans="2:2" x14ac:dyDescent="0.2">
      <c r="B811" s="110"/>
    </row>
    <row r="812" spans="2:2" x14ac:dyDescent="0.2">
      <c r="B812" s="110"/>
    </row>
    <row r="813" spans="2:2" x14ac:dyDescent="0.2">
      <c r="B813" s="110"/>
    </row>
    <row r="814" spans="2:2" x14ac:dyDescent="0.2">
      <c r="B814" s="110"/>
    </row>
    <row r="815" spans="2:2" x14ac:dyDescent="0.2">
      <c r="B815" s="110"/>
    </row>
    <row r="816" spans="2:2" x14ac:dyDescent="0.2">
      <c r="B816" s="110"/>
    </row>
    <row r="817" spans="2:2" x14ac:dyDescent="0.2">
      <c r="B817" s="110"/>
    </row>
    <row r="818" spans="2:2" x14ac:dyDescent="0.2">
      <c r="B818" s="110"/>
    </row>
    <row r="819" spans="2:2" x14ac:dyDescent="0.2">
      <c r="B819" s="110"/>
    </row>
    <row r="820" spans="2:2" x14ac:dyDescent="0.2">
      <c r="B820" s="110"/>
    </row>
    <row r="821" spans="2:2" x14ac:dyDescent="0.2">
      <c r="B821" s="110"/>
    </row>
    <row r="822" spans="2:2" x14ac:dyDescent="0.2">
      <c r="B822" s="110"/>
    </row>
    <row r="823" spans="2:2" x14ac:dyDescent="0.2">
      <c r="B823" s="110"/>
    </row>
    <row r="824" spans="2:2" x14ac:dyDescent="0.2">
      <c r="B824" s="110"/>
    </row>
    <row r="825" spans="2:2" x14ac:dyDescent="0.2">
      <c r="B825" s="110"/>
    </row>
    <row r="826" spans="2:2" x14ac:dyDescent="0.2">
      <c r="B826" s="110"/>
    </row>
    <row r="827" spans="2:2" x14ac:dyDescent="0.2">
      <c r="B827" s="110"/>
    </row>
    <row r="828" spans="2:2" x14ac:dyDescent="0.2">
      <c r="B828" s="110"/>
    </row>
    <row r="829" spans="2:2" x14ac:dyDescent="0.2">
      <c r="B829" s="110"/>
    </row>
    <row r="830" spans="2:2" x14ac:dyDescent="0.2">
      <c r="B830" s="110"/>
    </row>
    <row r="831" spans="2:2" x14ac:dyDescent="0.2">
      <c r="B831" s="110"/>
    </row>
    <row r="832" spans="2:2" x14ac:dyDescent="0.2">
      <c r="B832" s="110"/>
    </row>
    <row r="833" spans="2:2" x14ac:dyDescent="0.2">
      <c r="B833" s="110"/>
    </row>
    <row r="834" spans="2:2" x14ac:dyDescent="0.2">
      <c r="B834" s="110"/>
    </row>
    <row r="835" spans="2:2" x14ac:dyDescent="0.2">
      <c r="B835" s="110"/>
    </row>
    <row r="836" spans="2:2" x14ac:dyDescent="0.2">
      <c r="B836" s="110"/>
    </row>
    <row r="837" spans="2:2" x14ac:dyDescent="0.2">
      <c r="B837" s="110"/>
    </row>
    <row r="838" spans="2:2" x14ac:dyDescent="0.2">
      <c r="B838" s="110"/>
    </row>
    <row r="839" spans="2:2" x14ac:dyDescent="0.2">
      <c r="B839" s="110"/>
    </row>
    <row r="840" spans="2:2" x14ac:dyDescent="0.2">
      <c r="B840" s="110"/>
    </row>
    <row r="841" spans="2:2" x14ac:dyDescent="0.2">
      <c r="B841" s="110"/>
    </row>
    <row r="842" spans="2:2" x14ac:dyDescent="0.2">
      <c r="B842" s="110"/>
    </row>
    <row r="843" spans="2:2" x14ac:dyDescent="0.2">
      <c r="B843" s="110"/>
    </row>
    <row r="844" spans="2:2" x14ac:dyDescent="0.2">
      <c r="B844" s="110"/>
    </row>
    <row r="845" spans="2:2" x14ac:dyDescent="0.2">
      <c r="B845" s="110"/>
    </row>
    <row r="846" spans="2:2" x14ac:dyDescent="0.2">
      <c r="B846" s="110"/>
    </row>
    <row r="847" spans="2:2" x14ac:dyDescent="0.2">
      <c r="B847" s="110"/>
    </row>
    <row r="848" spans="2:2" x14ac:dyDescent="0.2">
      <c r="B848" s="110"/>
    </row>
    <row r="849" spans="2:2" x14ac:dyDescent="0.2">
      <c r="B849" s="110"/>
    </row>
    <row r="850" spans="2:2" x14ac:dyDescent="0.2">
      <c r="B850" s="110"/>
    </row>
    <row r="851" spans="2:2" x14ac:dyDescent="0.2">
      <c r="B851" s="110"/>
    </row>
    <row r="852" spans="2:2" x14ac:dyDescent="0.2">
      <c r="B852" s="110"/>
    </row>
    <row r="853" spans="2:2" x14ac:dyDescent="0.2">
      <c r="B853" s="110"/>
    </row>
    <row r="854" spans="2:2" x14ac:dyDescent="0.2">
      <c r="B854" s="110"/>
    </row>
    <row r="855" spans="2:2" x14ac:dyDescent="0.2">
      <c r="B855" s="110"/>
    </row>
    <row r="856" spans="2:2" x14ac:dyDescent="0.2">
      <c r="B856" s="110"/>
    </row>
    <row r="857" spans="2:2" x14ac:dyDescent="0.2">
      <c r="B857" s="110"/>
    </row>
    <row r="858" spans="2:2" x14ac:dyDescent="0.2">
      <c r="B858" s="110"/>
    </row>
    <row r="859" spans="2:2" x14ac:dyDescent="0.2">
      <c r="B859" s="110"/>
    </row>
    <row r="860" spans="2:2" x14ac:dyDescent="0.2">
      <c r="B860" s="110"/>
    </row>
    <row r="861" spans="2:2" x14ac:dyDescent="0.2">
      <c r="B861" s="110"/>
    </row>
    <row r="862" spans="2:2" x14ac:dyDescent="0.2">
      <c r="B862" s="110"/>
    </row>
    <row r="863" spans="2:2" x14ac:dyDescent="0.2">
      <c r="B863" s="110"/>
    </row>
    <row r="864" spans="2:2" x14ac:dyDescent="0.2">
      <c r="B864" s="110"/>
    </row>
    <row r="865" spans="2:2" x14ac:dyDescent="0.2">
      <c r="B865" s="110"/>
    </row>
    <row r="866" spans="2:2" x14ac:dyDescent="0.2">
      <c r="B866" s="110"/>
    </row>
    <row r="867" spans="2:2" x14ac:dyDescent="0.2">
      <c r="B867" s="110"/>
    </row>
    <row r="868" spans="2:2" x14ac:dyDescent="0.2">
      <c r="B868" s="110"/>
    </row>
    <row r="869" spans="2:2" x14ac:dyDescent="0.2">
      <c r="B869" s="110"/>
    </row>
    <row r="870" spans="2:2" x14ac:dyDescent="0.2">
      <c r="B870" s="110"/>
    </row>
    <row r="871" spans="2:2" x14ac:dyDescent="0.2">
      <c r="B871" s="110"/>
    </row>
    <row r="872" spans="2:2" x14ac:dyDescent="0.2">
      <c r="B872" s="110"/>
    </row>
    <row r="873" spans="2:2" x14ac:dyDescent="0.2">
      <c r="B873" s="110"/>
    </row>
    <row r="874" spans="2:2" x14ac:dyDescent="0.2">
      <c r="B874" s="110"/>
    </row>
    <row r="875" spans="2:2" x14ac:dyDescent="0.2">
      <c r="B875" s="110"/>
    </row>
    <row r="876" spans="2:2" x14ac:dyDescent="0.2">
      <c r="B876" s="110"/>
    </row>
    <row r="877" spans="2:2" x14ac:dyDescent="0.2">
      <c r="B877" s="110"/>
    </row>
    <row r="878" spans="2:2" x14ac:dyDescent="0.2">
      <c r="B878" s="110"/>
    </row>
    <row r="879" spans="2:2" x14ac:dyDescent="0.2">
      <c r="B879" s="110"/>
    </row>
    <row r="880" spans="2:2" x14ac:dyDescent="0.2">
      <c r="B880" s="110"/>
    </row>
    <row r="881" spans="2:2" x14ac:dyDescent="0.2">
      <c r="B881" s="110"/>
    </row>
    <row r="882" spans="2:2" x14ac:dyDescent="0.2">
      <c r="B882" s="110"/>
    </row>
    <row r="883" spans="2:2" x14ac:dyDescent="0.2">
      <c r="B883" s="110"/>
    </row>
    <row r="884" spans="2:2" x14ac:dyDescent="0.2">
      <c r="B884" s="110"/>
    </row>
    <row r="885" spans="2:2" x14ac:dyDescent="0.2">
      <c r="B885" s="110"/>
    </row>
    <row r="886" spans="2:2" x14ac:dyDescent="0.2">
      <c r="B886" s="110"/>
    </row>
    <row r="887" spans="2:2" x14ac:dyDescent="0.2">
      <c r="B887" s="110"/>
    </row>
    <row r="888" spans="2:2" x14ac:dyDescent="0.2">
      <c r="B888" s="110"/>
    </row>
    <row r="889" spans="2:2" x14ac:dyDescent="0.2">
      <c r="B889" s="110"/>
    </row>
    <row r="890" spans="2:2" x14ac:dyDescent="0.2">
      <c r="B890" s="110"/>
    </row>
    <row r="891" spans="2:2" x14ac:dyDescent="0.2">
      <c r="B891" s="110"/>
    </row>
    <row r="892" spans="2:2" x14ac:dyDescent="0.2">
      <c r="B892" s="110"/>
    </row>
    <row r="893" spans="2:2" x14ac:dyDescent="0.2">
      <c r="B893" s="110"/>
    </row>
    <row r="894" spans="2:2" x14ac:dyDescent="0.2">
      <c r="B894" s="110"/>
    </row>
    <row r="895" spans="2:2" x14ac:dyDescent="0.2">
      <c r="B895" s="110"/>
    </row>
    <row r="896" spans="2:2" x14ac:dyDescent="0.2">
      <c r="B896" s="110"/>
    </row>
    <row r="897" spans="2:2" x14ac:dyDescent="0.2">
      <c r="B897" s="110"/>
    </row>
    <row r="898" spans="2:2" x14ac:dyDescent="0.2">
      <c r="B898" s="110"/>
    </row>
    <row r="899" spans="2:2" x14ac:dyDescent="0.2">
      <c r="B899" s="110"/>
    </row>
    <row r="900" spans="2:2" x14ac:dyDescent="0.2">
      <c r="B900" s="110"/>
    </row>
    <row r="901" spans="2:2" x14ac:dyDescent="0.2">
      <c r="B901" s="110"/>
    </row>
    <row r="902" spans="2:2" x14ac:dyDescent="0.2">
      <c r="B902" s="110"/>
    </row>
    <row r="903" spans="2:2" x14ac:dyDescent="0.2">
      <c r="B903" s="110"/>
    </row>
    <row r="904" spans="2:2" x14ac:dyDescent="0.2">
      <c r="B904" s="110"/>
    </row>
    <row r="905" spans="2:2" x14ac:dyDescent="0.2">
      <c r="B905" s="110"/>
    </row>
    <row r="906" spans="2:2" x14ac:dyDescent="0.2">
      <c r="B906" s="110"/>
    </row>
    <row r="907" spans="2:2" x14ac:dyDescent="0.2">
      <c r="B907" s="110"/>
    </row>
    <row r="908" spans="2:2" x14ac:dyDescent="0.2">
      <c r="B908" s="110"/>
    </row>
    <row r="909" spans="2:2" x14ac:dyDescent="0.2">
      <c r="B909" s="110"/>
    </row>
    <row r="910" spans="2:2" x14ac:dyDescent="0.2">
      <c r="B910" s="110"/>
    </row>
    <row r="911" spans="2:2" x14ac:dyDescent="0.2">
      <c r="B911" s="110"/>
    </row>
    <row r="912" spans="2:2" x14ac:dyDescent="0.2">
      <c r="B912" s="110"/>
    </row>
    <row r="913" spans="2:2" x14ac:dyDescent="0.2">
      <c r="B913" s="110"/>
    </row>
    <row r="914" spans="2:2" x14ac:dyDescent="0.2">
      <c r="B914" s="110"/>
    </row>
    <row r="915" spans="2:2" x14ac:dyDescent="0.2">
      <c r="B915" s="110"/>
    </row>
    <row r="916" spans="2:2" x14ac:dyDescent="0.2">
      <c r="B916" s="110"/>
    </row>
    <row r="917" spans="2:2" x14ac:dyDescent="0.2">
      <c r="B917" s="110"/>
    </row>
    <row r="918" spans="2:2" x14ac:dyDescent="0.2">
      <c r="B918" s="110"/>
    </row>
    <row r="919" spans="2:2" x14ac:dyDescent="0.2">
      <c r="B919" s="110"/>
    </row>
    <row r="920" spans="2:2" x14ac:dyDescent="0.2">
      <c r="B920" s="110"/>
    </row>
    <row r="921" spans="2:2" x14ac:dyDescent="0.2">
      <c r="B921" s="110"/>
    </row>
    <row r="922" spans="2:2" x14ac:dyDescent="0.2">
      <c r="B922" s="110"/>
    </row>
    <row r="923" spans="2:2" x14ac:dyDescent="0.2">
      <c r="B923" s="110"/>
    </row>
    <row r="924" spans="2:2" x14ac:dyDescent="0.2">
      <c r="B924" s="110"/>
    </row>
    <row r="925" spans="2:2" x14ac:dyDescent="0.2">
      <c r="B925" s="110"/>
    </row>
    <row r="926" spans="2:2" x14ac:dyDescent="0.2">
      <c r="B926" s="110"/>
    </row>
    <row r="927" spans="2:2" x14ac:dyDescent="0.2">
      <c r="B927" s="110"/>
    </row>
    <row r="928" spans="2:2" x14ac:dyDescent="0.2">
      <c r="B928" s="110"/>
    </row>
    <row r="929" spans="2:2" x14ac:dyDescent="0.2">
      <c r="B929" s="110"/>
    </row>
    <row r="930" spans="2:2" x14ac:dyDescent="0.2">
      <c r="B930" s="110"/>
    </row>
    <row r="931" spans="2:2" x14ac:dyDescent="0.2">
      <c r="B931" s="110"/>
    </row>
    <row r="932" spans="2:2" x14ac:dyDescent="0.2">
      <c r="B932" s="110"/>
    </row>
    <row r="933" spans="2:2" x14ac:dyDescent="0.2">
      <c r="B933" s="110"/>
    </row>
    <row r="934" spans="2:2" x14ac:dyDescent="0.2">
      <c r="B934" s="110"/>
    </row>
    <row r="935" spans="2:2" x14ac:dyDescent="0.2">
      <c r="B935" s="110"/>
    </row>
    <row r="936" spans="2:2" x14ac:dyDescent="0.2">
      <c r="B936" s="110"/>
    </row>
    <row r="937" spans="2:2" x14ac:dyDescent="0.2">
      <c r="B937" s="110"/>
    </row>
    <row r="938" spans="2:2" x14ac:dyDescent="0.2">
      <c r="B938" s="110"/>
    </row>
    <row r="939" spans="2:2" x14ac:dyDescent="0.2">
      <c r="B939" s="110"/>
    </row>
    <row r="940" spans="2:2" x14ac:dyDescent="0.2">
      <c r="B940" s="110"/>
    </row>
    <row r="941" spans="2:2" x14ac:dyDescent="0.2">
      <c r="B941" s="110"/>
    </row>
    <row r="942" spans="2:2" x14ac:dyDescent="0.2">
      <c r="B942" s="110"/>
    </row>
    <row r="943" spans="2:2" x14ac:dyDescent="0.2">
      <c r="B943" s="110"/>
    </row>
    <row r="944" spans="2:2" x14ac:dyDescent="0.2">
      <c r="B944" s="110"/>
    </row>
    <row r="945" spans="2:2" x14ac:dyDescent="0.2">
      <c r="B945" s="110"/>
    </row>
    <row r="946" spans="2:2" x14ac:dyDescent="0.2">
      <c r="B946" s="110"/>
    </row>
    <row r="947" spans="2:2" x14ac:dyDescent="0.2">
      <c r="B947" s="110"/>
    </row>
    <row r="948" spans="2:2" x14ac:dyDescent="0.2">
      <c r="B948" s="110"/>
    </row>
    <row r="949" spans="2:2" x14ac:dyDescent="0.2">
      <c r="B949" s="110"/>
    </row>
    <row r="950" spans="2:2" x14ac:dyDescent="0.2">
      <c r="B950" s="110"/>
    </row>
    <row r="951" spans="2:2" x14ac:dyDescent="0.2">
      <c r="B951" s="110"/>
    </row>
    <row r="952" spans="2:2" x14ac:dyDescent="0.2">
      <c r="B952" s="110"/>
    </row>
    <row r="953" spans="2:2" x14ac:dyDescent="0.2">
      <c r="B953" s="110"/>
    </row>
    <row r="954" spans="2:2" x14ac:dyDescent="0.2">
      <c r="B954" s="110"/>
    </row>
    <row r="955" spans="2:2" x14ac:dyDescent="0.2">
      <c r="B955" s="110"/>
    </row>
    <row r="956" spans="2:2" x14ac:dyDescent="0.2">
      <c r="B956" s="110"/>
    </row>
    <row r="957" spans="2:2" x14ac:dyDescent="0.2">
      <c r="B957" s="110"/>
    </row>
    <row r="958" spans="2:2" x14ac:dyDescent="0.2">
      <c r="B958" s="110"/>
    </row>
    <row r="959" spans="2:2" x14ac:dyDescent="0.2">
      <c r="B959" s="110"/>
    </row>
    <row r="960" spans="2:2" x14ac:dyDescent="0.2">
      <c r="B960" s="110"/>
    </row>
    <row r="961" spans="2:2" x14ac:dyDescent="0.2">
      <c r="B961" s="110"/>
    </row>
    <row r="962" spans="2:2" x14ac:dyDescent="0.2">
      <c r="B962" s="110"/>
    </row>
    <row r="963" spans="2:2" x14ac:dyDescent="0.2">
      <c r="B963" s="110"/>
    </row>
    <row r="964" spans="2:2" x14ac:dyDescent="0.2">
      <c r="B964" s="110"/>
    </row>
    <row r="965" spans="2:2" x14ac:dyDescent="0.2">
      <c r="B965" s="110"/>
    </row>
    <row r="966" spans="2:2" x14ac:dyDescent="0.2">
      <c r="B966" s="110"/>
    </row>
    <row r="967" spans="2:2" x14ac:dyDescent="0.2">
      <c r="B967" s="110"/>
    </row>
    <row r="968" spans="2:2" x14ac:dyDescent="0.2">
      <c r="B968" s="110"/>
    </row>
    <row r="969" spans="2:2" x14ac:dyDescent="0.2">
      <c r="B969" s="110"/>
    </row>
    <row r="970" spans="2:2" x14ac:dyDescent="0.2">
      <c r="B970" s="110"/>
    </row>
    <row r="971" spans="2:2" x14ac:dyDescent="0.2">
      <c r="B971" s="110"/>
    </row>
    <row r="972" spans="2:2" x14ac:dyDescent="0.2">
      <c r="B972" s="110"/>
    </row>
    <row r="973" spans="2:2" x14ac:dyDescent="0.2">
      <c r="B973" s="110"/>
    </row>
    <row r="974" spans="2:2" x14ac:dyDescent="0.2">
      <c r="B974" s="110"/>
    </row>
    <row r="975" spans="2:2" x14ac:dyDescent="0.2">
      <c r="B975" s="110"/>
    </row>
    <row r="976" spans="2:2" x14ac:dyDescent="0.2">
      <c r="B976" s="110"/>
    </row>
    <row r="977" spans="2:2" x14ac:dyDescent="0.2">
      <c r="B977" s="110"/>
    </row>
    <row r="978" spans="2:2" x14ac:dyDescent="0.2">
      <c r="B978" s="110"/>
    </row>
    <row r="979" spans="2:2" x14ac:dyDescent="0.2">
      <c r="B979" s="110"/>
    </row>
    <row r="980" spans="2:2" x14ac:dyDescent="0.2">
      <c r="B980" s="110"/>
    </row>
    <row r="981" spans="2:2" x14ac:dyDescent="0.2">
      <c r="B981" s="110"/>
    </row>
    <row r="982" spans="2:2" x14ac:dyDescent="0.2">
      <c r="B982" s="110"/>
    </row>
    <row r="983" spans="2:2" x14ac:dyDescent="0.2">
      <c r="B983" s="110"/>
    </row>
    <row r="984" spans="2:2" x14ac:dyDescent="0.2">
      <c r="B984" s="110"/>
    </row>
    <row r="985" spans="2:2" x14ac:dyDescent="0.2">
      <c r="B985" s="110"/>
    </row>
    <row r="986" spans="2:2" x14ac:dyDescent="0.2">
      <c r="B986" s="110"/>
    </row>
    <row r="987" spans="2:2" x14ac:dyDescent="0.2">
      <c r="B987" s="110"/>
    </row>
    <row r="988" spans="2:2" x14ac:dyDescent="0.2">
      <c r="B988" s="110"/>
    </row>
    <row r="989" spans="2:2" x14ac:dyDescent="0.2">
      <c r="B989" s="110"/>
    </row>
    <row r="990" spans="2:2" x14ac:dyDescent="0.2">
      <c r="B990" s="110"/>
    </row>
    <row r="991" spans="2:2" x14ac:dyDescent="0.2">
      <c r="B991" s="110"/>
    </row>
    <row r="992" spans="2:2" x14ac:dyDescent="0.2">
      <c r="B992" s="110"/>
    </row>
    <row r="993" spans="2:2" x14ac:dyDescent="0.2">
      <c r="B993" s="110"/>
    </row>
    <row r="994" spans="2:2" x14ac:dyDescent="0.2">
      <c r="B994" s="110"/>
    </row>
    <row r="995" spans="2:2" x14ac:dyDescent="0.2">
      <c r="B995" s="110"/>
    </row>
    <row r="996" spans="2:2" x14ac:dyDescent="0.2">
      <c r="B996" s="110"/>
    </row>
    <row r="997" spans="2:2" x14ac:dyDescent="0.2">
      <c r="B997" s="110"/>
    </row>
    <row r="998" spans="2:2" x14ac:dyDescent="0.2">
      <c r="B998" s="110"/>
    </row>
    <row r="999" spans="2:2" x14ac:dyDescent="0.2">
      <c r="B999" s="110"/>
    </row>
    <row r="1000" spans="2:2" x14ac:dyDescent="0.2">
      <c r="B1000" s="110"/>
    </row>
    <row r="1001" spans="2:2" x14ac:dyDescent="0.2">
      <c r="B1001" s="110"/>
    </row>
    <row r="1002" spans="2:2" x14ac:dyDescent="0.2">
      <c r="B1002" s="110"/>
    </row>
    <row r="1003" spans="2:2" x14ac:dyDescent="0.2">
      <c r="B1003" s="110"/>
    </row>
    <row r="1004" spans="2:2" x14ac:dyDescent="0.2">
      <c r="B1004" s="110"/>
    </row>
    <row r="1005" spans="2:2" x14ac:dyDescent="0.2">
      <c r="B1005" s="110"/>
    </row>
    <row r="1006" spans="2:2" x14ac:dyDescent="0.2">
      <c r="B1006" s="110"/>
    </row>
    <row r="1007" spans="2:2" x14ac:dyDescent="0.2">
      <c r="B1007" s="110"/>
    </row>
    <row r="1008" spans="2:2" x14ac:dyDescent="0.2">
      <c r="B1008" s="110"/>
    </row>
    <row r="1009" spans="2:2" x14ac:dyDescent="0.2">
      <c r="B1009" s="110"/>
    </row>
    <row r="1010" spans="2:2" x14ac:dyDescent="0.2">
      <c r="B1010" s="110"/>
    </row>
    <row r="1011" spans="2:2" x14ac:dyDescent="0.2">
      <c r="B1011" s="110"/>
    </row>
    <row r="1012" spans="2:2" x14ac:dyDescent="0.2">
      <c r="B1012" s="110"/>
    </row>
    <row r="1013" spans="2:2" x14ac:dyDescent="0.2">
      <c r="B1013" s="110"/>
    </row>
    <row r="1014" spans="2:2" x14ac:dyDescent="0.2">
      <c r="B1014" s="110"/>
    </row>
    <row r="1015" spans="2:2" x14ac:dyDescent="0.2">
      <c r="B1015" s="110"/>
    </row>
    <row r="1016" spans="2:2" x14ac:dyDescent="0.2">
      <c r="B1016" s="110"/>
    </row>
    <row r="1017" spans="2:2" x14ac:dyDescent="0.2">
      <c r="B1017" s="110"/>
    </row>
    <row r="1018" spans="2:2" x14ac:dyDescent="0.2">
      <c r="B1018" s="110"/>
    </row>
    <row r="1019" spans="2:2" x14ac:dyDescent="0.2">
      <c r="B1019" s="110"/>
    </row>
    <row r="1020" spans="2:2" x14ac:dyDescent="0.2">
      <c r="B1020" s="110"/>
    </row>
    <row r="1021" spans="2:2" x14ac:dyDescent="0.2">
      <c r="B1021" s="110"/>
    </row>
    <row r="1022" spans="2:2" x14ac:dyDescent="0.2">
      <c r="B1022" s="110"/>
    </row>
    <row r="1023" spans="2:2" x14ac:dyDescent="0.2">
      <c r="B1023" s="110"/>
    </row>
    <row r="1024" spans="2:2" x14ac:dyDescent="0.2">
      <c r="B1024" s="110"/>
    </row>
    <row r="1025" spans="2:2" x14ac:dyDescent="0.2">
      <c r="B1025" s="110"/>
    </row>
    <row r="1026" spans="2:2" x14ac:dyDescent="0.2">
      <c r="B1026" s="110"/>
    </row>
    <row r="1027" spans="2:2" x14ac:dyDescent="0.2">
      <c r="B1027" s="110"/>
    </row>
    <row r="1028" spans="2:2" x14ac:dyDescent="0.2">
      <c r="B1028" s="110"/>
    </row>
    <row r="1029" spans="2:2" x14ac:dyDescent="0.2">
      <c r="B1029" s="110"/>
    </row>
    <row r="1030" spans="2:2" x14ac:dyDescent="0.2">
      <c r="B1030" s="110"/>
    </row>
    <row r="1031" spans="2:2" x14ac:dyDescent="0.2">
      <c r="B1031" s="110"/>
    </row>
    <row r="1032" spans="2:2" x14ac:dyDescent="0.2">
      <c r="B1032" s="110"/>
    </row>
    <row r="1033" spans="2:2" x14ac:dyDescent="0.2">
      <c r="B1033" s="110"/>
    </row>
    <row r="1034" spans="2:2" x14ac:dyDescent="0.2">
      <c r="B1034" s="110"/>
    </row>
    <row r="1035" spans="2:2" x14ac:dyDescent="0.2">
      <c r="B1035" s="110"/>
    </row>
    <row r="1036" spans="2:2" x14ac:dyDescent="0.2">
      <c r="B1036" s="110"/>
    </row>
    <row r="1037" spans="2:2" x14ac:dyDescent="0.2">
      <c r="B1037" s="110"/>
    </row>
    <row r="1038" spans="2:2" x14ac:dyDescent="0.2">
      <c r="B1038" s="110"/>
    </row>
    <row r="1039" spans="2:2" x14ac:dyDescent="0.2">
      <c r="B1039" s="110"/>
    </row>
    <row r="1040" spans="2:2" x14ac:dyDescent="0.2">
      <c r="B1040" s="110"/>
    </row>
    <row r="1041" spans="2:2" x14ac:dyDescent="0.2">
      <c r="B1041" s="110"/>
    </row>
    <row r="1042" spans="2:2" x14ac:dyDescent="0.2">
      <c r="B1042" s="110"/>
    </row>
    <row r="1043" spans="2:2" x14ac:dyDescent="0.2">
      <c r="B1043" s="110"/>
    </row>
    <row r="1044" spans="2:2" x14ac:dyDescent="0.2">
      <c r="B1044" s="110"/>
    </row>
    <row r="1045" spans="2:2" x14ac:dyDescent="0.2">
      <c r="B1045" s="110"/>
    </row>
    <row r="1046" spans="2:2" x14ac:dyDescent="0.2">
      <c r="B1046" s="110"/>
    </row>
    <row r="1047" spans="2:2" x14ac:dyDescent="0.2">
      <c r="B1047" s="110"/>
    </row>
    <row r="1048" spans="2:2" x14ac:dyDescent="0.2">
      <c r="B1048" s="110"/>
    </row>
    <row r="1049" spans="2:2" x14ac:dyDescent="0.2">
      <c r="B1049" s="110"/>
    </row>
    <row r="1050" spans="2:2" x14ac:dyDescent="0.2">
      <c r="B1050" s="110"/>
    </row>
    <row r="1051" spans="2:2" x14ac:dyDescent="0.2">
      <c r="B1051" s="110"/>
    </row>
    <row r="1052" spans="2:2" x14ac:dyDescent="0.2">
      <c r="B1052" s="110"/>
    </row>
    <row r="1053" spans="2:2" x14ac:dyDescent="0.2">
      <c r="B1053" s="110"/>
    </row>
    <row r="1054" spans="2:2" x14ac:dyDescent="0.2">
      <c r="B1054" s="110"/>
    </row>
    <row r="1055" spans="2:2" x14ac:dyDescent="0.2">
      <c r="B1055" s="110"/>
    </row>
    <row r="1056" spans="2:2" x14ac:dyDescent="0.2">
      <c r="B1056" s="110"/>
    </row>
    <row r="1057" spans="2:2" x14ac:dyDescent="0.2">
      <c r="B1057" s="110"/>
    </row>
    <row r="1058" spans="2:2" x14ac:dyDescent="0.2">
      <c r="B1058" s="110"/>
    </row>
    <row r="1059" spans="2:2" x14ac:dyDescent="0.2">
      <c r="B1059" s="110"/>
    </row>
    <row r="1060" spans="2:2" x14ac:dyDescent="0.2">
      <c r="B1060" s="110"/>
    </row>
    <row r="1061" spans="2:2" x14ac:dyDescent="0.2">
      <c r="B1061" s="110"/>
    </row>
    <row r="1062" spans="2:2" x14ac:dyDescent="0.2">
      <c r="B1062" s="110"/>
    </row>
    <row r="1063" spans="2:2" x14ac:dyDescent="0.2">
      <c r="B1063" s="110"/>
    </row>
    <row r="1064" spans="2:2" x14ac:dyDescent="0.2">
      <c r="B1064" s="110"/>
    </row>
    <row r="1065" spans="2:2" x14ac:dyDescent="0.2">
      <c r="B1065" s="110"/>
    </row>
    <row r="1066" spans="2:2" x14ac:dyDescent="0.2">
      <c r="B1066" s="110"/>
    </row>
    <row r="1067" spans="2:2" x14ac:dyDescent="0.2">
      <c r="B1067" s="110"/>
    </row>
    <row r="1068" spans="2:2" x14ac:dyDescent="0.2">
      <c r="B1068" s="110"/>
    </row>
    <row r="1069" spans="2:2" x14ac:dyDescent="0.2">
      <c r="B1069" s="110"/>
    </row>
    <row r="1070" spans="2:2" x14ac:dyDescent="0.2">
      <c r="B1070" s="110"/>
    </row>
    <row r="1071" spans="2:2" x14ac:dyDescent="0.2">
      <c r="B1071" s="110"/>
    </row>
    <row r="1072" spans="2:2" x14ac:dyDescent="0.2">
      <c r="B1072" s="110"/>
    </row>
    <row r="1073" spans="2:2" x14ac:dyDescent="0.2">
      <c r="B1073" s="110"/>
    </row>
    <row r="1074" spans="2:2" x14ac:dyDescent="0.2">
      <c r="B1074" s="110"/>
    </row>
    <row r="1075" spans="2:2" x14ac:dyDescent="0.2">
      <c r="B1075" s="110"/>
    </row>
    <row r="1076" spans="2:2" x14ac:dyDescent="0.2">
      <c r="B1076" s="110"/>
    </row>
    <row r="1077" spans="2:2" x14ac:dyDescent="0.2">
      <c r="B1077" s="110"/>
    </row>
    <row r="1078" spans="2:2" x14ac:dyDescent="0.2">
      <c r="B1078" s="110"/>
    </row>
    <row r="1079" spans="2:2" x14ac:dyDescent="0.2">
      <c r="B1079" s="110"/>
    </row>
    <row r="1080" spans="2:2" x14ac:dyDescent="0.2">
      <c r="B1080" s="110"/>
    </row>
    <row r="1081" spans="2:2" x14ac:dyDescent="0.2">
      <c r="B1081" s="110"/>
    </row>
    <row r="1082" spans="2:2" x14ac:dyDescent="0.2">
      <c r="B1082" s="110"/>
    </row>
    <row r="1083" spans="2:2" x14ac:dyDescent="0.2">
      <c r="B1083" s="110"/>
    </row>
    <row r="1084" spans="2:2" x14ac:dyDescent="0.2">
      <c r="B1084" s="110"/>
    </row>
    <row r="1085" spans="2:2" x14ac:dyDescent="0.2">
      <c r="B1085" s="110"/>
    </row>
    <row r="1086" spans="2:2" x14ac:dyDescent="0.2">
      <c r="B1086" s="110"/>
    </row>
    <row r="1087" spans="2:2" x14ac:dyDescent="0.2">
      <c r="B1087" s="110"/>
    </row>
    <row r="1088" spans="2:2" x14ac:dyDescent="0.2">
      <c r="B1088" s="110"/>
    </row>
    <row r="1089" spans="2:2" x14ac:dyDescent="0.2">
      <c r="B1089" s="110"/>
    </row>
    <row r="1090" spans="2:2" x14ac:dyDescent="0.2">
      <c r="B1090" s="110"/>
    </row>
    <row r="1091" spans="2:2" x14ac:dyDescent="0.2">
      <c r="B1091" s="110"/>
    </row>
    <row r="1092" spans="2:2" x14ac:dyDescent="0.2">
      <c r="B1092" s="110"/>
    </row>
    <row r="1093" spans="2:2" x14ac:dyDescent="0.2">
      <c r="B1093" s="110"/>
    </row>
    <row r="1094" spans="2:2" x14ac:dyDescent="0.2">
      <c r="B1094" s="110"/>
    </row>
    <row r="1095" spans="2:2" x14ac:dyDescent="0.2">
      <c r="B1095" s="110"/>
    </row>
    <row r="1096" spans="2:2" x14ac:dyDescent="0.2">
      <c r="B1096" s="110"/>
    </row>
    <row r="1097" spans="2:2" x14ac:dyDescent="0.2">
      <c r="B1097" s="110"/>
    </row>
    <row r="1098" spans="2:2" x14ac:dyDescent="0.2">
      <c r="B1098" s="110"/>
    </row>
    <row r="1099" spans="2:2" x14ac:dyDescent="0.2">
      <c r="B1099" s="110"/>
    </row>
    <row r="1100" spans="2:2" x14ac:dyDescent="0.2">
      <c r="B1100" s="110"/>
    </row>
    <row r="1101" spans="2:2" x14ac:dyDescent="0.2">
      <c r="B1101" s="110"/>
    </row>
    <row r="1102" spans="2:2" x14ac:dyDescent="0.2">
      <c r="B1102" s="110"/>
    </row>
    <row r="1103" spans="2:2" x14ac:dyDescent="0.2">
      <c r="B1103" s="110"/>
    </row>
    <row r="1104" spans="2:2" x14ac:dyDescent="0.2">
      <c r="B1104" s="110"/>
    </row>
    <row r="1105" spans="2:2" x14ac:dyDescent="0.2">
      <c r="B1105" s="110"/>
    </row>
    <row r="1106" spans="2:2" x14ac:dyDescent="0.2">
      <c r="B1106" s="110"/>
    </row>
    <row r="1107" spans="2:2" x14ac:dyDescent="0.2">
      <c r="B1107" s="110"/>
    </row>
    <row r="1108" spans="2:2" x14ac:dyDescent="0.2">
      <c r="B1108" s="110"/>
    </row>
    <row r="1109" spans="2:2" x14ac:dyDescent="0.2">
      <c r="B1109" s="110"/>
    </row>
    <row r="1110" spans="2:2" x14ac:dyDescent="0.2">
      <c r="B1110" s="110"/>
    </row>
    <row r="1111" spans="2:2" x14ac:dyDescent="0.2">
      <c r="B1111" s="110"/>
    </row>
    <row r="1112" spans="2:2" x14ac:dyDescent="0.2">
      <c r="B1112" s="110"/>
    </row>
    <row r="1113" spans="2:2" x14ac:dyDescent="0.2">
      <c r="B1113" s="110"/>
    </row>
    <row r="1114" spans="2:2" x14ac:dyDescent="0.2">
      <c r="B1114" s="110"/>
    </row>
    <row r="1115" spans="2:2" x14ac:dyDescent="0.2">
      <c r="B1115" s="110"/>
    </row>
    <row r="1116" spans="2:2" x14ac:dyDescent="0.2">
      <c r="B1116" s="110"/>
    </row>
    <row r="1117" spans="2:2" x14ac:dyDescent="0.2">
      <c r="B1117" s="110"/>
    </row>
    <row r="1118" spans="2:2" x14ac:dyDescent="0.2">
      <c r="B1118" s="110"/>
    </row>
    <row r="1119" spans="2:2" x14ac:dyDescent="0.2">
      <c r="B1119" s="110"/>
    </row>
    <row r="1120" spans="2:2" x14ac:dyDescent="0.2">
      <c r="B1120" s="110"/>
    </row>
    <row r="1121" spans="2:2" x14ac:dyDescent="0.2">
      <c r="B1121" s="110"/>
    </row>
    <row r="1122" spans="2:2" x14ac:dyDescent="0.2">
      <c r="B1122" s="110"/>
    </row>
    <row r="1123" spans="2:2" x14ac:dyDescent="0.2">
      <c r="B1123" s="110"/>
    </row>
    <row r="1124" spans="2:2" x14ac:dyDescent="0.2">
      <c r="B1124" s="110"/>
    </row>
    <row r="1125" spans="2:2" x14ac:dyDescent="0.2">
      <c r="B1125" s="110"/>
    </row>
    <row r="1126" spans="2:2" x14ac:dyDescent="0.2">
      <c r="B1126" s="110"/>
    </row>
    <row r="1127" spans="2:2" x14ac:dyDescent="0.2">
      <c r="B1127" s="110"/>
    </row>
    <row r="1128" spans="2:2" x14ac:dyDescent="0.2">
      <c r="B1128" s="110"/>
    </row>
    <row r="1129" spans="2:2" x14ac:dyDescent="0.2">
      <c r="B1129" s="110"/>
    </row>
    <row r="1130" spans="2:2" x14ac:dyDescent="0.2">
      <c r="B1130" s="110"/>
    </row>
    <row r="1131" spans="2:2" x14ac:dyDescent="0.2">
      <c r="B1131" s="110"/>
    </row>
    <row r="1132" spans="2:2" x14ac:dyDescent="0.2">
      <c r="B1132" s="110"/>
    </row>
    <row r="1133" spans="2:2" x14ac:dyDescent="0.2">
      <c r="B1133" s="110"/>
    </row>
    <row r="1134" spans="2:2" x14ac:dyDescent="0.2">
      <c r="B1134" s="110"/>
    </row>
    <row r="1135" spans="2:2" x14ac:dyDescent="0.2">
      <c r="B1135" s="110"/>
    </row>
    <row r="1136" spans="2:2" x14ac:dyDescent="0.2">
      <c r="B1136" s="110"/>
    </row>
    <row r="1137" spans="2:2" x14ac:dyDescent="0.2">
      <c r="B1137" s="110"/>
    </row>
    <row r="1138" spans="2:2" x14ac:dyDescent="0.2">
      <c r="B1138" s="110"/>
    </row>
    <row r="1139" spans="2:2" x14ac:dyDescent="0.2">
      <c r="B1139" s="110"/>
    </row>
    <row r="1140" spans="2:2" x14ac:dyDescent="0.2">
      <c r="B1140" s="110"/>
    </row>
    <row r="1141" spans="2:2" x14ac:dyDescent="0.2">
      <c r="B1141" s="110"/>
    </row>
    <row r="1142" spans="2:2" x14ac:dyDescent="0.2">
      <c r="B1142" s="110"/>
    </row>
    <row r="1143" spans="2:2" x14ac:dyDescent="0.2">
      <c r="B1143" s="110"/>
    </row>
    <row r="1144" spans="2:2" x14ac:dyDescent="0.2">
      <c r="B1144" s="110"/>
    </row>
    <row r="1145" spans="2:2" x14ac:dyDescent="0.2">
      <c r="B1145" s="110"/>
    </row>
    <row r="1146" spans="2:2" x14ac:dyDescent="0.2">
      <c r="B1146" s="110"/>
    </row>
    <row r="1147" spans="2:2" x14ac:dyDescent="0.2">
      <c r="B1147" s="110"/>
    </row>
    <row r="1148" spans="2:2" x14ac:dyDescent="0.2">
      <c r="B1148" s="110"/>
    </row>
    <row r="1149" spans="2:2" x14ac:dyDescent="0.2">
      <c r="B1149" s="110"/>
    </row>
    <row r="1150" spans="2:2" x14ac:dyDescent="0.2">
      <c r="B1150" s="110"/>
    </row>
    <row r="1151" spans="2:2" x14ac:dyDescent="0.2">
      <c r="B1151" s="110"/>
    </row>
    <row r="1152" spans="2:2" x14ac:dyDescent="0.2">
      <c r="B1152" s="110"/>
    </row>
    <row r="1153" spans="2:2" x14ac:dyDescent="0.2">
      <c r="B1153" s="110"/>
    </row>
    <row r="1154" spans="2:2" x14ac:dyDescent="0.2">
      <c r="B1154" s="110"/>
    </row>
    <row r="1155" spans="2:2" x14ac:dyDescent="0.2">
      <c r="B1155" s="110"/>
    </row>
    <row r="1156" spans="2:2" x14ac:dyDescent="0.2">
      <c r="B1156" s="110"/>
    </row>
    <row r="1157" spans="2:2" x14ac:dyDescent="0.2">
      <c r="B1157" s="110"/>
    </row>
    <row r="1158" spans="2:2" x14ac:dyDescent="0.2">
      <c r="B1158" s="110"/>
    </row>
    <row r="1159" spans="2:2" x14ac:dyDescent="0.2">
      <c r="B1159" s="110"/>
    </row>
    <row r="1160" spans="2:2" x14ac:dyDescent="0.2">
      <c r="B1160" s="110"/>
    </row>
    <row r="1161" spans="2:2" x14ac:dyDescent="0.2">
      <c r="B1161" s="110"/>
    </row>
    <row r="1162" spans="2:2" x14ac:dyDescent="0.2">
      <c r="B1162" s="110"/>
    </row>
    <row r="1163" spans="2:2" x14ac:dyDescent="0.2">
      <c r="B1163" s="110"/>
    </row>
    <row r="1164" spans="2:2" x14ac:dyDescent="0.2">
      <c r="B1164" s="110"/>
    </row>
    <row r="1165" spans="2:2" x14ac:dyDescent="0.2">
      <c r="B1165" s="110"/>
    </row>
    <row r="1166" spans="2:2" x14ac:dyDescent="0.2">
      <c r="B1166" s="110"/>
    </row>
    <row r="1167" spans="2:2" x14ac:dyDescent="0.2">
      <c r="B1167" s="110"/>
    </row>
    <row r="1168" spans="2:2" x14ac:dyDescent="0.2">
      <c r="B1168" s="110"/>
    </row>
    <row r="1169" spans="2:2" x14ac:dyDescent="0.2">
      <c r="B1169" s="110"/>
    </row>
    <row r="1170" spans="2:2" x14ac:dyDescent="0.2">
      <c r="B1170" s="110"/>
    </row>
    <row r="1171" spans="2:2" x14ac:dyDescent="0.2">
      <c r="B1171" s="110"/>
    </row>
    <row r="1172" spans="2:2" x14ac:dyDescent="0.2">
      <c r="B1172" s="110"/>
    </row>
    <row r="1173" spans="2:2" x14ac:dyDescent="0.2">
      <c r="B1173" s="110"/>
    </row>
    <row r="1174" spans="2:2" x14ac:dyDescent="0.2">
      <c r="B1174" s="110"/>
    </row>
    <row r="1175" spans="2:2" x14ac:dyDescent="0.2">
      <c r="B1175" s="110"/>
    </row>
    <row r="1176" spans="2:2" x14ac:dyDescent="0.2">
      <c r="B1176" s="110"/>
    </row>
    <row r="1177" spans="2:2" x14ac:dyDescent="0.2">
      <c r="B1177" s="110"/>
    </row>
    <row r="1178" spans="2:2" x14ac:dyDescent="0.2">
      <c r="B1178" s="110"/>
    </row>
    <row r="1179" spans="2:2" x14ac:dyDescent="0.2">
      <c r="B1179" s="110"/>
    </row>
    <row r="1180" spans="2:2" x14ac:dyDescent="0.2">
      <c r="B1180" s="110"/>
    </row>
    <row r="1181" spans="2:2" x14ac:dyDescent="0.2">
      <c r="B1181" s="110"/>
    </row>
    <row r="1182" spans="2:2" x14ac:dyDescent="0.2">
      <c r="B1182" s="110"/>
    </row>
    <row r="1183" spans="2:2" x14ac:dyDescent="0.2">
      <c r="B1183" s="110"/>
    </row>
    <row r="1184" spans="2:2" x14ac:dyDescent="0.2">
      <c r="B1184" s="110"/>
    </row>
    <row r="1185" spans="2:2" x14ac:dyDescent="0.2">
      <c r="B1185" s="110"/>
    </row>
    <row r="1186" spans="2:2" x14ac:dyDescent="0.2">
      <c r="B1186" s="110"/>
    </row>
    <row r="1187" spans="2:2" x14ac:dyDescent="0.2">
      <c r="B1187" s="110"/>
    </row>
    <row r="1188" spans="2:2" x14ac:dyDescent="0.2">
      <c r="B1188" s="110"/>
    </row>
    <row r="1189" spans="2:2" x14ac:dyDescent="0.2">
      <c r="B1189" s="110"/>
    </row>
    <row r="1190" spans="2:2" x14ac:dyDescent="0.2">
      <c r="B1190" s="110"/>
    </row>
    <row r="1191" spans="2:2" x14ac:dyDescent="0.2">
      <c r="B1191" s="110"/>
    </row>
    <row r="1192" spans="2:2" x14ac:dyDescent="0.2">
      <c r="B1192" s="110"/>
    </row>
    <row r="1193" spans="2:2" x14ac:dyDescent="0.2">
      <c r="B1193" s="110"/>
    </row>
    <row r="1194" spans="2:2" x14ac:dyDescent="0.2">
      <c r="B1194" s="110"/>
    </row>
    <row r="1195" spans="2:2" x14ac:dyDescent="0.2">
      <c r="B1195" s="110"/>
    </row>
    <row r="1196" spans="2:2" x14ac:dyDescent="0.2">
      <c r="B1196" s="110"/>
    </row>
    <row r="1197" spans="2:2" x14ac:dyDescent="0.2">
      <c r="B1197" s="110"/>
    </row>
    <row r="1198" spans="2:2" x14ac:dyDescent="0.2">
      <c r="B1198" s="110"/>
    </row>
    <row r="1199" spans="2:2" x14ac:dyDescent="0.2">
      <c r="B1199" s="110"/>
    </row>
    <row r="1200" spans="2:2" x14ac:dyDescent="0.2">
      <c r="B1200" s="110"/>
    </row>
    <row r="1201" spans="2:2" x14ac:dyDescent="0.2">
      <c r="B1201" s="110"/>
    </row>
    <row r="1202" spans="2:2" x14ac:dyDescent="0.2">
      <c r="B1202" s="110"/>
    </row>
    <row r="1203" spans="2:2" x14ac:dyDescent="0.2">
      <c r="B1203" s="110"/>
    </row>
    <row r="1204" spans="2:2" x14ac:dyDescent="0.2">
      <c r="B1204" s="110"/>
    </row>
    <row r="1205" spans="2:2" x14ac:dyDescent="0.2">
      <c r="B1205" s="110"/>
    </row>
    <row r="1206" spans="2:2" x14ac:dyDescent="0.2">
      <c r="B1206" s="110"/>
    </row>
    <row r="1207" spans="2:2" x14ac:dyDescent="0.2">
      <c r="B1207" s="110"/>
    </row>
    <row r="1208" spans="2:2" x14ac:dyDescent="0.2">
      <c r="B1208" s="110"/>
    </row>
    <row r="1209" spans="2:2" x14ac:dyDescent="0.2">
      <c r="B1209" s="110"/>
    </row>
    <row r="1210" spans="2:2" x14ac:dyDescent="0.2">
      <c r="B1210" s="110"/>
    </row>
    <row r="1211" spans="2:2" x14ac:dyDescent="0.2">
      <c r="B1211" s="110"/>
    </row>
    <row r="1212" spans="2:2" x14ac:dyDescent="0.2">
      <c r="B1212" s="110"/>
    </row>
    <row r="1213" spans="2:2" x14ac:dyDescent="0.2">
      <c r="B1213" s="110"/>
    </row>
    <row r="1214" spans="2:2" x14ac:dyDescent="0.2">
      <c r="B1214" s="110"/>
    </row>
    <row r="1215" spans="2:2" x14ac:dyDescent="0.2">
      <c r="B1215" s="110"/>
    </row>
    <row r="1216" spans="2:2" x14ac:dyDescent="0.2">
      <c r="B1216" s="110"/>
    </row>
    <row r="1217" spans="2:2" x14ac:dyDescent="0.2">
      <c r="B1217" s="110"/>
    </row>
    <row r="1218" spans="2:2" x14ac:dyDescent="0.2">
      <c r="B1218" s="110"/>
    </row>
    <row r="1219" spans="2:2" x14ac:dyDescent="0.2">
      <c r="B1219" s="110"/>
    </row>
    <row r="1220" spans="2:2" x14ac:dyDescent="0.2">
      <c r="B1220" s="110"/>
    </row>
    <row r="1221" spans="2:2" x14ac:dyDescent="0.2">
      <c r="B1221" s="110"/>
    </row>
    <row r="1222" spans="2:2" x14ac:dyDescent="0.2">
      <c r="B1222" s="110"/>
    </row>
    <row r="1223" spans="2:2" x14ac:dyDescent="0.2">
      <c r="B1223" s="110"/>
    </row>
    <row r="1224" spans="2:2" x14ac:dyDescent="0.2">
      <c r="B1224" s="110"/>
    </row>
    <row r="1225" spans="2:2" x14ac:dyDescent="0.2">
      <c r="B1225" s="110"/>
    </row>
    <row r="1226" spans="2:2" x14ac:dyDescent="0.2">
      <c r="B1226" s="110"/>
    </row>
    <row r="1227" spans="2:2" x14ac:dyDescent="0.2">
      <c r="B1227" s="110"/>
    </row>
    <row r="1228" spans="2:2" x14ac:dyDescent="0.2">
      <c r="B1228" s="110"/>
    </row>
    <row r="1229" spans="2:2" x14ac:dyDescent="0.2">
      <c r="B1229" s="110"/>
    </row>
    <row r="1230" spans="2:2" x14ac:dyDescent="0.2">
      <c r="B1230" s="110"/>
    </row>
    <row r="1231" spans="2:2" x14ac:dyDescent="0.2">
      <c r="B1231" s="110"/>
    </row>
    <row r="1232" spans="2:2" x14ac:dyDescent="0.2">
      <c r="B1232" s="110"/>
    </row>
    <row r="1233" spans="2:2" x14ac:dyDescent="0.2">
      <c r="B1233" s="110"/>
    </row>
    <row r="1234" spans="2:2" x14ac:dyDescent="0.2">
      <c r="B1234" s="110"/>
    </row>
    <row r="1235" spans="2:2" x14ac:dyDescent="0.2">
      <c r="B1235" s="110"/>
    </row>
    <row r="1236" spans="2:2" x14ac:dyDescent="0.2">
      <c r="B1236" s="110"/>
    </row>
    <row r="1237" spans="2:2" x14ac:dyDescent="0.2">
      <c r="B1237" s="110"/>
    </row>
    <row r="1238" spans="2:2" x14ac:dyDescent="0.2">
      <c r="B1238" s="110"/>
    </row>
    <row r="1239" spans="2:2" x14ac:dyDescent="0.2">
      <c r="B1239" s="110"/>
    </row>
    <row r="1240" spans="2:2" x14ac:dyDescent="0.2">
      <c r="B1240" s="110"/>
    </row>
    <row r="1241" spans="2:2" x14ac:dyDescent="0.2">
      <c r="B1241" s="110"/>
    </row>
    <row r="1242" spans="2:2" x14ac:dyDescent="0.2">
      <c r="B1242" s="110"/>
    </row>
    <row r="1243" spans="2:2" x14ac:dyDescent="0.2">
      <c r="B1243" s="110"/>
    </row>
    <row r="1244" spans="2:2" x14ac:dyDescent="0.2">
      <c r="B1244" s="110"/>
    </row>
    <row r="1245" spans="2:2" x14ac:dyDescent="0.2">
      <c r="B1245" s="110"/>
    </row>
    <row r="1246" spans="2:2" x14ac:dyDescent="0.2">
      <c r="B1246" s="110"/>
    </row>
    <row r="1247" spans="2:2" x14ac:dyDescent="0.2">
      <c r="B1247" s="110"/>
    </row>
    <row r="1248" spans="2:2" x14ac:dyDescent="0.2">
      <c r="B1248" s="110"/>
    </row>
    <row r="1249" spans="2:2" x14ac:dyDescent="0.2">
      <c r="B1249" s="110"/>
    </row>
    <row r="1250" spans="2:2" x14ac:dyDescent="0.2">
      <c r="B1250" s="110"/>
    </row>
    <row r="1251" spans="2:2" x14ac:dyDescent="0.2">
      <c r="B1251" s="110"/>
    </row>
    <row r="1252" spans="2:2" x14ac:dyDescent="0.2">
      <c r="B1252" s="110"/>
    </row>
    <row r="1253" spans="2:2" x14ac:dyDescent="0.2">
      <c r="B1253" s="110"/>
    </row>
    <row r="1254" spans="2:2" x14ac:dyDescent="0.2">
      <c r="B1254" s="110"/>
    </row>
    <row r="1255" spans="2:2" x14ac:dyDescent="0.2">
      <c r="B1255" s="110"/>
    </row>
    <row r="1256" spans="2:2" x14ac:dyDescent="0.2">
      <c r="B1256" s="110"/>
    </row>
    <row r="1257" spans="2:2" x14ac:dyDescent="0.2">
      <c r="B1257" s="110"/>
    </row>
    <row r="1258" spans="2:2" x14ac:dyDescent="0.2">
      <c r="B1258" s="110"/>
    </row>
    <row r="1259" spans="2:2" x14ac:dyDescent="0.2">
      <c r="B1259" s="110"/>
    </row>
    <row r="1260" spans="2:2" x14ac:dyDescent="0.2">
      <c r="B1260" s="110"/>
    </row>
    <row r="1261" spans="2:2" x14ac:dyDescent="0.2">
      <c r="B1261" s="110"/>
    </row>
    <row r="1262" spans="2:2" x14ac:dyDescent="0.2">
      <c r="B1262" s="110"/>
    </row>
    <row r="1263" spans="2:2" x14ac:dyDescent="0.2">
      <c r="B1263" s="110"/>
    </row>
    <row r="1264" spans="2:2" x14ac:dyDescent="0.2">
      <c r="B1264" s="110"/>
    </row>
    <row r="1265" spans="2:2" x14ac:dyDescent="0.2">
      <c r="B1265" s="110"/>
    </row>
    <row r="1266" spans="2:2" x14ac:dyDescent="0.2">
      <c r="B1266" s="110"/>
    </row>
    <row r="1267" spans="2:2" x14ac:dyDescent="0.2">
      <c r="B1267" s="110"/>
    </row>
    <row r="1268" spans="2:2" x14ac:dyDescent="0.2">
      <c r="B1268" s="110"/>
    </row>
    <row r="1269" spans="2:2" x14ac:dyDescent="0.2">
      <c r="B1269" s="110"/>
    </row>
    <row r="1270" spans="2:2" x14ac:dyDescent="0.2">
      <c r="B1270" s="110"/>
    </row>
    <row r="1271" spans="2:2" x14ac:dyDescent="0.2">
      <c r="B1271" s="110"/>
    </row>
    <row r="1272" spans="2:2" x14ac:dyDescent="0.2">
      <c r="B1272" s="110"/>
    </row>
    <row r="1273" spans="2:2" x14ac:dyDescent="0.2">
      <c r="B1273" s="110"/>
    </row>
    <row r="1274" spans="2:2" x14ac:dyDescent="0.2">
      <c r="B1274" s="110"/>
    </row>
    <row r="1275" spans="2:2" x14ac:dyDescent="0.2">
      <c r="B1275" s="110"/>
    </row>
    <row r="1276" spans="2:2" x14ac:dyDescent="0.2">
      <c r="B1276" s="110"/>
    </row>
    <row r="1277" spans="2:2" x14ac:dyDescent="0.2">
      <c r="B1277" s="110"/>
    </row>
    <row r="1278" spans="2:2" x14ac:dyDescent="0.2">
      <c r="B1278" s="110"/>
    </row>
    <row r="1279" spans="2:2" x14ac:dyDescent="0.2">
      <c r="B1279" s="110"/>
    </row>
    <row r="1280" spans="2:2" x14ac:dyDescent="0.2">
      <c r="B1280" s="110"/>
    </row>
    <row r="1281" spans="2:2" x14ac:dyDescent="0.2">
      <c r="B1281" s="110"/>
    </row>
    <row r="1282" spans="2:2" x14ac:dyDescent="0.2">
      <c r="B1282" s="110"/>
    </row>
    <row r="1283" spans="2:2" x14ac:dyDescent="0.2">
      <c r="B1283" s="110"/>
    </row>
    <row r="1284" spans="2:2" x14ac:dyDescent="0.2">
      <c r="B1284" s="110"/>
    </row>
    <row r="1285" spans="2:2" x14ac:dyDescent="0.2">
      <c r="B1285" s="110"/>
    </row>
    <row r="1286" spans="2:2" x14ac:dyDescent="0.2">
      <c r="B1286" s="110"/>
    </row>
    <row r="1287" spans="2:2" x14ac:dyDescent="0.2">
      <c r="B1287" s="110"/>
    </row>
    <row r="1288" spans="2:2" x14ac:dyDescent="0.2">
      <c r="B1288" s="110"/>
    </row>
    <row r="1289" spans="2:2" x14ac:dyDescent="0.2">
      <c r="B1289" s="110"/>
    </row>
    <row r="1290" spans="2:2" x14ac:dyDescent="0.2">
      <c r="B1290" s="110"/>
    </row>
    <row r="1291" spans="2:2" x14ac:dyDescent="0.2">
      <c r="B1291" s="110"/>
    </row>
    <row r="1292" spans="2:2" x14ac:dyDescent="0.2">
      <c r="B1292" s="110"/>
    </row>
    <row r="1293" spans="2:2" x14ac:dyDescent="0.2">
      <c r="B1293" s="110"/>
    </row>
    <row r="1294" spans="2:2" x14ac:dyDescent="0.2">
      <c r="B1294" s="110"/>
    </row>
    <row r="1295" spans="2:2" x14ac:dyDescent="0.2">
      <c r="B1295" s="110"/>
    </row>
    <row r="1296" spans="2:2" x14ac:dyDescent="0.2">
      <c r="B1296" s="110"/>
    </row>
    <row r="1297" spans="2:2" x14ac:dyDescent="0.2">
      <c r="B1297" s="110"/>
    </row>
    <row r="1298" spans="2:2" x14ac:dyDescent="0.2">
      <c r="B1298" s="110"/>
    </row>
    <row r="1299" spans="2:2" x14ac:dyDescent="0.2">
      <c r="B1299" s="110"/>
    </row>
    <row r="1300" spans="2:2" x14ac:dyDescent="0.2">
      <c r="B1300" s="110"/>
    </row>
    <row r="1301" spans="2:2" x14ac:dyDescent="0.2">
      <c r="B1301" s="110"/>
    </row>
    <row r="1302" spans="2:2" x14ac:dyDescent="0.2">
      <c r="B1302" s="110"/>
    </row>
    <row r="1303" spans="2:2" x14ac:dyDescent="0.2">
      <c r="B1303" s="110"/>
    </row>
    <row r="1304" spans="2:2" x14ac:dyDescent="0.2">
      <c r="B1304" s="110"/>
    </row>
    <row r="1305" spans="2:2" x14ac:dyDescent="0.2">
      <c r="B1305" s="110"/>
    </row>
    <row r="1306" spans="2:2" x14ac:dyDescent="0.2">
      <c r="B1306" s="110"/>
    </row>
    <row r="1307" spans="2:2" x14ac:dyDescent="0.2">
      <c r="B1307" s="110"/>
    </row>
    <row r="1308" spans="2:2" x14ac:dyDescent="0.2">
      <c r="B1308" s="110"/>
    </row>
    <row r="1309" spans="2:2" x14ac:dyDescent="0.2">
      <c r="B1309" s="110"/>
    </row>
    <row r="1310" spans="2:2" x14ac:dyDescent="0.2">
      <c r="B1310" s="110"/>
    </row>
    <row r="1311" spans="2:2" x14ac:dyDescent="0.2">
      <c r="B1311" s="110"/>
    </row>
    <row r="1312" spans="2:2" x14ac:dyDescent="0.2">
      <c r="B1312" s="110"/>
    </row>
    <row r="1313" spans="2:2" x14ac:dyDescent="0.2">
      <c r="B1313" s="110"/>
    </row>
    <row r="1314" spans="2:2" x14ac:dyDescent="0.2">
      <c r="B1314" s="110"/>
    </row>
    <row r="1315" spans="2:2" x14ac:dyDescent="0.2">
      <c r="B1315" s="110"/>
    </row>
    <row r="1316" spans="2:2" x14ac:dyDescent="0.2">
      <c r="B1316" s="110"/>
    </row>
    <row r="1317" spans="2:2" x14ac:dyDescent="0.2">
      <c r="B1317" s="110"/>
    </row>
    <row r="1318" spans="2:2" x14ac:dyDescent="0.2">
      <c r="B1318" s="110"/>
    </row>
    <row r="1319" spans="2:2" x14ac:dyDescent="0.2">
      <c r="B1319" s="110"/>
    </row>
    <row r="1320" spans="2:2" x14ac:dyDescent="0.2">
      <c r="B1320" s="110"/>
    </row>
    <row r="1321" spans="2:2" x14ac:dyDescent="0.2">
      <c r="B1321" s="110"/>
    </row>
    <row r="1322" spans="2:2" x14ac:dyDescent="0.2">
      <c r="B1322" s="110"/>
    </row>
    <row r="1323" spans="2:2" x14ac:dyDescent="0.2">
      <c r="B1323" s="110"/>
    </row>
    <row r="1324" spans="2:2" x14ac:dyDescent="0.2">
      <c r="B1324" s="110"/>
    </row>
    <row r="1325" spans="2:2" x14ac:dyDescent="0.2">
      <c r="B1325" s="110"/>
    </row>
    <row r="1326" spans="2:2" x14ac:dyDescent="0.2">
      <c r="B1326" s="110"/>
    </row>
    <row r="1327" spans="2:2" x14ac:dyDescent="0.2">
      <c r="B1327" s="110"/>
    </row>
    <row r="1328" spans="2:2" x14ac:dyDescent="0.2">
      <c r="B1328" s="110"/>
    </row>
    <row r="1329" spans="2:2" x14ac:dyDescent="0.2">
      <c r="B1329" s="110"/>
    </row>
    <row r="1330" spans="2:2" x14ac:dyDescent="0.2">
      <c r="B1330" s="110"/>
    </row>
    <row r="1331" spans="2:2" x14ac:dyDescent="0.2">
      <c r="B1331" s="110"/>
    </row>
    <row r="1332" spans="2:2" x14ac:dyDescent="0.2">
      <c r="B1332" s="110"/>
    </row>
    <row r="1333" spans="2:2" x14ac:dyDescent="0.2">
      <c r="B1333" s="110"/>
    </row>
    <row r="1334" spans="2:2" x14ac:dyDescent="0.2">
      <c r="B1334" s="110"/>
    </row>
    <row r="1335" spans="2:2" x14ac:dyDescent="0.2">
      <c r="B1335" s="110"/>
    </row>
    <row r="1336" spans="2:2" x14ac:dyDescent="0.2">
      <c r="B1336" s="110"/>
    </row>
    <row r="1337" spans="2:2" x14ac:dyDescent="0.2">
      <c r="B1337" s="110"/>
    </row>
    <row r="1338" spans="2:2" x14ac:dyDescent="0.2">
      <c r="B1338" s="110"/>
    </row>
    <row r="1339" spans="2:2" x14ac:dyDescent="0.2">
      <c r="B1339" s="110"/>
    </row>
    <row r="1340" spans="2:2" x14ac:dyDescent="0.2">
      <c r="B1340" s="110"/>
    </row>
    <row r="1341" spans="2:2" x14ac:dyDescent="0.2">
      <c r="B1341" s="110"/>
    </row>
    <row r="1342" spans="2:2" x14ac:dyDescent="0.2">
      <c r="B1342" s="110"/>
    </row>
    <row r="1343" spans="2:2" x14ac:dyDescent="0.2">
      <c r="B1343" s="110"/>
    </row>
    <row r="1344" spans="2:2" x14ac:dyDescent="0.2">
      <c r="B1344" s="110"/>
    </row>
    <row r="1345" spans="2:2" x14ac:dyDescent="0.2">
      <c r="B1345" s="110"/>
    </row>
    <row r="1346" spans="2:2" x14ac:dyDescent="0.2">
      <c r="B1346" s="110"/>
    </row>
    <row r="1347" spans="2:2" x14ac:dyDescent="0.2">
      <c r="B1347" s="110"/>
    </row>
    <row r="1348" spans="2:2" x14ac:dyDescent="0.2">
      <c r="B1348" s="110"/>
    </row>
    <row r="1349" spans="2:2" x14ac:dyDescent="0.2">
      <c r="B1349" s="110"/>
    </row>
    <row r="1350" spans="2:2" x14ac:dyDescent="0.2">
      <c r="B1350" s="110"/>
    </row>
    <row r="1351" spans="2:2" x14ac:dyDescent="0.2">
      <c r="B1351" s="110"/>
    </row>
    <row r="1352" spans="2:2" x14ac:dyDescent="0.2">
      <c r="B1352" s="110"/>
    </row>
    <row r="1353" spans="2:2" x14ac:dyDescent="0.2">
      <c r="B1353" s="110"/>
    </row>
    <row r="1354" spans="2:2" x14ac:dyDescent="0.2">
      <c r="B1354" s="110"/>
    </row>
    <row r="1355" spans="2:2" x14ac:dyDescent="0.2">
      <c r="B1355" s="110"/>
    </row>
    <row r="1356" spans="2:2" x14ac:dyDescent="0.2">
      <c r="B1356" s="110"/>
    </row>
    <row r="1357" spans="2:2" x14ac:dyDescent="0.2">
      <c r="B1357" s="110"/>
    </row>
    <row r="1358" spans="2:2" x14ac:dyDescent="0.2">
      <c r="B1358" s="110"/>
    </row>
    <row r="1359" spans="2:2" x14ac:dyDescent="0.2">
      <c r="B1359" s="110"/>
    </row>
    <row r="1360" spans="2:2" x14ac:dyDescent="0.2">
      <c r="B1360" s="110"/>
    </row>
    <row r="1361" spans="2:2" x14ac:dyDescent="0.2">
      <c r="B1361" s="110"/>
    </row>
    <row r="1362" spans="2:2" x14ac:dyDescent="0.2">
      <c r="B1362" s="110"/>
    </row>
    <row r="1363" spans="2:2" x14ac:dyDescent="0.2">
      <c r="B1363" s="110"/>
    </row>
    <row r="1364" spans="2:2" x14ac:dyDescent="0.2">
      <c r="B1364" s="110"/>
    </row>
    <row r="1365" spans="2:2" x14ac:dyDescent="0.2">
      <c r="B1365" s="110"/>
    </row>
    <row r="1366" spans="2:2" x14ac:dyDescent="0.2">
      <c r="B1366" s="110"/>
    </row>
    <row r="1367" spans="2:2" x14ac:dyDescent="0.2">
      <c r="B1367" s="110"/>
    </row>
    <row r="1368" spans="2:2" x14ac:dyDescent="0.2">
      <c r="B1368" s="110"/>
    </row>
    <row r="1369" spans="2:2" x14ac:dyDescent="0.2">
      <c r="B1369" s="110"/>
    </row>
    <row r="1370" spans="2:2" x14ac:dyDescent="0.2">
      <c r="B1370" s="110"/>
    </row>
    <row r="1371" spans="2:2" x14ac:dyDescent="0.2">
      <c r="B1371" s="110"/>
    </row>
    <row r="1372" spans="2:2" x14ac:dyDescent="0.2">
      <c r="B1372" s="110"/>
    </row>
    <row r="1373" spans="2:2" x14ac:dyDescent="0.2">
      <c r="B1373" s="110"/>
    </row>
    <row r="1374" spans="2:2" x14ac:dyDescent="0.2">
      <c r="B1374" s="110"/>
    </row>
    <row r="1375" spans="2:2" x14ac:dyDescent="0.2">
      <c r="B1375" s="110"/>
    </row>
    <row r="1376" spans="2:2" x14ac:dyDescent="0.2">
      <c r="B1376" s="110"/>
    </row>
    <row r="1377" spans="2:2" x14ac:dyDescent="0.2">
      <c r="B1377" s="110"/>
    </row>
    <row r="1378" spans="2:2" x14ac:dyDescent="0.2">
      <c r="B1378" s="110"/>
    </row>
    <row r="1379" spans="2:2" x14ac:dyDescent="0.2">
      <c r="B1379" s="110"/>
    </row>
    <row r="1380" spans="2:2" x14ac:dyDescent="0.2">
      <c r="B1380" s="110"/>
    </row>
    <row r="1381" spans="2:2" x14ac:dyDescent="0.2">
      <c r="B1381" s="110"/>
    </row>
    <row r="1382" spans="2:2" x14ac:dyDescent="0.2">
      <c r="B1382" s="110"/>
    </row>
    <row r="1383" spans="2:2" x14ac:dyDescent="0.2">
      <c r="B1383" s="110"/>
    </row>
    <row r="1384" spans="2:2" x14ac:dyDescent="0.2">
      <c r="B1384" s="110"/>
    </row>
    <row r="1385" spans="2:2" x14ac:dyDescent="0.2">
      <c r="B1385" s="110"/>
    </row>
    <row r="1386" spans="2:2" x14ac:dyDescent="0.2">
      <c r="B1386" s="110"/>
    </row>
    <row r="1387" spans="2:2" x14ac:dyDescent="0.2">
      <c r="B1387" s="110"/>
    </row>
    <row r="1388" spans="2:2" x14ac:dyDescent="0.2">
      <c r="B1388" s="110"/>
    </row>
    <row r="1389" spans="2:2" x14ac:dyDescent="0.2">
      <c r="B1389" s="110"/>
    </row>
    <row r="1390" spans="2:2" x14ac:dyDescent="0.2">
      <c r="B1390" s="110"/>
    </row>
    <row r="1391" spans="2:2" x14ac:dyDescent="0.2">
      <c r="B1391" s="110"/>
    </row>
    <row r="1392" spans="2:2" x14ac:dyDescent="0.2">
      <c r="B1392" s="110"/>
    </row>
    <row r="1393" spans="2:2" x14ac:dyDescent="0.2">
      <c r="B1393" s="110"/>
    </row>
    <row r="1394" spans="2:2" x14ac:dyDescent="0.2">
      <c r="B1394" s="110"/>
    </row>
    <row r="1395" spans="2:2" x14ac:dyDescent="0.2">
      <c r="B1395" s="110"/>
    </row>
    <row r="1396" spans="2:2" x14ac:dyDescent="0.2">
      <c r="B1396" s="110"/>
    </row>
    <row r="1397" spans="2:2" x14ac:dyDescent="0.2">
      <c r="B1397" s="110"/>
    </row>
    <row r="1398" spans="2:2" x14ac:dyDescent="0.2">
      <c r="B1398" s="110"/>
    </row>
    <row r="1399" spans="2:2" x14ac:dyDescent="0.2">
      <c r="B1399" s="110"/>
    </row>
    <row r="1400" spans="2:2" x14ac:dyDescent="0.2">
      <c r="B1400" s="110"/>
    </row>
    <row r="1401" spans="2:2" x14ac:dyDescent="0.2">
      <c r="B1401" s="110"/>
    </row>
    <row r="1402" spans="2:2" x14ac:dyDescent="0.2">
      <c r="B1402" s="110"/>
    </row>
    <row r="1403" spans="2:2" x14ac:dyDescent="0.2">
      <c r="B1403" s="110"/>
    </row>
    <row r="1404" spans="2:2" x14ac:dyDescent="0.2">
      <c r="B1404" s="110"/>
    </row>
    <row r="1405" spans="2:2" x14ac:dyDescent="0.2">
      <c r="B1405" s="110"/>
    </row>
    <row r="1406" spans="2:2" x14ac:dyDescent="0.2">
      <c r="B1406" s="110"/>
    </row>
    <row r="1407" spans="2:2" x14ac:dyDescent="0.2">
      <c r="B1407" s="110"/>
    </row>
    <row r="1408" spans="2:2" x14ac:dyDescent="0.2">
      <c r="B1408" s="110"/>
    </row>
    <row r="1409" spans="2:2" x14ac:dyDescent="0.2">
      <c r="B1409" s="110"/>
    </row>
    <row r="1410" spans="2:2" x14ac:dyDescent="0.2">
      <c r="B1410" s="110"/>
    </row>
    <row r="1411" spans="2:2" x14ac:dyDescent="0.2">
      <c r="B1411" s="110"/>
    </row>
    <row r="1412" spans="2:2" x14ac:dyDescent="0.2">
      <c r="B1412" s="110"/>
    </row>
    <row r="1413" spans="2:2" x14ac:dyDescent="0.2">
      <c r="B1413" s="110"/>
    </row>
    <row r="1414" spans="2:2" x14ac:dyDescent="0.2">
      <c r="B1414" s="110"/>
    </row>
    <row r="1415" spans="2:2" x14ac:dyDescent="0.2">
      <c r="B1415" s="110"/>
    </row>
    <row r="1416" spans="2:2" x14ac:dyDescent="0.2">
      <c r="B1416" s="110"/>
    </row>
    <row r="1417" spans="2:2" x14ac:dyDescent="0.2">
      <c r="B1417" s="110"/>
    </row>
    <row r="1418" spans="2:2" x14ac:dyDescent="0.2">
      <c r="B1418" s="110"/>
    </row>
    <row r="1419" spans="2:2" x14ac:dyDescent="0.2">
      <c r="B1419" s="110"/>
    </row>
    <row r="1420" spans="2:2" x14ac:dyDescent="0.2">
      <c r="B1420" s="110"/>
    </row>
    <row r="1421" spans="2:2" x14ac:dyDescent="0.2">
      <c r="B1421" s="110"/>
    </row>
    <row r="1422" spans="2:2" x14ac:dyDescent="0.2">
      <c r="B1422" s="110"/>
    </row>
    <row r="1423" spans="2:2" x14ac:dyDescent="0.2">
      <c r="B1423" s="110"/>
    </row>
    <row r="1424" spans="2:2" x14ac:dyDescent="0.2">
      <c r="B1424" s="110"/>
    </row>
    <row r="1425" spans="2:2" x14ac:dyDescent="0.2">
      <c r="B1425" s="110"/>
    </row>
    <row r="1426" spans="2:2" x14ac:dyDescent="0.2">
      <c r="B1426" s="110"/>
    </row>
    <row r="1427" spans="2:2" x14ac:dyDescent="0.2">
      <c r="B1427" s="110"/>
    </row>
    <row r="1428" spans="2:2" x14ac:dyDescent="0.2">
      <c r="B1428" s="110"/>
    </row>
    <row r="1429" spans="2:2" x14ac:dyDescent="0.2">
      <c r="B1429" s="110"/>
    </row>
    <row r="1430" spans="2:2" x14ac:dyDescent="0.2">
      <c r="B1430" s="110"/>
    </row>
    <row r="1431" spans="2:2" x14ac:dyDescent="0.2">
      <c r="B1431" s="110"/>
    </row>
    <row r="1432" spans="2:2" x14ac:dyDescent="0.2">
      <c r="B1432" s="110"/>
    </row>
    <row r="1433" spans="2:2" x14ac:dyDescent="0.2">
      <c r="B1433" s="110"/>
    </row>
    <row r="1434" spans="2:2" x14ac:dyDescent="0.2">
      <c r="B1434" s="110"/>
    </row>
    <row r="1435" spans="2:2" x14ac:dyDescent="0.2">
      <c r="B1435" s="110"/>
    </row>
    <row r="1436" spans="2:2" x14ac:dyDescent="0.2">
      <c r="B1436" s="110"/>
    </row>
    <row r="1437" spans="2:2" x14ac:dyDescent="0.2">
      <c r="B1437" s="110"/>
    </row>
    <row r="1438" spans="2:2" x14ac:dyDescent="0.2">
      <c r="B1438" s="110"/>
    </row>
    <row r="1439" spans="2:2" x14ac:dyDescent="0.2">
      <c r="B1439" s="110"/>
    </row>
    <row r="1440" spans="2:2" x14ac:dyDescent="0.2">
      <c r="B1440" s="110"/>
    </row>
    <row r="1441" spans="2:2" x14ac:dyDescent="0.2">
      <c r="B1441" s="110"/>
    </row>
    <row r="1442" spans="2:2" x14ac:dyDescent="0.2">
      <c r="B1442" s="110"/>
    </row>
    <row r="1443" spans="2:2" x14ac:dyDescent="0.2">
      <c r="B1443" s="110"/>
    </row>
    <row r="1444" spans="2:2" x14ac:dyDescent="0.2">
      <c r="B1444" s="110"/>
    </row>
    <row r="1445" spans="2:2" x14ac:dyDescent="0.2">
      <c r="B1445" s="110"/>
    </row>
    <row r="1446" spans="2:2" x14ac:dyDescent="0.2">
      <c r="B1446" s="110"/>
    </row>
    <row r="1447" spans="2:2" x14ac:dyDescent="0.2">
      <c r="B1447" s="110"/>
    </row>
    <row r="1448" spans="2:2" x14ac:dyDescent="0.2">
      <c r="B1448" s="110"/>
    </row>
    <row r="1449" spans="2:2" x14ac:dyDescent="0.2">
      <c r="B1449" s="110"/>
    </row>
    <row r="1450" spans="2:2" x14ac:dyDescent="0.2">
      <c r="B1450" s="110"/>
    </row>
    <row r="1451" spans="2:2" x14ac:dyDescent="0.2">
      <c r="B1451" s="110"/>
    </row>
    <row r="1452" spans="2:2" x14ac:dyDescent="0.2">
      <c r="B1452" s="110"/>
    </row>
    <row r="1453" spans="2:2" x14ac:dyDescent="0.2">
      <c r="B1453" s="110"/>
    </row>
    <row r="1454" spans="2:2" x14ac:dyDescent="0.2">
      <c r="B1454" s="110"/>
    </row>
    <row r="1455" spans="2:2" x14ac:dyDescent="0.2">
      <c r="B1455" s="110"/>
    </row>
    <row r="1456" spans="2:2" x14ac:dyDescent="0.2">
      <c r="B1456" s="110"/>
    </row>
    <row r="1457" spans="2:2" x14ac:dyDescent="0.2">
      <c r="B1457" s="110"/>
    </row>
    <row r="1458" spans="2:2" x14ac:dyDescent="0.2">
      <c r="B1458" s="110"/>
    </row>
    <row r="1459" spans="2:2" x14ac:dyDescent="0.2">
      <c r="B1459" s="110"/>
    </row>
    <row r="1460" spans="2:2" x14ac:dyDescent="0.2">
      <c r="B1460" s="110"/>
    </row>
    <row r="1461" spans="2:2" x14ac:dyDescent="0.2">
      <c r="B1461" s="110"/>
    </row>
    <row r="1462" spans="2:2" x14ac:dyDescent="0.2">
      <c r="B1462" s="110"/>
    </row>
    <row r="1463" spans="2:2" x14ac:dyDescent="0.2">
      <c r="B1463" s="110"/>
    </row>
    <row r="1464" spans="2:2" x14ac:dyDescent="0.2">
      <c r="B1464" s="110"/>
    </row>
    <row r="1465" spans="2:2" x14ac:dyDescent="0.2">
      <c r="B1465" s="110"/>
    </row>
    <row r="1466" spans="2:2" x14ac:dyDescent="0.2">
      <c r="B1466" s="110"/>
    </row>
    <row r="1467" spans="2:2" x14ac:dyDescent="0.2">
      <c r="B1467" s="110"/>
    </row>
    <row r="1468" spans="2:2" x14ac:dyDescent="0.2">
      <c r="B1468" s="110"/>
    </row>
    <row r="1469" spans="2:2" x14ac:dyDescent="0.2">
      <c r="B1469" s="110"/>
    </row>
    <row r="1470" spans="2:2" x14ac:dyDescent="0.2">
      <c r="B1470" s="110"/>
    </row>
    <row r="1471" spans="2:2" x14ac:dyDescent="0.2">
      <c r="B1471" s="110"/>
    </row>
    <row r="1472" spans="2:2" x14ac:dyDescent="0.2">
      <c r="B1472" s="110"/>
    </row>
    <row r="1473" spans="2:2" x14ac:dyDescent="0.2">
      <c r="B1473" s="110"/>
    </row>
    <row r="1474" spans="2:2" x14ac:dyDescent="0.2">
      <c r="B1474" s="110"/>
    </row>
    <row r="1475" spans="2:2" x14ac:dyDescent="0.2">
      <c r="B1475" s="110"/>
    </row>
    <row r="1476" spans="2:2" x14ac:dyDescent="0.2">
      <c r="B1476" s="110"/>
    </row>
    <row r="1477" spans="2:2" x14ac:dyDescent="0.2">
      <c r="B1477" s="110"/>
    </row>
    <row r="1478" spans="2:2" x14ac:dyDescent="0.2">
      <c r="B1478" s="110"/>
    </row>
    <row r="1479" spans="2:2" x14ac:dyDescent="0.2">
      <c r="B1479" s="110"/>
    </row>
    <row r="1480" spans="2:2" x14ac:dyDescent="0.2">
      <c r="B1480" s="110"/>
    </row>
    <row r="1481" spans="2:2" x14ac:dyDescent="0.2">
      <c r="B1481" s="110"/>
    </row>
    <row r="1482" spans="2:2" x14ac:dyDescent="0.2">
      <c r="B1482" s="110"/>
    </row>
    <row r="1483" spans="2:2" x14ac:dyDescent="0.2">
      <c r="B1483" s="110"/>
    </row>
    <row r="1484" spans="2:2" x14ac:dyDescent="0.2">
      <c r="B1484" s="110"/>
    </row>
    <row r="1485" spans="2:2" x14ac:dyDescent="0.2">
      <c r="B1485" s="110"/>
    </row>
    <row r="1486" spans="2:2" x14ac:dyDescent="0.2">
      <c r="B1486" s="110"/>
    </row>
    <row r="1487" spans="2:2" x14ac:dyDescent="0.2">
      <c r="B1487" s="110"/>
    </row>
    <row r="1488" spans="2:2" x14ac:dyDescent="0.2">
      <c r="B1488" s="110"/>
    </row>
    <row r="1489" spans="2:2" x14ac:dyDescent="0.2">
      <c r="B1489" s="110"/>
    </row>
    <row r="1490" spans="2:2" x14ac:dyDescent="0.2">
      <c r="B1490" s="110"/>
    </row>
    <row r="1491" spans="2:2" x14ac:dyDescent="0.2">
      <c r="B1491" s="110"/>
    </row>
    <row r="1492" spans="2:2" x14ac:dyDescent="0.2">
      <c r="B1492" s="110"/>
    </row>
    <row r="1493" spans="2:2" x14ac:dyDescent="0.2">
      <c r="B1493" s="110"/>
    </row>
    <row r="1494" spans="2:2" x14ac:dyDescent="0.2">
      <c r="B1494" s="110"/>
    </row>
    <row r="1495" spans="2:2" x14ac:dyDescent="0.2">
      <c r="B1495" s="110"/>
    </row>
    <row r="1496" spans="2:2" x14ac:dyDescent="0.2">
      <c r="B1496" s="110"/>
    </row>
    <row r="1497" spans="2:2" x14ac:dyDescent="0.2">
      <c r="B1497" s="110"/>
    </row>
    <row r="1498" spans="2:2" x14ac:dyDescent="0.2">
      <c r="B1498" s="110"/>
    </row>
    <row r="1499" spans="2:2" x14ac:dyDescent="0.2">
      <c r="B1499" s="110"/>
    </row>
    <row r="1500" spans="2:2" x14ac:dyDescent="0.2">
      <c r="B1500" s="110"/>
    </row>
    <row r="1501" spans="2:2" x14ac:dyDescent="0.2">
      <c r="B1501" s="110"/>
    </row>
    <row r="1502" spans="2:2" x14ac:dyDescent="0.2">
      <c r="B1502" s="110"/>
    </row>
    <row r="1503" spans="2:2" x14ac:dyDescent="0.2">
      <c r="B1503" s="110"/>
    </row>
    <row r="1504" spans="2:2" x14ac:dyDescent="0.2">
      <c r="B1504" s="110"/>
    </row>
    <row r="1505" spans="2:2" x14ac:dyDescent="0.2">
      <c r="B1505" s="110"/>
    </row>
    <row r="1506" spans="2:2" x14ac:dyDescent="0.2">
      <c r="B1506" s="110"/>
    </row>
    <row r="1507" spans="2:2" x14ac:dyDescent="0.2">
      <c r="B1507" s="110"/>
    </row>
    <row r="1508" spans="2:2" x14ac:dyDescent="0.2">
      <c r="B1508" s="110"/>
    </row>
    <row r="1509" spans="2:2" x14ac:dyDescent="0.2">
      <c r="B1509" s="110"/>
    </row>
    <row r="1510" spans="2:2" x14ac:dyDescent="0.2">
      <c r="B1510" s="110"/>
    </row>
    <row r="1511" spans="2:2" x14ac:dyDescent="0.2">
      <c r="B1511" s="110"/>
    </row>
    <row r="1512" spans="2:2" x14ac:dyDescent="0.2">
      <c r="B1512" s="110"/>
    </row>
    <row r="1513" spans="2:2" x14ac:dyDescent="0.2">
      <c r="B1513" s="110"/>
    </row>
    <row r="1514" spans="2:2" x14ac:dyDescent="0.2">
      <c r="B1514" s="110"/>
    </row>
    <row r="1515" spans="2:2" x14ac:dyDescent="0.2">
      <c r="B1515" s="110"/>
    </row>
    <row r="1516" spans="2:2" x14ac:dyDescent="0.2">
      <c r="B1516" s="110"/>
    </row>
    <row r="1517" spans="2:2" x14ac:dyDescent="0.2">
      <c r="B1517" s="110"/>
    </row>
    <row r="1518" spans="2:2" x14ac:dyDescent="0.2">
      <c r="B1518" s="110"/>
    </row>
    <row r="1519" spans="2:2" x14ac:dyDescent="0.2">
      <c r="B1519" s="110"/>
    </row>
    <row r="1520" spans="2:2" x14ac:dyDescent="0.2">
      <c r="B1520" s="110"/>
    </row>
    <row r="1521" spans="2:2" x14ac:dyDescent="0.2">
      <c r="B1521" s="110"/>
    </row>
    <row r="1522" spans="2:2" x14ac:dyDescent="0.2">
      <c r="B1522" s="110"/>
    </row>
    <row r="1523" spans="2:2" x14ac:dyDescent="0.2">
      <c r="B1523" s="110"/>
    </row>
    <row r="1524" spans="2:2" x14ac:dyDescent="0.2">
      <c r="B1524" s="110"/>
    </row>
    <row r="1525" spans="2:2" x14ac:dyDescent="0.2">
      <c r="B1525" s="110"/>
    </row>
    <row r="1526" spans="2:2" x14ac:dyDescent="0.2">
      <c r="B1526" s="110"/>
    </row>
    <row r="1527" spans="2:2" x14ac:dyDescent="0.2">
      <c r="B1527" s="110"/>
    </row>
    <row r="1528" spans="2:2" x14ac:dyDescent="0.2">
      <c r="B1528" s="110"/>
    </row>
    <row r="1529" spans="2:2" x14ac:dyDescent="0.2">
      <c r="B1529" s="110"/>
    </row>
    <row r="1530" spans="2:2" x14ac:dyDescent="0.2">
      <c r="B1530" s="110"/>
    </row>
    <row r="1531" spans="2:2" x14ac:dyDescent="0.2">
      <c r="B1531" s="110"/>
    </row>
    <row r="1532" spans="2:2" x14ac:dyDescent="0.2">
      <c r="B1532" s="110"/>
    </row>
    <row r="1533" spans="2:2" x14ac:dyDescent="0.2">
      <c r="B1533" s="110"/>
    </row>
    <row r="1534" spans="2:2" x14ac:dyDescent="0.2">
      <c r="B1534" s="110"/>
    </row>
    <row r="1535" spans="2:2" x14ac:dyDescent="0.2">
      <c r="B1535" s="110"/>
    </row>
    <row r="1536" spans="2:2" x14ac:dyDescent="0.2">
      <c r="B1536" s="110"/>
    </row>
    <row r="1537" spans="2:2" x14ac:dyDescent="0.2">
      <c r="B1537" s="110"/>
    </row>
    <row r="1538" spans="2:2" x14ac:dyDescent="0.2">
      <c r="B1538" s="110"/>
    </row>
    <row r="1539" spans="2:2" x14ac:dyDescent="0.2">
      <c r="B1539" s="110"/>
    </row>
    <row r="1540" spans="2:2" x14ac:dyDescent="0.2">
      <c r="B1540" s="110"/>
    </row>
    <row r="1541" spans="2:2" x14ac:dyDescent="0.2">
      <c r="B1541" s="110"/>
    </row>
    <row r="1542" spans="2:2" x14ac:dyDescent="0.2">
      <c r="B1542" s="110"/>
    </row>
    <row r="1543" spans="2:2" x14ac:dyDescent="0.2">
      <c r="B1543" s="110"/>
    </row>
    <row r="1544" spans="2:2" x14ac:dyDescent="0.2">
      <c r="B1544" s="110"/>
    </row>
    <row r="1545" spans="2:2" x14ac:dyDescent="0.2">
      <c r="B1545" s="110"/>
    </row>
    <row r="1546" spans="2:2" x14ac:dyDescent="0.2">
      <c r="B1546" s="110"/>
    </row>
    <row r="1547" spans="2:2" x14ac:dyDescent="0.2">
      <c r="B1547" s="110"/>
    </row>
    <row r="1548" spans="2:2" x14ac:dyDescent="0.2">
      <c r="B1548" s="110"/>
    </row>
    <row r="1549" spans="2:2" x14ac:dyDescent="0.2">
      <c r="B1549" s="110"/>
    </row>
    <row r="1550" spans="2:2" x14ac:dyDescent="0.2">
      <c r="B1550" s="110"/>
    </row>
    <row r="1551" spans="2:2" x14ac:dyDescent="0.2">
      <c r="B1551" s="110"/>
    </row>
    <row r="1552" spans="2:2" x14ac:dyDescent="0.2">
      <c r="B1552" s="110"/>
    </row>
    <row r="1553" spans="2:2" x14ac:dyDescent="0.2">
      <c r="B1553" s="110"/>
    </row>
    <row r="1554" spans="2:2" x14ac:dyDescent="0.2">
      <c r="B1554" s="110"/>
    </row>
    <row r="1555" spans="2:2" x14ac:dyDescent="0.2">
      <c r="B1555" s="110"/>
    </row>
    <row r="1556" spans="2:2" x14ac:dyDescent="0.2">
      <c r="B1556" s="110"/>
    </row>
    <row r="1557" spans="2:2" x14ac:dyDescent="0.2">
      <c r="B1557" s="110"/>
    </row>
    <row r="1558" spans="2:2" x14ac:dyDescent="0.2">
      <c r="B1558" s="110"/>
    </row>
    <row r="1559" spans="2:2" x14ac:dyDescent="0.2">
      <c r="B1559" s="110"/>
    </row>
    <row r="1560" spans="2:2" x14ac:dyDescent="0.2">
      <c r="B1560" s="110"/>
    </row>
    <row r="1561" spans="2:2" x14ac:dyDescent="0.2">
      <c r="B1561" s="110"/>
    </row>
    <row r="1562" spans="2:2" x14ac:dyDescent="0.2">
      <c r="B1562" s="110"/>
    </row>
    <row r="1563" spans="2:2" x14ac:dyDescent="0.2">
      <c r="B1563" s="110"/>
    </row>
    <row r="1564" spans="2:2" x14ac:dyDescent="0.2">
      <c r="B1564" s="110"/>
    </row>
    <row r="1565" spans="2:2" x14ac:dyDescent="0.2">
      <c r="B1565" s="110"/>
    </row>
    <row r="1566" spans="2:2" x14ac:dyDescent="0.2">
      <c r="B1566" s="110"/>
    </row>
    <row r="1567" spans="2:2" x14ac:dyDescent="0.2">
      <c r="B1567" s="110"/>
    </row>
    <row r="1568" spans="2:2" x14ac:dyDescent="0.2">
      <c r="B1568" s="110"/>
    </row>
    <row r="1569" spans="2:2" x14ac:dyDescent="0.2">
      <c r="B1569" s="110"/>
    </row>
    <row r="1570" spans="2:2" x14ac:dyDescent="0.2">
      <c r="B1570" s="110"/>
    </row>
    <row r="1571" spans="2:2" x14ac:dyDescent="0.2">
      <c r="B1571" s="110"/>
    </row>
    <row r="1572" spans="2:2" x14ac:dyDescent="0.2">
      <c r="B1572" s="110"/>
    </row>
    <row r="1573" spans="2:2" x14ac:dyDescent="0.2">
      <c r="B1573" s="110"/>
    </row>
    <row r="1574" spans="2:2" x14ac:dyDescent="0.2">
      <c r="B1574" s="110"/>
    </row>
    <row r="1575" spans="2:2" x14ac:dyDescent="0.2">
      <c r="B1575" s="110"/>
    </row>
    <row r="1576" spans="2:2" x14ac:dyDescent="0.2">
      <c r="B1576" s="110"/>
    </row>
    <row r="1577" spans="2:2" x14ac:dyDescent="0.2">
      <c r="B1577" s="110"/>
    </row>
    <row r="1578" spans="2:2" x14ac:dyDescent="0.2">
      <c r="B1578" s="110"/>
    </row>
    <row r="1579" spans="2:2" x14ac:dyDescent="0.2">
      <c r="B1579" s="110"/>
    </row>
    <row r="1580" spans="2:2" x14ac:dyDescent="0.2">
      <c r="B1580" s="110"/>
    </row>
    <row r="1581" spans="2:2" x14ac:dyDescent="0.2">
      <c r="B1581" s="110"/>
    </row>
    <row r="1582" spans="2:2" x14ac:dyDescent="0.2">
      <c r="B1582" s="110"/>
    </row>
    <row r="1583" spans="2:2" x14ac:dyDescent="0.2">
      <c r="B1583" s="110"/>
    </row>
    <row r="1584" spans="2:2" x14ac:dyDescent="0.2">
      <c r="B1584" s="110"/>
    </row>
    <row r="1585" spans="2:2" x14ac:dyDescent="0.2">
      <c r="B1585" s="110"/>
    </row>
    <row r="1586" spans="2:2" x14ac:dyDescent="0.2">
      <c r="B1586" s="110"/>
    </row>
    <row r="1587" spans="2:2" x14ac:dyDescent="0.2">
      <c r="B1587" s="110"/>
    </row>
    <row r="1588" spans="2:2" x14ac:dyDescent="0.2">
      <c r="B1588" s="110"/>
    </row>
    <row r="1589" spans="2:2" x14ac:dyDescent="0.2">
      <c r="B1589" s="110"/>
    </row>
    <row r="1590" spans="2:2" x14ac:dyDescent="0.2">
      <c r="B1590" s="110"/>
    </row>
    <row r="1591" spans="2:2" x14ac:dyDescent="0.2">
      <c r="B1591" s="110"/>
    </row>
    <row r="1592" spans="2:2" x14ac:dyDescent="0.2">
      <c r="B1592" s="110"/>
    </row>
    <row r="1593" spans="2:2" x14ac:dyDescent="0.2">
      <c r="B1593" s="110"/>
    </row>
    <row r="1594" spans="2:2" x14ac:dyDescent="0.2">
      <c r="B1594" s="110"/>
    </row>
    <row r="1595" spans="2:2" x14ac:dyDescent="0.2">
      <c r="B1595" s="110"/>
    </row>
    <row r="1596" spans="2:2" x14ac:dyDescent="0.2">
      <c r="B1596" s="110"/>
    </row>
    <row r="1597" spans="2:2" x14ac:dyDescent="0.2">
      <c r="B1597" s="110"/>
    </row>
    <row r="1598" spans="2:2" x14ac:dyDescent="0.2">
      <c r="B1598" s="110"/>
    </row>
    <row r="1599" spans="2:2" x14ac:dyDescent="0.2">
      <c r="B1599" s="110"/>
    </row>
    <row r="1600" spans="2:2" x14ac:dyDescent="0.2">
      <c r="B1600" s="110"/>
    </row>
    <row r="1601" spans="2:2" x14ac:dyDescent="0.2">
      <c r="B1601" s="110"/>
    </row>
    <row r="1602" spans="2:2" x14ac:dyDescent="0.2">
      <c r="B1602" s="110"/>
    </row>
    <row r="1603" spans="2:2" x14ac:dyDescent="0.2">
      <c r="B1603" s="110"/>
    </row>
    <row r="1604" spans="2:2" x14ac:dyDescent="0.2">
      <c r="B1604" s="110"/>
    </row>
    <row r="1605" spans="2:2" x14ac:dyDescent="0.2">
      <c r="B1605" s="110"/>
    </row>
    <row r="1606" spans="2:2" x14ac:dyDescent="0.2">
      <c r="B1606" s="110"/>
    </row>
    <row r="1607" spans="2:2" x14ac:dyDescent="0.2">
      <c r="B1607" s="110"/>
    </row>
    <row r="1608" spans="2:2" x14ac:dyDescent="0.2">
      <c r="B1608" s="110"/>
    </row>
    <row r="1609" spans="2:2" x14ac:dyDescent="0.2">
      <c r="B1609" s="110"/>
    </row>
    <row r="1610" spans="2:2" x14ac:dyDescent="0.2">
      <c r="B1610" s="110"/>
    </row>
    <row r="1611" spans="2:2" x14ac:dyDescent="0.2">
      <c r="B1611" s="110"/>
    </row>
    <row r="1612" spans="2:2" x14ac:dyDescent="0.2">
      <c r="B1612" s="110"/>
    </row>
    <row r="1613" spans="2:2" x14ac:dyDescent="0.2">
      <c r="B1613" s="110"/>
    </row>
    <row r="1614" spans="2:2" x14ac:dyDescent="0.2">
      <c r="B1614" s="110"/>
    </row>
    <row r="1615" spans="2:2" x14ac:dyDescent="0.2">
      <c r="B1615" s="110"/>
    </row>
    <row r="1616" spans="2:2" x14ac:dyDescent="0.2">
      <c r="B1616" s="110"/>
    </row>
    <row r="1617" spans="2:2" x14ac:dyDescent="0.2">
      <c r="B1617" s="110"/>
    </row>
    <row r="1618" spans="2:2" x14ac:dyDescent="0.2">
      <c r="B1618" s="110"/>
    </row>
    <row r="1619" spans="2:2" x14ac:dyDescent="0.2">
      <c r="B1619" s="110"/>
    </row>
    <row r="1620" spans="2:2" x14ac:dyDescent="0.2">
      <c r="B1620" s="110"/>
    </row>
    <row r="1621" spans="2:2" x14ac:dyDescent="0.2">
      <c r="B1621" s="110"/>
    </row>
    <row r="1622" spans="2:2" x14ac:dyDescent="0.2">
      <c r="B1622" s="110"/>
    </row>
    <row r="1623" spans="2:2" x14ac:dyDescent="0.2">
      <c r="B1623" s="110"/>
    </row>
    <row r="1624" spans="2:2" x14ac:dyDescent="0.2">
      <c r="B1624" s="110"/>
    </row>
    <row r="1625" spans="2:2" x14ac:dyDescent="0.2">
      <c r="B1625" s="110"/>
    </row>
    <row r="1626" spans="2:2" x14ac:dyDescent="0.2">
      <c r="B1626" s="110"/>
    </row>
    <row r="1627" spans="2:2" x14ac:dyDescent="0.2">
      <c r="B1627" s="110"/>
    </row>
    <row r="1628" spans="2:2" x14ac:dyDescent="0.2">
      <c r="B1628" s="110"/>
    </row>
    <row r="1629" spans="2:2" x14ac:dyDescent="0.2">
      <c r="B1629" s="110"/>
    </row>
    <row r="1630" spans="2:2" x14ac:dyDescent="0.2">
      <c r="B1630" s="110"/>
    </row>
    <row r="1631" spans="2:2" x14ac:dyDescent="0.2">
      <c r="B1631" s="110"/>
    </row>
    <row r="1632" spans="2:2" x14ac:dyDescent="0.2">
      <c r="B1632" s="110"/>
    </row>
    <row r="1633" spans="2:2" x14ac:dyDescent="0.2">
      <c r="B1633" s="110"/>
    </row>
    <row r="1634" spans="2:2" x14ac:dyDescent="0.2">
      <c r="B1634" s="110"/>
    </row>
    <row r="1635" spans="2:2" x14ac:dyDescent="0.2">
      <c r="B1635" s="110"/>
    </row>
    <row r="1636" spans="2:2" x14ac:dyDescent="0.2">
      <c r="B1636" s="110"/>
    </row>
    <row r="1637" spans="2:2" x14ac:dyDescent="0.2">
      <c r="B1637" s="110"/>
    </row>
    <row r="1638" spans="2:2" x14ac:dyDescent="0.2">
      <c r="B1638" s="110"/>
    </row>
    <row r="1639" spans="2:2" x14ac:dyDescent="0.2">
      <c r="B1639" s="110"/>
    </row>
    <row r="1640" spans="2:2" x14ac:dyDescent="0.2">
      <c r="B1640" s="110"/>
    </row>
    <row r="1641" spans="2:2" x14ac:dyDescent="0.2">
      <c r="B1641" s="110"/>
    </row>
    <row r="1642" spans="2:2" x14ac:dyDescent="0.2">
      <c r="B1642" s="110"/>
    </row>
    <row r="1643" spans="2:2" x14ac:dyDescent="0.2">
      <c r="B1643" s="110"/>
    </row>
    <row r="1644" spans="2:2" x14ac:dyDescent="0.2">
      <c r="B1644" s="110"/>
    </row>
    <row r="1645" spans="2:2" x14ac:dyDescent="0.2">
      <c r="B1645" s="110"/>
    </row>
    <row r="1646" spans="2:2" x14ac:dyDescent="0.2">
      <c r="B1646" s="110"/>
    </row>
    <row r="1647" spans="2:2" x14ac:dyDescent="0.2">
      <c r="B1647" s="110"/>
    </row>
    <row r="1648" spans="2:2" x14ac:dyDescent="0.2">
      <c r="B1648" s="110"/>
    </row>
    <row r="1649" spans="2:2" x14ac:dyDescent="0.2">
      <c r="B1649" s="110"/>
    </row>
    <row r="1650" spans="2:2" x14ac:dyDescent="0.2">
      <c r="B1650" s="110"/>
    </row>
    <row r="1651" spans="2:2" x14ac:dyDescent="0.2">
      <c r="B1651" s="110"/>
    </row>
    <row r="1652" spans="2:2" x14ac:dyDescent="0.2">
      <c r="B1652" s="110"/>
    </row>
    <row r="1653" spans="2:2" x14ac:dyDescent="0.2">
      <c r="B1653" s="110"/>
    </row>
    <row r="1654" spans="2:2" x14ac:dyDescent="0.2">
      <c r="B1654" s="110"/>
    </row>
    <row r="1655" spans="2:2" x14ac:dyDescent="0.2">
      <c r="B1655" s="110"/>
    </row>
    <row r="1656" spans="2:2" x14ac:dyDescent="0.2">
      <c r="B1656" s="110"/>
    </row>
    <row r="1657" spans="2:2" x14ac:dyDescent="0.2">
      <c r="B1657" s="110"/>
    </row>
    <row r="1658" spans="2:2" x14ac:dyDescent="0.2">
      <c r="B1658" s="110"/>
    </row>
    <row r="1659" spans="2:2" x14ac:dyDescent="0.2">
      <c r="B1659" s="110"/>
    </row>
    <row r="1660" spans="2:2" x14ac:dyDescent="0.2">
      <c r="B1660" s="110"/>
    </row>
    <row r="1661" spans="2:2" x14ac:dyDescent="0.2">
      <c r="B1661" s="110"/>
    </row>
    <row r="1662" spans="2:2" x14ac:dyDescent="0.2">
      <c r="B1662" s="110"/>
    </row>
    <row r="1663" spans="2:2" x14ac:dyDescent="0.2">
      <c r="B1663" s="110"/>
    </row>
    <row r="1664" spans="2:2" x14ac:dyDescent="0.2">
      <c r="B1664" s="110"/>
    </row>
    <row r="1665" spans="2:2" x14ac:dyDescent="0.2">
      <c r="B1665" s="110"/>
    </row>
    <row r="1666" spans="2:2" x14ac:dyDescent="0.2">
      <c r="B1666" s="110"/>
    </row>
    <row r="1667" spans="2:2" x14ac:dyDescent="0.2">
      <c r="B1667" s="110"/>
    </row>
    <row r="1668" spans="2:2" x14ac:dyDescent="0.2">
      <c r="B1668" s="110"/>
    </row>
    <row r="1669" spans="2:2" x14ac:dyDescent="0.2">
      <c r="B1669" s="110"/>
    </row>
    <row r="1670" spans="2:2" x14ac:dyDescent="0.2">
      <c r="B1670" s="110"/>
    </row>
    <row r="1671" spans="2:2" x14ac:dyDescent="0.2">
      <c r="B1671" s="110"/>
    </row>
    <row r="1672" spans="2:2" x14ac:dyDescent="0.2">
      <c r="B1672" s="110"/>
    </row>
    <row r="1673" spans="2:2" x14ac:dyDescent="0.2">
      <c r="B1673" s="110"/>
    </row>
    <row r="1674" spans="2:2" x14ac:dyDescent="0.2">
      <c r="B1674" s="110"/>
    </row>
    <row r="1675" spans="2:2" x14ac:dyDescent="0.2">
      <c r="B1675" s="110"/>
    </row>
    <row r="1676" spans="2:2" x14ac:dyDescent="0.2">
      <c r="B1676" s="110"/>
    </row>
    <row r="1677" spans="2:2" x14ac:dyDescent="0.2">
      <c r="B1677" s="110"/>
    </row>
    <row r="1678" spans="2:2" x14ac:dyDescent="0.2">
      <c r="B1678" s="110"/>
    </row>
    <row r="1679" spans="2:2" x14ac:dyDescent="0.2">
      <c r="B1679" s="110"/>
    </row>
    <row r="1680" spans="2:2" x14ac:dyDescent="0.2">
      <c r="B1680" s="110"/>
    </row>
    <row r="1681" spans="2:2" x14ac:dyDescent="0.2">
      <c r="B1681" s="110"/>
    </row>
    <row r="1682" spans="2:2" x14ac:dyDescent="0.2">
      <c r="B1682" s="110"/>
    </row>
    <row r="1683" spans="2:2" x14ac:dyDescent="0.2">
      <c r="B1683" s="110"/>
    </row>
    <row r="1684" spans="2:2" x14ac:dyDescent="0.2">
      <c r="B1684" s="110"/>
    </row>
    <row r="1685" spans="2:2" x14ac:dyDescent="0.2">
      <c r="B1685" s="110"/>
    </row>
    <row r="1686" spans="2:2" x14ac:dyDescent="0.2">
      <c r="B1686" s="110"/>
    </row>
    <row r="1687" spans="2:2" x14ac:dyDescent="0.2">
      <c r="B1687" s="110"/>
    </row>
    <row r="1688" spans="2:2" x14ac:dyDescent="0.2">
      <c r="B1688" s="110"/>
    </row>
    <row r="1689" spans="2:2" x14ac:dyDescent="0.2">
      <c r="B1689" s="110"/>
    </row>
    <row r="1690" spans="2:2" x14ac:dyDescent="0.2">
      <c r="B1690" s="110"/>
    </row>
    <row r="1691" spans="2:2" x14ac:dyDescent="0.2">
      <c r="B1691" s="110"/>
    </row>
    <row r="1692" spans="2:2" x14ac:dyDescent="0.2">
      <c r="B1692" s="110"/>
    </row>
    <row r="1693" spans="2:2" x14ac:dyDescent="0.2">
      <c r="B1693" s="110"/>
    </row>
    <row r="1694" spans="2:2" x14ac:dyDescent="0.2">
      <c r="B1694" s="110"/>
    </row>
    <row r="1695" spans="2:2" x14ac:dyDescent="0.2">
      <c r="B1695" s="110"/>
    </row>
    <row r="1696" spans="2:2" x14ac:dyDescent="0.2">
      <c r="B1696" s="110"/>
    </row>
    <row r="1697" spans="2:2" x14ac:dyDescent="0.2">
      <c r="B1697" s="110"/>
    </row>
    <row r="1698" spans="2:2" x14ac:dyDescent="0.2">
      <c r="B1698" s="110"/>
    </row>
    <row r="1699" spans="2:2" x14ac:dyDescent="0.2">
      <c r="B1699" s="110"/>
    </row>
    <row r="1700" spans="2:2" x14ac:dyDescent="0.2">
      <c r="B1700" s="110"/>
    </row>
    <row r="1701" spans="2:2" x14ac:dyDescent="0.2">
      <c r="B1701" s="110"/>
    </row>
    <row r="1702" spans="2:2" x14ac:dyDescent="0.2">
      <c r="B1702" s="110"/>
    </row>
    <row r="1703" spans="2:2" x14ac:dyDescent="0.2">
      <c r="B1703" s="110"/>
    </row>
    <row r="1704" spans="2:2" x14ac:dyDescent="0.2">
      <c r="B1704" s="110"/>
    </row>
    <row r="1705" spans="2:2" x14ac:dyDescent="0.2">
      <c r="B1705" s="110"/>
    </row>
    <row r="1706" spans="2:2" x14ac:dyDescent="0.2">
      <c r="B1706" s="110"/>
    </row>
    <row r="1707" spans="2:2" x14ac:dyDescent="0.2">
      <c r="B1707" s="110"/>
    </row>
    <row r="1708" spans="2:2" x14ac:dyDescent="0.2">
      <c r="B1708" s="110"/>
    </row>
    <row r="1709" spans="2:2" x14ac:dyDescent="0.2">
      <c r="B1709" s="110"/>
    </row>
    <row r="1710" spans="2:2" x14ac:dyDescent="0.2">
      <c r="B1710" s="110"/>
    </row>
    <row r="1711" spans="2:2" x14ac:dyDescent="0.2">
      <c r="B1711" s="110"/>
    </row>
    <row r="1712" spans="2:2" x14ac:dyDescent="0.2">
      <c r="B1712" s="110"/>
    </row>
    <row r="1713" spans="2:2" x14ac:dyDescent="0.2">
      <c r="B1713" s="110"/>
    </row>
    <row r="1714" spans="2:2" x14ac:dyDescent="0.2">
      <c r="B1714" s="110"/>
    </row>
    <row r="1715" spans="2:2" x14ac:dyDescent="0.2">
      <c r="B1715" s="110"/>
    </row>
    <row r="1716" spans="2:2" x14ac:dyDescent="0.2">
      <c r="B1716" s="110"/>
    </row>
    <row r="1717" spans="2:2" x14ac:dyDescent="0.2">
      <c r="B1717" s="110"/>
    </row>
    <row r="1718" spans="2:2" x14ac:dyDescent="0.2">
      <c r="B1718" s="110"/>
    </row>
    <row r="1719" spans="2:2" x14ac:dyDescent="0.2">
      <c r="B1719" s="110"/>
    </row>
    <row r="1720" spans="2:2" x14ac:dyDescent="0.2">
      <c r="B1720" s="110"/>
    </row>
    <row r="1721" spans="2:2" x14ac:dyDescent="0.2">
      <c r="B1721" s="110"/>
    </row>
    <row r="1722" spans="2:2" x14ac:dyDescent="0.2">
      <c r="B1722" s="110"/>
    </row>
    <row r="1723" spans="2:2" x14ac:dyDescent="0.2">
      <c r="B1723" s="110"/>
    </row>
    <row r="1724" spans="2:2" x14ac:dyDescent="0.2">
      <c r="B1724" s="110"/>
    </row>
    <row r="1725" spans="2:2" x14ac:dyDescent="0.2">
      <c r="B1725" s="110"/>
    </row>
    <row r="1726" spans="2:2" x14ac:dyDescent="0.2">
      <c r="B1726" s="110"/>
    </row>
    <row r="1727" spans="2:2" x14ac:dyDescent="0.2">
      <c r="B1727" s="110"/>
    </row>
    <row r="1728" spans="2:2" x14ac:dyDescent="0.2">
      <c r="B1728" s="110"/>
    </row>
    <row r="1729" spans="2:2" x14ac:dyDescent="0.2">
      <c r="B1729" s="110"/>
    </row>
    <row r="1730" spans="2:2" x14ac:dyDescent="0.2">
      <c r="B1730" s="110"/>
    </row>
    <row r="1731" spans="2:2" x14ac:dyDescent="0.2">
      <c r="B1731" s="110"/>
    </row>
    <row r="1732" spans="2:2" x14ac:dyDescent="0.2">
      <c r="B1732" s="110"/>
    </row>
    <row r="1733" spans="2:2" x14ac:dyDescent="0.2">
      <c r="B1733" s="110"/>
    </row>
    <row r="1734" spans="2:2" x14ac:dyDescent="0.2">
      <c r="B1734" s="110"/>
    </row>
    <row r="1735" spans="2:2" x14ac:dyDescent="0.2">
      <c r="B1735" s="110"/>
    </row>
    <row r="1736" spans="2:2" x14ac:dyDescent="0.2">
      <c r="B1736" s="110"/>
    </row>
    <row r="1737" spans="2:2" x14ac:dyDescent="0.2">
      <c r="B1737" s="110"/>
    </row>
    <row r="1738" spans="2:2" x14ac:dyDescent="0.2">
      <c r="B1738" s="110"/>
    </row>
    <row r="1739" spans="2:2" x14ac:dyDescent="0.2">
      <c r="B1739" s="110"/>
    </row>
    <row r="1740" spans="2:2" x14ac:dyDescent="0.2">
      <c r="B1740" s="110"/>
    </row>
    <row r="1741" spans="2:2" x14ac:dyDescent="0.2">
      <c r="B1741" s="110"/>
    </row>
    <row r="1742" spans="2:2" x14ac:dyDescent="0.2">
      <c r="B1742" s="110"/>
    </row>
    <row r="1743" spans="2:2" x14ac:dyDescent="0.2">
      <c r="B1743" s="110"/>
    </row>
    <row r="1744" spans="2:2" x14ac:dyDescent="0.2">
      <c r="B1744" s="110"/>
    </row>
    <row r="1745" spans="2:2" x14ac:dyDescent="0.2">
      <c r="B1745" s="110"/>
    </row>
    <row r="1746" spans="2:2" x14ac:dyDescent="0.2">
      <c r="B1746" s="110"/>
    </row>
    <row r="1747" spans="2:2" x14ac:dyDescent="0.2">
      <c r="B1747" s="110"/>
    </row>
    <row r="1748" spans="2:2" x14ac:dyDescent="0.2">
      <c r="B1748" s="110"/>
    </row>
    <row r="1749" spans="2:2" x14ac:dyDescent="0.2">
      <c r="B1749" s="110"/>
    </row>
    <row r="1750" spans="2:2" x14ac:dyDescent="0.2">
      <c r="B1750" s="110"/>
    </row>
    <row r="1751" spans="2:2" x14ac:dyDescent="0.2">
      <c r="B1751" s="110"/>
    </row>
    <row r="1752" spans="2:2" x14ac:dyDescent="0.2">
      <c r="B1752" s="110"/>
    </row>
    <row r="1753" spans="2:2" x14ac:dyDescent="0.2">
      <c r="B1753" s="110"/>
    </row>
    <row r="1754" spans="2:2" x14ac:dyDescent="0.2">
      <c r="B1754" s="110"/>
    </row>
    <row r="1755" spans="2:2" x14ac:dyDescent="0.2">
      <c r="B1755" s="110"/>
    </row>
    <row r="1756" spans="2:2" x14ac:dyDescent="0.2">
      <c r="B1756" s="110"/>
    </row>
    <row r="1757" spans="2:2" x14ac:dyDescent="0.2">
      <c r="B1757" s="110"/>
    </row>
    <row r="1758" spans="2:2" x14ac:dyDescent="0.2">
      <c r="B1758" s="110"/>
    </row>
    <row r="1759" spans="2:2" x14ac:dyDescent="0.2">
      <c r="B1759" s="110"/>
    </row>
    <row r="1760" spans="2:2" x14ac:dyDescent="0.2">
      <c r="B1760" s="110"/>
    </row>
    <row r="1761" spans="2:2" x14ac:dyDescent="0.2">
      <c r="B1761" s="110"/>
    </row>
    <row r="1762" spans="2:2" x14ac:dyDescent="0.2">
      <c r="B1762" s="110"/>
    </row>
    <row r="1763" spans="2:2" x14ac:dyDescent="0.2">
      <c r="B1763" s="110"/>
    </row>
    <row r="1764" spans="2:2" x14ac:dyDescent="0.2">
      <c r="B1764" s="110"/>
    </row>
    <row r="1765" spans="2:2" x14ac:dyDescent="0.2">
      <c r="B1765" s="110"/>
    </row>
    <row r="1766" spans="2:2" x14ac:dyDescent="0.2">
      <c r="B1766" s="110"/>
    </row>
    <row r="1767" spans="2:2" x14ac:dyDescent="0.2">
      <c r="B1767" s="110"/>
    </row>
    <row r="1768" spans="2:2" x14ac:dyDescent="0.2">
      <c r="B1768" s="110"/>
    </row>
    <row r="1769" spans="2:2" x14ac:dyDescent="0.2">
      <c r="B1769" s="110"/>
    </row>
    <row r="1770" spans="2:2" x14ac:dyDescent="0.2">
      <c r="B1770" s="110"/>
    </row>
    <row r="1771" spans="2:2" x14ac:dyDescent="0.2">
      <c r="B1771" s="110"/>
    </row>
    <row r="1772" spans="2:2" x14ac:dyDescent="0.2">
      <c r="B1772" s="110"/>
    </row>
    <row r="1773" spans="2:2" x14ac:dyDescent="0.2">
      <c r="B1773" s="110"/>
    </row>
    <row r="1774" spans="2:2" x14ac:dyDescent="0.2">
      <c r="B1774" s="110"/>
    </row>
    <row r="1775" spans="2:2" x14ac:dyDescent="0.2">
      <c r="B1775" s="110"/>
    </row>
    <row r="1776" spans="2:2" x14ac:dyDescent="0.2">
      <c r="B1776" s="110"/>
    </row>
    <row r="1777" spans="2:2" x14ac:dyDescent="0.2">
      <c r="B1777" s="110"/>
    </row>
    <row r="1778" spans="2:2" x14ac:dyDescent="0.2">
      <c r="B1778" s="110"/>
    </row>
    <row r="1779" spans="2:2" x14ac:dyDescent="0.2">
      <c r="B1779" s="110"/>
    </row>
    <row r="1780" spans="2:2" x14ac:dyDescent="0.2">
      <c r="B1780" s="110"/>
    </row>
    <row r="1781" spans="2:2" x14ac:dyDescent="0.2">
      <c r="B1781" s="110"/>
    </row>
    <row r="1782" spans="2:2" x14ac:dyDescent="0.2">
      <c r="B1782" s="110"/>
    </row>
    <row r="1783" spans="2:2" x14ac:dyDescent="0.2">
      <c r="B1783" s="110"/>
    </row>
    <row r="1784" spans="2:2" x14ac:dyDescent="0.2">
      <c r="B1784" s="110"/>
    </row>
    <row r="1785" spans="2:2" x14ac:dyDescent="0.2">
      <c r="B1785" s="110"/>
    </row>
    <row r="1786" spans="2:2" x14ac:dyDescent="0.2">
      <c r="B1786" s="110"/>
    </row>
    <row r="1787" spans="2:2" x14ac:dyDescent="0.2">
      <c r="B1787" s="110"/>
    </row>
    <row r="1788" spans="2:2" x14ac:dyDescent="0.2">
      <c r="B1788" s="110"/>
    </row>
    <row r="1789" spans="2:2" x14ac:dyDescent="0.2">
      <c r="B1789" s="110"/>
    </row>
    <row r="1790" spans="2:2" x14ac:dyDescent="0.2">
      <c r="B1790" s="110"/>
    </row>
    <row r="1791" spans="2:2" x14ac:dyDescent="0.2">
      <c r="B1791" s="110"/>
    </row>
    <row r="1792" spans="2:2" x14ac:dyDescent="0.2">
      <c r="B1792" s="110"/>
    </row>
    <row r="1793" spans="2:2" x14ac:dyDescent="0.2">
      <c r="B1793" s="110"/>
    </row>
    <row r="1794" spans="2:2" x14ac:dyDescent="0.2">
      <c r="B1794" s="110"/>
    </row>
    <row r="1795" spans="2:2" x14ac:dyDescent="0.2">
      <c r="B1795" s="110"/>
    </row>
    <row r="1796" spans="2:2" x14ac:dyDescent="0.2">
      <c r="B1796" s="110"/>
    </row>
    <row r="1797" spans="2:2" x14ac:dyDescent="0.2">
      <c r="B1797" s="110"/>
    </row>
    <row r="1798" spans="2:2" x14ac:dyDescent="0.2">
      <c r="B1798" s="110"/>
    </row>
    <row r="1799" spans="2:2" x14ac:dyDescent="0.2">
      <c r="B1799" s="110"/>
    </row>
    <row r="1800" spans="2:2" x14ac:dyDescent="0.2">
      <c r="B1800" s="110"/>
    </row>
    <row r="1801" spans="2:2" x14ac:dyDescent="0.2">
      <c r="B1801" s="110"/>
    </row>
    <row r="1802" spans="2:2" x14ac:dyDescent="0.2">
      <c r="B1802" s="110"/>
    </row>
    <row r="1803" spans="2:2" x14ac:dyDescent="0.2">
      <c r="B1803" s="110"/>
    </row>
    <row r="1804" spans="2:2" x14ac:dyDescent="0.2">
      <c r="B1804" s="110"/>
    </row>
    <row r="1805" spans="2:2" x14ac:dyDescent="0.2">
      <c r="B1805" s="110"/>
    </row>
    <row r="1806" spans="2:2" x14ac:dyDescent="0.2">
      <c r="B1806" s="110"/>
    </row>
    <row r="1807" spans="2:2" x14ac:dyDescent="0.2">
      <c r="B1807" s="110"/>
    </row>
    <row r="1808" spans="2:2" x14ac:dyDescent="0.2">
      <c r="B1808" s="110"/>
    </row>
    <row r="1809" spans="2:2" x14ac:dyDescent="0.2">
      <c r="B1809" s="110"/>
    </row>
    <row r="1810" spans="2:2" x14ac:dyDescent="0.2">
      <c r="B1810" s="110"/>
    </row>
    <row r="1811" spans="2:2" x14ac:dyDescent="0.2">
      <c r="B1811" s="110"/>
    </row>
    <row r="1812" spans="2:2" x14ac:dyDescent="0.2">
      <c r="B1812" s="110"/>
    </row>
    <row r="1813" spans="2:2" x14ac:dyDescent="0.2">
      <c r="B1813" s="110"/>
    </row>
    <row r="1814" spans="2:2" x14ac:dyDescent="0.2">
      <c r="B1814" s="110"/>
    </row>
    <row r="1815" spans="2:2" x14ac:dyDescent="0.2">
      <c r="B1815" s="110"/>
    </row>
    <row r="1816" spans="2:2" x14ac:dyDescent="0.2">
      <c r="B1816" s="110"/>
    </row>
    <row r="1817" spans="2:2" x14ac:dyDescent="0.2">
      <c r="B1817" s="110"/>
    </row>
    <row r="1818" spans="2:2" x14ac:dyDescent="0.2">
      <c r="B1818" s="110"/>
    </row>
    <row r="1819" spans="2:2" x14ac:dyDescent="0.2">
      <c r="B1819" s="110"/>
    </row>
    <row r="1820" spans="2:2" x14ac:dyDescent="0.2">
      <c r="B1820" s="110"/>
    </row>
    <row r="1821" spans="2:2" x14ac:dyDescent="0.2">
      <c r="B1821" s="110"/>
    </row>
    <row r="1822" spans="2:2" x14ac:dyDescent="0.2">
      <c r="B1822" s="110"/>
    </row>
    <row r="1823" spans="2:2" x14ac:dyDescent="0.2">
      <c r="B1823" s="110"/>
    </row>
    <row r="1824" spans="2:2" x14ac:dyDescent="0.2">
      <c r="B1824" s="110"/>
    </row>
    <row r="1825" spans="2:2" x14ac:dyDescent="0.2">
      <c r="B1825" s="110"/>
    </row>
    <row r="1826" spans="2:2" x14ac:dyDescent="0.2">
      <c r="B1826" s="110"/>
    </row>
    <row r="1827" spans="2:2" x14ac:dyDescent="0.2">
      <c r="B1827" s="110"/>
    </row>
    <row r="1828" spans="2:2" x14ac:dyDescent="0.2">
      <c r="B1828" s="110"/>
    </row>
    <row r="1829" spans="2:2" x14ac:dyDescent="0.2">
      <c r="B1829" s="110"/>
    </row>
    <row r="1830" spans="2:2" x14ac:dyDescent="0.2">
      <c r="B1830" s="110"/>
    </row>
    <row r="1831" spans="2:2" x14ac:dyDescent="0.2">
      <c r="B1831" s="110"/>
    </row>
    <row r="1832" spans="2:2" x14ac:dyDescent="0.2">
      <c r="B1832" s="110"/>
    </row>
    <row r="1833" spans="2:2" x14ac:dyDescent="0.2">
      <c r="B1833" s="110"/>
    </row>
    <row r="1834" spans="2:2" x14ac:dyDescent="0.2">
      <c r="B1834" s="110"/>
    </row>
    <row r="1835" spans="2:2" x14ac:dyDescent="0.2">
      <c r="B1835" s="110"/>
    </row>
    <row r="1836" spans="2:2" x14ac:dyDescent="0.2">
      <c r="B1836" s="110"/>
    </row>
    <row r="1837" spans="2:2" x14ac:dyDescent="0.2">
      <c r="B1837" s="110"/>
    </row>
    <row r="1838" spans="2:2" x14ac:dyDescent="0.2">
      <c r="B1838" s="110"/>
    </row>
    <row r="1839" spans="2:2" x14ac:dyDescent="0.2">
      <c r="B1839" s="110"/>
    </row>
    <row r="1840" spans="2:2" x14ac:dyDescent="0.2">
      <c r="B1840" s="110"/>
    </row>
    <row r="1841" spans="2:2" x14ac:dyDescent="0.2">
      <c r="B1841" s="110"/>
    </row>
    <row r="1842" spans="2:2" x14ac:dyDescent="0.2">
      <c r="B1842" s="110"/>
    </row>
    <row r="1843" spans="2:2" x14ac:dyDescent="0.2">
      <c r="B1843" s="110"/>
    </row>
    <row r="1844" spans="2:2" x14ac:dyDescent="0.2">
      <c r="B1844" s="110"/>
    </row>
    <row r="1845" spans="2:2" x14ac:dyDescent="0.2">
      <c r="B1845" s="110"/>
    </row>
    <row r="1846" spans="2:2" x14ac:dyDescent="0.2">
      <c r="B1846" s="110"/>
    </row>
    <row r="1847" spans="2:2" x14ac:dyDescent="0.2">
      <c r="B1847" s="110"/>
    </row>
    <row r="1848" spans="2:2" x14ac:dyDescent="0.2">
      <c r="B1848" s="110"/>
    </row>
    <row r="1849" spans="2:2" x14ac:dyDescent="0.2">
      <c r="B1849" s="110"/>
    </row>
    <row r="1850" spans="2:2" x14ac:dyDescent="0.2">
      <c r="B1850" s="110"/>
    </row>
    <row r="1851" spans="2:2" x14ac:dyDescent="0.2">
      <c r="B1851" s="110"/>
    </row>
    <row r="1852" spans="2:2" x14ac:dyDescent="0.2">
      <c r="B1852" s="110"/>
    </row>
    <row r="1853" spans="2:2" x14ac:dyDescent="0.2">
      <c r="B1853" s="110"/>
    </row>
    <row r="1854" spans="2:2" x14ac:dyDescent="0.2">
      <c r="B1854" s="110"/>
    </row>
    <row r="1855" spans="2:2" x14ac:dyDescent="0.2">
      <c r="B1855" s="110"/>
    </row>
    <row r="1856" spans="2:2" x14ac:dyDescent="0.2">
      <c r="B1856" s="110"/>
    </row>
    <row r="1857" spans="2:2" x14ac:dyDescent="0.2">
      <c r="B1857" s="110"/>
    </row>
    <row r="1858" spans="2:2" x14ac:dyDescent="0.2">
      <c r="B1858" s="110"/>
    </row>
    <row r="1859" spans="2:2" x14ac:dyDescent="0.2">
      <c r="B1859" s="110"/>
    </row>
    <row r="1860" spans="2:2" x14ac:dyDescent="0.2">
      <c r="B1860" s="110"/>
    </row>
    <row r="1861" spans="2:2" x14ac:dyDescent="0.2">
      <c r="B1861" s="110"/>
    </row>
    <row r="1862" spans="2:2" x14ac:dyDescent="0.2">
      <c r="B1862" s="110"/>
    </row>
    <row r="1863" spans="2:2" x14ac:dyDescent="0.2">
      <c r="B1863" s="110"/>
    </row>
    <row r="1864" spans="2:2" x14ac:dyDescent="0.2">
      <c r="B1864" s="110"/>
    </row>
    <row r="1865" spans="2:2" x14ac:dyDescent="0.2">
      <c r="B1865" s="110"/>
    </row>
    <row r="1866" spans="2:2" x14ac:dyDescent="0.2">
      <c r="B1866" s="110"/>
    </row>
    <row r="1867" spans="2:2" x14ac:dyDescent="0.2">
      <c r="B1867" s="110"/>
    </row>
    <row r="1868" spans="2:2" x14ac:dyDescent="0.2">
      <c r="B1868" s="110"/>
    </row>
    <row r="1869" spans="2:2" x14ac:dyDescent="0.2">
      <c r="B1869" s="110"/>
    </row>
    <row r="1870" spans="2:2" x14ac:dyDescent="0.2">
      <c r="B1870" s="110"/>
    </row>
    <row r="1871" spans="2:2" x14ac:dyDescent="0.2">
      <c r="B1871" s="110"/>
    </row>
    <row r="1872" spans="2:2" x14ac:dyDescent="0.2">
      <c r="B1872" s="110"/>
    </row>
    <row r="1873" spans="2:2" x14ac:dyDescent="0.2">
      <c r="B1873" s="110"/>
    </row>
    <row r="1874" spans="2:2" x14ac:dyDescent="0.2">
      <c r="B1874" s="110"/>
    </row>
    <row r="1875" spans="2:2" x14ac:dyDescent="0.2">
      <c r="B1875" s="110"/>
    </row>
    <row r="1876" spans="2:2" x14ac:dyDescent="0.2">
      <c r="B1876" s="110"/>
    </row>
    <row r="1877" spans="2:2" x14ac:dyDescent="0.2">
      <c r="B1877" s="110"/>
    </row>
    <row r="1878" spans="2:2" x14ac:dyDescent="0.2">
      <c r="B1878" s="110"/>
    </row>
    <row r="1879" spans="2:2" x14ac:dyDescent="0.2">
      <c r="B1879" s="110"/>
    </row>
    <row r="1880" spans="2:2" x14ac:dyDescent="0.2">
      <c r="B1880" s="110"/>
    </row>
    <row r="1881" spans="2:2" x14ac:dyDescent="0.2">
      <c r="B1881" s="110"/>
    </row>
    <row r="1882" spans="2:2" x14ac:dyDescent="0.2">
      <c r="B1882" s="110"/>
    </row>
    <row r="1883" spans="2:2" x14ac:dyDescent="0.2">
      <c r="B1883" s="110"/>
    </row>
    <row r="1884" spans="2:2" x14ac:dyDescent="0.2">
      <c r="B1884" s="110"/>
    </row>
    <row r="1885" spans="2:2" x14ac:dyDescent="0.2">
      <c r="B1885" s="110"/>
    </row>
    <row r="1886" spans="2:2" x14ac:dyDescent="0.2">
      <c r="B1886" s="110"/>
    </row>
    <row r="1887" spans="2:2" x14ac:dyDescent="0.2">
      <c r="B1887" s="110"/>
    </row>
    <row r="1888" spans="2:2" x14ac:dyDescent="0.2">
      <c r="B1888" s="110"/>
    </row>
    <row r="1889" spans="2:2" x14ac:dyDescent="0.2">
      <c r="B1889" s="110"/>
    </row>
    <row r="1890" spans="2:2" x14ac:dyDescent="0.2">
      <c r="B1890" s="110"/>
    </row>
    <row r="1891" spans="2:2" x14ac:dyDescent="0.2">
      <c r="B1891" s="110"/>
    </row>
    <row r="1892" spans="2:2" x14ac:dyDescent="0.2">
      <c r="B1892" s="110"/>
    </row>
    <row r="1893" spans="2:2" x14ac:dyDescent="0.2">
      <c r="B1893" s="110"/>
    </row>
    <row r="1894" spans="2:2" x14ac:dyDescent="0.2">
      <c r="B1894" s="110"/>
    </row>
    <row r="1895" spans="2:2" x14ac:dyDescent="0.2">
      <c r="B1895" s="110"/>
    </row>
    <row r="1896" spans="2:2" x14ac:dyDescent="0.2">
      <c r="B1896" s="110"/>
    </row>
    <row r="1897" spans="2:2" x14ac:dyDescent="0.2">
      <c r="B1897" s="110"/>
    </row>
    <row r="1898" spans="2:2" x14ac:dyDescent="0.2">
      <c r="B1898" s="110"/>
    </row>
    <row r="1899" spans="2:2" x14ac:dyDescent="0.2">
      <c r="B1899" s="110"/>
    </row>
    <row r="1900" spans="2:2" x14ac:dyDescent="0.2">
      <c r="B1900" s="110"/>
    </row>
    <row r="1901" spans="2:2" x14ac:dyDescent="0.2">
      <c r="B1901" s="110"/>
    </row>
    <row r="1902" spans="2:2" x14ac:dyDescent="0.2">
      <c r="B1902" s="110"/>
    </row>
    <row r="1903" spans="2:2" x14ac:dyDescent="0.2">
      <c r="B1903" s="110"/>
    </row>
    <row r="1904" spans="2:2" x14ac:dyDescent="0.2">
      <c r="B1904" s="110"/>
    </row>
    <row r="1905" spans="2:2" x14ac:dyDescent="0.2">
      <c r="B1905" s="110"/>
    </row>
    <row r="1906" spans="2:2" x14ac:dyDescent="0.2">
      <c r="B1906" s="110"/>
    </row>
    <row r="1907" spans="2:2" x14ac:dyDescent="0.2">
      <c r="B1907" s="110"/>
    </row>
    <row r="1908" spans="2:2" x14ac:dyDescent="0.2">
      <c r="B1908" s="110"/>
    </row>
    <row r="1909" spans="2:2" x14ac:dyDescent="0.2">
      <c r="B1909" s="110"/>
    </row>
    <row r="1910" spans="2:2" x14ac:dyDescent="0.2">
      <c r="B1910" s="110"/>
    </row>
    <row r="1911" spans="2:2" x14ac:dyDescent="0.2">
      <c r="B1911" s="110"/>
    </row>
    <row r="1912" spans="2:2" x14ac:dyDescent="0.2">
      <c r="B1912" s="110"/>
    </row>
    <row r="1913" spans="2:2" x14ac:dyDescent="0.2">
      <c r="B1913" s="110"/>
    </row>
    <row r="1914" spans="2:2" x14ac:dyDescent="0.2">
      <c r="B1914" s="110"/>
    </row>
    <row r="1915" spans="2:2" x14ac:dyDescent="0.2">
      <c r="B1915" s="110"/>
    </row>
    <row r="1916" spans="2:2" x14ac:dyDescent="0.2">
      <c r="B1916" s="110"/>
    </row>
    <row r="1917" spans="2:2" x14ac:dyDescent="0.2">
      <c r="B1917" s="110"/>
    </row>
    <row r="1918" spans="2:2" x14ac:dyDescent="0.2">
      <c r="B1918" s="110"/>
    </row>
    <row r="1919" spans="2:2" x14ac:dyDescent="0.2">
      <c r="B1919" s="110"/>
    </row>
    <row r="1920" spans="2:2" x14ac:dyDescent="0.2">
      <c r="B1920" s="110"/>
    </row>
    <row r="1921" spans="2:2" x14ac:dyDescent="0.2">
      <c r="B1921" s="110"/>
    </row>
    <row r="1922" spans="2:2" x14ac:dyDescent="0.2">
      <c r="B1922" s="110"/>
    </row>
    <row r="1923" spans="2:2" x14ac:dyDescent="0.2">
      <c r="B1923" s="110"/>
    </row>
    <row r="1924" spans="2:2" x14ac:dyDescent="0.2">
      <c r="B1924" s="110"/>
    </row>
    <row r="1925" spans="2:2" x14ac:dyDescent="0.2">
      <c r="B1925" s="110"/>
    </row>
    <row r="1926" spans="2:2" x14ac:dyDescent="0.2">
      <c r="B1926" s="110"/>
    </row>
    <row r="1927" spans="2:2" x14ac:dyDescent="0.2">
      <c r="B1927" s="110"/>
    </row>
    <row r="1928" spans="2:2" x14ac:dyDescent="0.2">
      <c r="B1928" s="110"/>
    </row>
    <row r="1929" spans="2:2" x14ac:dyDescent="0.2">
      <c r="B1929" s="110"/>
    </row>
    <row r="1930" spans="2:2" x14ac:dyDescent="0.2">
      <c r="B1930" s="110"/>
    </row>
    <row r="1931" spans="2:2" x14ac:dyDescent="0.2">
      <c r="B1931" s="110"/>
    </row>
    <row r="1932" spans="2:2" x14ac:dyDescent="0.2">
      <c r="B1932" s="110"/>
    </row>
    <row r="1933" spans="2:2" x14ac:dyDescent="0.2">
      <c r="B1933" s="110"/>
    </row>
    <row r="1934" spans="2:2" x14ac:dyDescent="0.2">
      <c r="B1934" s="110"/>
    </row>
    <row r="1935" spans="2:2" x14ac:dyDescent="0.2">
      <c r="B1935" s="110"/>
    </row>
    <row r="1936" spans="2:2" x14ac:dyDescent="0.2">
      <c r="B1936" s="110"/>
    </row>
    <row r="1937" spans="2:2" x14ac:dyDescent="0.2">
      <c r="B1937" s="110"/>
    </row>
    <row r="1938" spans="2:2" x14ac:dyDescent="0.2">
      <c r="B1938" s="110"/>
    </row>
    <row r="1939" spans="2:2" x14ac:dyDescent="0.2">
      <c r="B1939" s="110"/>
    </row>
    <row r="1940" spans="2:2" x14ac:dyDescent="0.2">
      <c r="B1940" s="110"/>
    </row>
    <row r="1941" spans="2:2" x14ac:dyDescent="0.2">
      <c r="B1941" s="110"/>
    </row>
    <row r="1942" spans="2:2" x14ac:dyDescent="0.2">
      <c r="B1942" s="110"/>
    </row>
    <row r="1943" spans="2:2" x14ac:dyDescent="0.2">
      <c r="B1943" s="110"/>
    </row>
    <row r="1944" spans="2:2" x14ac:dyDescent="0.2">
      <c r="B1944" s="110"/>
    </row>
    <row r="1945" spans="2:2" x14ac:dyDescent="0.2">
      <c r="B1945" s="110"/>
    </row>
    <row r="1946" spans="2:2" x14ac:dyDescent="0.2">
      <c r="B1946" s="110"/>
    </row>
    <row r="1947" spans="2:2" x14ac:dyDescent="0.2">
      <c r="B1947" s="110"/>
    </row>
    <row r="1948" spans="2:2" x14ac:dyDescent="0.2">
      <c r="B1948" s="110"/>
    </row>
    <row r="1949" spans="2:2" x14ac:dyDescent="0.2">
      <c r="B1949" s="110"/>
    </row>
    <row r="1950" spans="2:2" x14ac:dyDescent="0.2">
      <c r="B1950" s="110"/>
    </row>
    <row r="1951" spans="2:2" x14ac:dyDescent="0.2">
      <c r="B1951" s="110"/>
    </row>
    <row r="1952" spans="2:2" x14ac:dyDescent="0.2">
      <c r="B1952" s="110"/>
    </row>
    <row r="1953" spans="2:2" x14ac:dyDescent="0.2">
      <c r="B1953" s="110"/>
    </row>
    <row r="1954" spans="2:2" x14ac:dyDescent="0.2">
      <c r="B1954" s="110"/>
    </row>
    <row r="1955" spans="2:2" x14ac:dyDescent="0.2">
      <c r="B1955" s="110"/>
    </row>
    <row r="1956" spans="2:2" x14ac:dyDescent="0.2">
      <c r="B1956" s="110"/>
    </row>
    <row r="1957" spans="2:2" x14ac:dyDescent="0.2">
      <c r="B1957" s="110"/>
    </row>
    <row r="1958" spans="2:2" x14ac:dyDescent="0.2">
      <c r="B1958" s="110"/>
    </row>
    <row r="1959" spans="2:2" x14ac:dyDescent="0.2">
      <c r="B1959" s="110"/>
    </row>
    <row r="1960" spans="2:2" x14ac:dyDescent="0.2">
      <c r="B1960" s="110"/>
    </row>
    <row r="1961" spans="2:2" x14ac:dyDescent="0.2">
      <c r="B1961" s="110"/>
    </row>
    <row r="1962" spans="2:2" x14ac:dyDescent="0.2">
      <c r="B1962" s="110"/>
    </row>
    <row r="1963" spans="2:2" x14ac:dyDescent="0.2">
      <c r="B1963" s="110"/>
    </row>
    <row r="1964" spans="2:2" x14ac:dyDescent="0.2">
      <c r="B1964" s="110"/>
    </row>
    <row r="1965" spans="2:2" x14ac:dyDescent="0.2">
      <c r="B1965" s="110"/>
    </row>
    <row r="1966" spans="2:2" x14ac:dyDescent="0.2">
      <c r="B1966" s="110"/>
    </row>
    <row r="1967" spans="2:2" x14ac:dyDescent="0.2">
      <c r="B1967" s="110"/>
    </row>
    <row r="1968" spans="2:2" x14ac:dyDescent="0.2">
      <c r="B1968" s="110"/>
    </row>
    <row r="1969" spans="2:2" x14ac:dyDescent="0.2">
      <c r="B1969" s="110"/>
    </row>
    <row r="1970" spans="2:2" x14ac:dyDescent="0.2">
      <c r="B1970" s="110"/>
    </row>
    <row r="1971" spans="2:2" x14ac:dyDescent="0.2">
      <c r="B1971" s="110"/>
    </row>
    <row r="1972" spans="2:2" x14ac:dyDescent="0.2">
      <c r="B1972" s="110"/>
    </row>
    <row r="1973" spans="2:2" x14ac:dyDescent="0.2">
      <c r="B1973" s="110"/>
    </row>
    <row r="1974" spans="2:2" x14ac:dyDescent="0.2">
      <c r="B1974" s="110"/>
    </row>
    <row r="1975" spans="2:2" x14ac:dyDescent="0.2">
      <c r="B1975" s="110"/>
    </row>
    <row r="1976" spans="2:2" x14ac:dyDescent="0.2">
      <c r="B1976" s="110"/>
    </row>
    <row r="1977" spans="2:2" x14ac:dyDescent="0.2">
      <c r="B1977" s="110"/>
    </row>
    <row r="1978" spans="2:2" x14ac:dyDescent="0.2">
      <c r="B1978" s="110"/>
    </row>
    <row r="1979" spans="2:2" x14ac:dyDescent="0.2">
      <c r="B1979" s="110"/>
    </row>
    <row r="1980" spans="2:2" x14ac:dyDescent="0.2">
      <c r="B1980" s="110"/>
    </row>
    <row r="1981" spans="2:2" x14ac:dyDescent="0.2">
      <c r="B1981" s="110"/>
    </row>
    <row r="1982" spans="2:2" x14ac:dyDescent="0.2">
      <c r="B1982" s="110"/>
    </row>
    <row r="1983" spans="2:2" x14ac:dyDescent="0.2">
      <c r="B1983" s="110"/>
    </row>
    <row r="1984" spans="2:2" x14ac:dyDescent="0.2">
      <c r="B1984" s="110"/>
    </row>
    <row r="1985" spans="2:2" x14ac:dyDescent="0.2">
      <c r="B1985" s="110"/>
    </row>
    <row r="1986" spans="2:2" x14ac:dyDescent="0.2">
      <c r="B1986" s="110"/>
    </row>
    <row r="1987" spans="2:2" x14ac:dyDescent="0.2">
      <c r="B1987" s="110"/>
    </row>
    <row r="1988" spans="2:2" x14ac:dyDescent="0.2">
      <c r="B1988" s="110"/>
    </row>
    <row r="1989" spans="2:2" x14ac:dyDescent="0.2">
      <c r="B1989" s="110"/>
    </row>
    <row r="1990" spans="2:2" x14ac:dyDescent="0.2">
      <c r="B1990" s="110"/>
    </row>
    <row r="1991" spans="2:2" x14ac:dyDescent="0.2">
      <c r="B1991" s="110"/>
    </row>
    <row r="1992" spans="2:2" x14ac:dyDescent="0.2">
      <c r="B1992" s="110"/>
    </row>
    <row r="1993" spans="2:2" x14ac:dyDescent="0.2">
      <c r="B1993" s="110"/>
    </row>
    <row r="1994" spans="2:2" x14ac:dyDescent="0.2">
      <c r="B1994" s="110"/>
    </row>
    <row r="1995" spans="2:2" x14ac:dyDescent="0.2">
      <c r="B1995" s="110"/>
    </row>
    <row r="1996" spans="2:2" x14ac:dyDescent="0.2">
      <c r="B1996" s="110"/>
    </row>
    <row r="1997" spans="2:2" x14ac:dyDescent="0.2">
      <c r="B1997" s="110"/>
    </row>
    <row r="1998" spans="2:2" x14ac:dyDescent="0.2">
      <c r="B1998" s="110"/>
    </row>
    <row r="1999" spans="2:2" x14ac:dyDescent="0.2">
      <c r="B1999" s="110"/>
    </row>
    <row r="2000" spans="2:2" x14ac:dyDescent="0.2">
      <c r="B2000" s="110"/>
    </row>
    <row r="2001" spans="2:2" x14ac:dyDescent="0.2">
      <c r="B2001" s="110"/>
    </row>
    <row r="2002" spans="2:2" x14ac:dyDescent="0.2">
      <c r="B2002" s="110"/>
    </row>
    <row r="2003" spans="2:2" x14ac:dyDescent="0.2">
      <c r="B2003" s="110"/>
    </row>
    <row r="2004" spans="2:2" x14ac:dyDescent="0.2">
      <c r="B2004" s="110"/>
    </row>
    <row r="2005" spans="2:2" x14ac:dyDescent="0.2">
      <c r="B2005" s="110"/>
    </row>
    <row r="2006" spans="2:2" x14ac:dyDescent="0.2">
      <c r="B2006" s="110"/>
    </row>
    <row r="2007" spans="2:2" x14ac:dyDescent="0.2">
      <c r="B2007" s="110"/>
    </row>
    <row r="2008" spans="2:2" x14ac:dyDescent="0.2">
      <c r="B2008" s="110"/>
    </row>
    <row r="2009" spans="2:2" x14ac:dyDescent="0.2">
      <c r="B2009" s="110"/>
    </row>
    <row r="2010" spans="2:2" x14ac:dyDescent="0.2">
      <c r="B2010" s="110"/>
    </row>
    <row r="2011" spans="2:2" x14ac:dyDescent="0.2">
      <c r="B2011" s="110"/>
    </row>
    <row r="2012" spans="2:2" x14ac:dyDescent="0.2">
      <c r="B2012" s="110"/>
    </row>
    <row r="2013" spans="2:2" x14ac:dyDescent="0.2">
      <c r="B2013" s="110"/>
    </row>
    <row r="2014" spans="2:2" x14ac:dyDescent="0.2">
      <c r="B2014" s="110"/>
    </row>
    <row r="2015" spans="2:2" x14ac:dyDescent="0.2">
      <c r="B2015" s="110"/>
    </row>
    <row r="2016" spans="2:2" x14ac:dyDescent="0.2">
      <c r="B2016" s="110"/>
    </row>
    <row r="2017" spans="2:2" x14ac:dyDescent="0.2">
      <c r="B2017" s="110"/>
    </row>
    <row r="2018" spans="2:2" x14ac:dyDescent="0.2">
      <c r="B2018" s="110"/>
    </row>
    <row r="2019" spans="2:2" x14ac:dyDescent="0.2">
      <c r="B2019" s="110"/>
    </row>
    <row r="2020" spans="2:2" x14ac:dyDescent="0.2">
      <c r="B2020" s="110"/>
    </row>
    <row r="2021" spans="2:2" x14ac:dyDescent="0.2">
      <c r="B2021" s="110"/>
    </row>
    <row r="2022" spans="2:2" x14ac:dyDescent="0.2">
      <c r="B2022" s="110"/>
    </row>
    <row r="2023" spans="2:2" x14ac:dyDescent="0.2">
      <c r="B2023" s="110"/>
    </row>
    <row r="2024" spans="2:2" x14ac:dyDescent="0.2">
      <c r="B2024" s="110"/>
    </row>
    <row r="2025" spans="2:2" x14ac:dyDescent="0.2">
      <c r="B2025" s="110"/>
    </row>
    <row r="2026" spans="2:2" x14ac:dyDescent="0.2">
      <c r="B2026" s="110"/>
    </row>
    <row r="2027" spans="2:2" x14ac:dyDescent="0.2">
      <c r="B2027" s="110"/>
    </row>
    <row r="2028" spans="2:2" x14ac:dyDescent="0.2">
      <c r="B2028" s="110"/>
    </row>
    <row r="2029" spans="2:2" x14ac:dyDescent="0.2">
      <c r="B2029" s="110"/>
    </row>
    <row r="2030" spans="2:2" x14ac:dyDescent="0.2">
      <c r="B2030" s="110"/>
    </row>
    <row r="2031" spans="2:2" x14ac:dyDescent="0.2">
      <c r="B2031" s="110"/>
    </row>
    <row r="2032" spans="2:2" x14ac:dyDescent="0.2">
      <c r="B2032" s="110"/>
    </row>
    <row r="2033" spans="2:2" x14ac:dyDescent="0.2">
      <c r="B2033" s="110"/>
    </row>
    <row r="2034" spans="2:2" x14ac:dyDescent="0.2">
      <c r="B2034" s="110"/>
    </row>
    <row r="2035" spans="2:2" x14ac:dyDescent="0.2">
      <c r="B2035" s="110"/>
    </row>
    <row r="2036" spans="2:2" x14ac:dyDescent="0.2">
      <c r="B2036" s="110"/>
    </row>
    <row r="2037" spans="2:2" x14ac:dyDescent="0.2">
      <c r="B2037" s="110"/>
    </row>
    <row r="2038" spans="2:2" x14ac:dyDescent="0.2">
      <c r="B2038" s="110"/>
    </row>
    <row r="2039" spans="2:2" x14ac:dyDescent="0.2">
      <c r="B2039" s="110"/>
    </row>
    <row r="2040" spans="2:2" x14ac:dyDescent="0.2">
      <c r="B2040" s="110"/>
    </row>
    <row r="2041" spans="2:2" x14ac:dyDescent="0.2">
      <c r="B2041" s="110"/>
    </row>
    <row r="2042" spans="2:2" x14ac:dyDescent="0.2">
      <c r="B2042" s="110"/>
    </row>
    <row r="2043" spans="2:2" x14ac:dyDescent="0.2">
      <c r="B2043" s="110"/>
    </row>
    <row r="2044" spans="2:2" x14ac:dyDescent="0.2">
      <c r="B2044" s="110"/>
    </row>
    <row r="2045" spans="2:2" x14ac:dyDescent="0.2">
      <c r="B2045" s="110"/>
    </row>
    <row r="2046" spans="2:2" x14ac:dyDescent="0.2">
      <c r="B2046" s="110"/>
    </row>
    <row r="2047" spans="2:2" x14ac:dyDescent="0.2">
      <c r="B2047" s="110"/>
    </row>
    <row r="2048" spans="2:2" x14ac:dyDescent="0.2">
      <c r="B2048" s="110"/>
    </row>
    <row r="2049" spans="2:2" x14ac:dyDescent="0.2">
      <c r="B2049" s="110"/>
    </row>
    <row r="2050" spans="2:2" x14ac:dyDescent="0.2">
      <c r="B2050" s="110"/>
    </row>
    <row r="2051" spans="2:2" x14ac:dyDescent="0.2">
      <c r="B2051" s="110"/>
    </row>
    <row r="2052" spans="2:2" x14ac:dyDescent="0.2">
      <c r="B2052" s="110"/>
    </row>
    <row r="2053" spans="2:2" x14ac:dyDescent="0.2">
      <c r="B2053" s="110"/>
    </row>
    <row r="2054" spans="2:2" x14ac:dyDescent="0.2">
      <c r="B2054" s="110"/>
    </row>
    <row r="2055" spans="2:2" x14ac:dyDescent="0.2">
      <c r="B2055" s="110"/>
    </row>
    <row r="2056" spans="2:2" x14ac:dyDescent="0.2">
      <c r="B2056" s="110"/>
    </row>
    <row r="2057" spans="2:2" x14ac:dyDescent="0.2">
      <c r="B2057" s="110"/>
    </row>
    <row r="2058" spans="2:2" x14ac:dyDescent="0.2">
      <c r="B2058" s="110"/>
    </row>
    <row r="2059" spans="2:2" x14ac:dyDescent="0.2">
      <c r="B2059" s="110"/>
    </row>
    <row r="2060" spans="2:2" x14ac:dyDescent="0.2">
      <c r="B2060" s="110"/>
    </row>
    <row r="2061" spans="2:2" x14ac:dyDescent="0.2">
      <c r="B2061" s="110"/>
    </row>
    <row r="2062" spans="2:2" x14ac:dyDescent="0.2">
      <c r="B2062" s="110"/>
    </row>
    <row r="2063" spans="2:2" x14ac:dyDescent="0.2">
      <c r="B2063" s="110"/>
    </row>
    <row r="2064" spans="2:2" x14ac:dyDescent="0.2">
      <c r="B2064" s="110"/>
    </row>
    <row r="2065" spans="2:2" x14ac:dyDescent="0.2">
      <c r="B2065" s="110"/>
    </row>
    <row r="2066" spans="2:2" x14ac:dyDescent="0.2">
      <c r="B2066" s="110"/>
    </row>
    <row r="2067" spans="2:2" x14ac:dyDescent="0.2">
      <c r="B2067" s="110"/>
    </row>
    <row r="2068" spans="2:2" x14ac:dyDescent="0.2">
      <c r="B2068" s="110"/>
    </row>
    <row r="2069" spans="2:2" x14ac:dyDescent="0.2">
      <c r="B2069" s="110"/>
    </row>
    <row r="2070" spans="2:2" x14ac:dyDescent="0.2">
      <c r="B2070" s="110"/>
    </row>
    <row r="2071" spans="2:2" x14ac:dyDescent="0.2">
      <c r="B2071" s="110"/>
    </row>
    <row r="2072" spans="2:2" x14ac:dyDescent="0.2">
      <c r="B2072" s="110"/>
    </row>
    <row r="2073" spans="2:2" x14ac:dyDescent="0.2">
      <c r="B2073" s="110"/>
    </row>
    <row r="2074" spans="2:2" x14ac:dyDescent="0.2">
      <c r="B2074" s="110"/>
    </row>
    <row r="2075" spans="2:2" x14ac:dyDescent="0.2">
      <c r="B2075" s="110"/>
    </row>
    <row r="2076" spans="2:2" x14ac:dyDescent="0.2">
      <c r="B2076" s="110"/>
    </row>
    <row r="2077" spans="2:2" x14ac:dyDescent="0.2">
      <c r="B2077" s="110"/>
    </row>
    <row r="2078" spans="2:2" x14ac:dyDescent="0.2">
      <c r="B2078" s="110"/>
    </row>
    <row r="2079" spans="2:2" x14ac:dyDescent="0.2">
      <c r="B2079" s="110"/>
    </row>
    <row r="2080" spans="2:2" x14ac:dyDescent="0.2">
      <c r="B2080" s="110"/>
    </row>
    <row r="2081" spans="2:2" x14ac:dyDescent="0.2">
      <c r="B2081" s="110"/>
    </row>
    <row r="2082" spans="2:2" x14ac:dyDescent="0.2">
      <c r="B2082" s="110"/>
    </row>
    <row r="2083" spans="2:2" x14ac:dyDescent="0.2">
      <c r="B2083" s="110"/>
    </row>
    <row r="2084" spans="2:2" x14ac:dyDescent="0.2">
      <c r="B2084" s="110"/>
    </row>
    <row r="2085" spans="2:2" x14ac:dyDescent="0.2">
      <c r="B2085" s="110"/>
    </row>
    <row r="2086" spans="2:2" x14ac:dyDescent="0.2">
      <c r="B2086" s="110"/>
    </row>
    <row r="2087" spans="2:2" x14ac:dyDescent="0.2">
      <c r="B2087" s="110"/>
    </row>
    <row r="2088" spans="2:2" x14ac:dyDescent="0.2">
      <c r="B2088" s="110"/>
    </row>
    <row r="2089" spans="2:2" x14ac:dyDescent="0.2">
      <c r="B2089" s="110"/>
    </row>
    <row r="2090" spans="2:2" x14ac:dyDescent="0.2">
      <c r="B2090" s="110"/>
    </row>
    <row r="2091" spans="2:2" x14ac:dyDescent="0.2">
      <c r="B2091" s="110"/>
    </row>
    <row r="2092" spans="2:2" x14ac:dyDescent="0.2">
      <c r="B2092" s="110"/>
    </row>
    <row r="2093" spans="2:2" x14ac:dyDescent="0.2">
      <c r="B2093" s="110"/>
    </row>
    <row r="2094" spans="2:2" x14ac:dyDescent="0.2">
      <c r="B2094" s="110"/>
    </row>
    <row r="2095" spans="2:2" x14ac:dyDescent="0.2">
      <c r="B2095" s="110"/>
    </row>
    <row r="2096" spans="2:2" x14ac:dyDescent="0.2">
      <c r="B2096" s="110"/>
    </row>
    <row r="2097" spans="2:2" x14ac:dyDescent="0.2">
      <c r="B2097" s="110"/>
    </row>
    <row r="2098" spans="2:2" x14ac:dyDescent="0.2">
      <c r="B2098" s="110"/>
    </row>
    <row r="2099" spans="2:2" x14ac:dyDescent="0.2">
      <c r="B2099" s="110"/>
    </row>
    <row r="2100" spans="2:2" x14ac:dyDescent="0.2">
      <c r="B2100" s="110"/>
    </row>
    <row r="2101" spans="2:2" x14ac:dyDescent="0.2">
      <c r="B2101" s="110"/>
    </row>
    <row r="2102" spans="2:2" x14ac:dyDescent="0.2">
      <c r="B2102" s="110"/>
    </row>
    <row r="2103" spans="2:2" x14ac:dyDescent="0.2">
      <c r="B2103" s="110"/>
    </row>
    <row r="2104" spans="2:2" x14ac:dyDescent="0.2">
      <c r="B2104" s="110"/>
    </row>
    <row r="2105" spans="2:2" x14ac:dyDescent="0.2">
      <c r="B2105" s="110"/>
    </row>
    <row r="2106" spans="2:2" x14ac:dyDescent="0.2">
      <c r="B2106" s="110"/>
    </row>
    <row r="2107" spans="2:2" x14ac:dyDescent="0.2">
      <c r="B2107" s="110"/>
    </row>
    <row r="2108" spans="2:2" x14ac:dyDescent="0.2">
      <c r="B2108" s="110"/>
    </row>
    <row r="2109" spans="2:2" x14ac:dyDescent="0.2">
      <c r="B2109" s="110"/>
    </row>
    <row r="2110" spans="2:2" x14ac:dyDescent="0.2">
      <c r="B2110" s="110"/>
    </row>
    <row r="2111" spans="2:2" x14ac:dyDescent="0.2">
      <c r="B2111" s="110"/>
    </row>
    <row r="2112" spans="2:2" x14ac:dyDescent="0.2">
      <c r="B2112" s="110"/>
    </row>
    <row r="2113" spans="2:2" x14ac:dyDescent="0.2">
      <c r="B2113" s="110"/>
    </row>
    <row r="2114" spans="2:2" x14ac:dyDescent="0.2">
      <c r="B2114" s="110"/>
    </row>
    <row r="2115" spans="2:2" x14ac:dyDescent="0.2">
      <c r="B2115" s="110"/>
    </row>
    <row r="2116" spans="2:2" x14ac:dyDescent="0.2">
      <c r="B2116" s="110"/>
    </row>
    <row r="2117" spans="2:2" x14ac:dyDescent="0.2">
      <c r="B2117" s="110"/>
    </row>
    <row r="2118" spans="2:2" x14ac:dyDescent="0.2">
      <c r="B2118" s="110"/>
    </row>
    <row r="2119" spans="2:2" x14ac:dyDescent="0.2">
      <c r="B2119" s="110"/>
    </row>
    <row r="2120" spans="2:2" x14ac:dyDescent="0.2">
      <c r="B2120" s="110"/>
    </row>
    <row r="2121" spans="2:2" x14ac:dyDescent="0.2">
      <c r="B2121" s="110"/>
    </row>
    <row r="2122" spans="2:2" x14ac:dyDescent="0.2">
      <c r="B2122" s="110"/>
    </row>
    <row r="2123" spans="2:2" x14ac:dyDescent="0.2">
      <c r="B2123" s="110"/>
    </row>
    <row r="2124" spans="2:2" x14ac:dyDescent="0.2">
      <c r="B2124" s="110"/>
    </row>
    <row r="2125" spans="2:2" x14ac:dyDescent="0.2">
      <c r="B2125" s="110"/>
    </row>
    <row r="2126" spans="2:2" x14ac:dyDescent="0.2">
      <c r="B2126" s="110"/>
    </row>
    <row r="2127" spans="2:2" x14ac:dyDescent="0.2">
      <c r="B2127" s="110"/>
    </row>
    <row r="2128" spans="2:2" x14ac:dyDescent="0.2">
      <c r="B2128" s="110"/>
    </row>
    <row r="2129" spans="2:2" x14ac:dyDescent="0.2">
      <c r="B2129" s="110"/>
    </row>
    <row r="2130" spans="2:2" x14ac:dyDescent="0.2">
      <c r="B2130" s="110"/>
    </row>
    <row r="2131" spans="2:2" x14ac:dyDescent="0.2">
      <c r="B2131" s="110"/>
    </row>
    <row r="2132" spans="2:2" x14ac:dyDescent="0.2">
      <c r="B2132" s="110"/>
    </row>
    <row r="2133" spans="2:2" x14ac:dyDescent="0.2">
      <c r="B2133" s="110"/>
    </row>
    <row r="2134" spans="2:2" x14ac:dyDescent="0.2">
      <c r="B2134" s="110"/>
    </row>
    <row r="2135" spans="2:2" x14ac:dyDescent="0.2">
      <c r="B2135" s="110"/>
    </row>
    <row r="2136" spans="2:2" x14ac:dyDescent="0.2">
      <c r="B2136" s="110"/>
    </row>
    <row r="2137" spans="2:2" x14ac:dyDescent="0.2">
      <c r="B2137" s="110"/>
    </row>
    <row r="2138" spans="2:2" x14ac:dyDescent="0.2">
      <c r="B2138" s="110"/>
    </row>
    <row r="2139" spans="2:2" x14ac:dyDescent="0.2">
      <c r="B2139" s="110"/>
    </row>
    <row r="2140" spans="2:2" x14ac:dyDescent="0.2">
      <c r="B2140" s="110"/>
    </row>
    <row r="2141" spans="2:2" x14ac:dyDescent="0.2">
      <c r="B2141" s="110"/>
    </row>
    <row r="2142" spans="2:2" x14ac:dyDescent="0.2">
      <c r="B2142" s="110"/>
    </row>
    <row r="2143" spans="2:2" x14ac:dyDescent="0.2">
      <c r="B2143" s="110"/>
    </row>
    <row r="2144" spans="2:2" x14ac:dyDescent="0.2">
      <c r="B2144" s="110"/>
    </row>
    <row r="2145" spans="2:2" x14ac:dyDescent="0.2">
      <c r="B2145" s="110"/>
    </row>
    <row r="2146" spans="2:2" x14ac:dyDescent="0.2">
      <c r="B2146" s="110"/>
    </row>
    <row r="2147" spans="2:2" x14ac:dyDescent="0.2">
      <c r="B2147" s="110"/>
    </row>
    <row r="2148" spans="2:2" x14ac:dyDescent="0.2">
      <c r="B2148" s="110"/>
    </row>
    <row r="2149" spans="2:2" x14ac:dyDescent="0.2">
      <c r="B2149" s="110"/>
    </row>
    <row r="2150" spans="2:2" x14ac:dyDescent="0.2">
      <c r="B2150" s="110"/>
    </row>
    <row r="2151" spans="2:2" x14ac:dyDescent="0.2">
      <c r="B2151" s="110"/>
    </row>
    <row r="2152" spans="2:2" x14ac:dyDescent="0.2">
      <c r="B2152" s="110"/>
    </row>
    <row r="2153" spans="2:2" x14ac:dyDescent="0.2">
      <c r="B2153" s="110"/>
    </row>
    <row r="2154" spans="2:2" x14ac:dyDescent="0.2">
      <c r="B2154" s="110"/>
    </row>
    <row r="2155" spans="2:2" x14ac:dyDescent="0.2">
      <c r="B2155" s="110"/>
    </row>
    <row r="2156" spans="2:2" x14ac:dyDescent="0.2">
      <c r="B2156" s="110"/>
    </row>
    <row r="2157" spans="2:2" x14ac:dyDescent="0.2">
      <c r="B2157" s="110"/>
    </row>
    <row r="2158" spans="2:2" x14ac:dyDescent="0.2">
      <c r="B2158" s="110"/>
    </row>
    <row r="2159" spans="2:2" x14ac:dyDescent="0.2">
      <c r="B2159" s="110"/>
    </row>
    <row r="2160" spans="2:2" x14ac:dyDescent="0.2">
      <c r="B2160" s="110"/>
    </row>
    <row r="2161" spans="2:2" x14ac:dyDescent="0.2">
      <c r="B2161" s="110"/>
    </row>
    <row r="2162" spans="2:2" x14ac:dyDescent="0.2">
      <c r="B2162" s="110"/>
    </row>
    <row r="2163" spans="2:2" x14ac:dyDescent="0.2">
      <c r="B2163" s="110"/>
    </row>
    <row r="2164" spans="2:2" x14ac:dyDescent="0.2">
      <c r="B2164" s="110"/>
    </row>
    <row r="2165" spans="2:2" x14ac:dyDescent="0.2">
      <c r="B2165" s="110"/>
    </row>
    <row r="2166" spans="2:2" x14ac:dyDescent="0.2">
      <c r="B2166" s="110"/>
    </row>
    <row r="2167" spans="2:2" x14ac:dyDescent="0.2">
      <c r="B2167" s="110"/>
    </row>
    <row r="2168" spans="2:2" x14ac:dyDescent="0.2">
      <c r="B2168" s="110"/>
    </row>
    <row r="2169" spans="2:2" x14ac:dyDescent="0.2">
      <c r="B2169" s="110"/>
    </row>
    <row r="2170" spans="2:2" x14ac:dyDescent="0.2">
      <c r="B2170" s="110"/>
    </row>
    <row r="2171" spans="2:2" x14ac:dyDescent="0.2">
      <c r="B2171" s="110"/>
    </row>
    <row r="2172" spans="2:2" x14ac:dyDescent="0.2">
      <c r="B2172" s="110"/>
    </row>
    <row r="2173" spans="2:2" x14ac:dyDescent="0.2">
      <c r="B2173" s="110"/>
    </row>
    <row r="2174" spans="2:2" x14ac:dyDescent="0.2">
      <c r="B2174" s="110"/>
    </row>
    <row r="2175" spans="2:2" x14ac:dyDescent="0.2">
      <c r="B2175" s="110"/>
    </row>
    <row r="2176" spans="2:2" x14ac:dyDescent="0.2">
      <c r="B2176" s="110"/>
    </row>
    <row r="2177" spans="2:2" x14ac:dyDescent="0.2">
      <c r="B2177" s="110"/>
    </row>
    <row r="2178" spans="2:2" x14ac:dyDescent="0.2">
      <c r="B2178" s="110"/>
    </row>
    <row r="2179" spans="2:2" x14ac:dyDescent="0.2">
      <c r="B2179" s="110"/>
    </row>
    <row r="2180" spans="2:2" x14ac:dyDescent="0.2">
      <c r="B2180" s="110"/>
    </row>
    <row r="2181" spans="2:2" x14ac:dyDescent="0.2">
      <c r="B2181" s="110"/>
    </row>
    <row r="2182" spans="2:2" x14ac:dyDescent="0.2">
      <c r="B2182" s="110"/>
    </row>
    <row r="2183" spans="2:2" x14ac:dyDescent="0.2">
      <c r="B2183" s="110"/>
    </row>
    <row r="2184" spans="2:2" x14ac:dyDescent="0.2">
      <c r="B2184" s="110"/>
    </row>
    <row r="2185" spans="2:2" x14ac:dyDescent="0.2">
      <c r="B2185" s="110"/>
    </row>
    <row r="2186" spans="2:2" x14ac:dyDescent="0.2">
      <c r="B2186" s="110"/>
    </row>
    <row r="2187" spans="2:2" x14ac:dyDescent="0.2">
      <c r="B2187" s="110"/>
    </row>
    <row r="2188" spans="2:2" x14ac:dyDescent="0.2">
      <c r="B2188" s="110"/>
    </row>
    <row r="2189" spans="2:2" x14ac:dyDescent="0.2">
      <c r="B2189" s="110"/>
    </row>
    <row r="2190" spans="2:2" x14ac:dyDescent="0.2">
      <c r="B2190" s="110"/>
    </row>
    <row r="2191" spans="2:2" x14ac:dyDescent="0.2">
      <c r="B2191" s="110"/>
    </row>
    <row r="2192" spans="2:2" x14ac:dyDescent="0.2">
      <c r="B2192" s="110"/>
    </row>
    <row r="2193" spans="2:2" x14ac:dyDescent="0.2">
      <c r="B2193" s="110"/>
    </row>
    <row r="2194" spans="2:2" x14ac:dyDescent="0.2">
      <c r="B2194" s="110"/>
    </row>
    <row r="2195" spans="2:2" x14ac:dyDescent="0.2">
      <c r="B2195" s="110"/>
    </row>
    <row r="2196" spans="2:2" x14ac:dyDescent="0.2">
      <c r="B2196" s="110"/>
    </row>
    <row r="2197" spans="2:2" x14ac:dyDescent="0.2">
      <c r="B2197" s="110"/>
    </row>
    <row r="2198" spans="2:2" x14ac:dyDescent="0.2">
      <c r="B2198" s="110"/>
    </row>
    <row r="2199" spans="2:2" x14ac:dyDescent="0.2">
      <c r="B2199" s="110"/>
    </row>
    <row r="2200" spans="2:2" x14ac:dyDescent="0.2">
      <c r="B2200" s="110"/>
    </row>
    <row r="2201" spans="2:2" x14ac:dyDescent="0.2">
      <c r="B2201" s="110"/>
    </row>
    <row r="2202" spans="2:2" x14ac:dyDescent="0.2">
      <c r="B2202" s="110"/>
    </row>
    <row r="2203" spans="2:2" x14ac:dyDescent="0.2">
      <c r="B2203" s="110"/>
    </row>
    <row r="2204" spans="2:2" x14ac:dyDescent="0.2">
      <c r="B2204" s="110"/>
    </row>
    <row r="2205" spans="2:2" x14ac:dyDescent="0.2">
      <c r="B2205" s="110"/>
    </row>
    <row r="2206" spans="2:2" x14ac:dyDescent="0.2">
      <c r="B2206" s="110"/>
    </row>
    <row r="2207" spans="2:2" x14ac:dyDescent="0.2">
      <c r="B2207" s="110"/>
    </row>
    <row r="2208" spans="2:2" x14ac:dyDescent="0.2">
      <c r="B2208" s="110"/>
    </row>
    <row r="2209" spans="2:2" x14ac:dyDescent="0.2">
      <c r="B2209" s="110"/>
    </row>
    <row r="2210" spans="2:2" x14ac:dyDescent="0.2">
      <c r="B2210" s="110"/>
    </row>
    <row r="2211" spans="2:2" x14ac:dyDescent="0.2">
      <c r="B2211" s="110"/>
    </row>
    <row r="2212" spans="2:2" x14ac:dyDescent="0.2">
      <c r="B2212" s="110"/>
    </row>
    <row r="2213" spans="2:2" x14ac:dyDescent="0.2">
      <c r="B2213" s="110"/>
    </row>
    <row r="2214" spans="2:2" x14ac:dyDescent="0.2">
      <c r="B2214" s="110"/>
    </row>
    <row r="2215" spans="2:2" x14ac:dyDescent="0.2">
      <c r="B2215" s="110"/>
    </row>
    <row r="2216" spans="2:2" x14ac:dyDescent="0.2">
      <c r="B2216" s="110"/>
    </row>
    <row r="2217" spans="2:2" x14ac:dyDescent="0.2">
      <c r="B2217" s="110"/>
    </row>
    <row r="2218" spans="2:2" x14ac:dyDescent="0.2">
      <c r="B2218" s="110"/>
    </row>
    <row r="2219" spans="2:2" x14ac:dyDescent="0.2">
      <c r="B2219" s="110"/>
    </row>
    <row r="2220" spans="2:2" x14ac:dyDescent="0.2">
      <c r="B2220" s="110"/>
    </row>
    <row r="2221" spans="2:2" x14ac:dyDescent="0.2">
      <c r="B2221" s="110"/>
    </row>
    <row r="2222" spans="2:2" x14ac:dyDescent="0.2">
      <c r="B2222" s="110"/>
    </row>
    <row r="2223" spans="2:2" x14ac:dyDescent="0.2">
      <c r="B2223" s="110"/>
    </row>
    <row r="2224" spans="2:2" x14ac:dyDescent="0.2">
      <c r="B2224" s="110"/>
    </row>
    <row r="2225" spans="2:2" x14ac:dyDescent="0.2">
      <c r="B2225" s="110"/>
    </row>
    <row r="2226" spans="2:2" x14ac:dyDescent="0.2">
      <c r="B2226" s="110"/>
    </row>
    <row r="2227" spans="2:2" x14ac:dyDescent="0.2">
      <c r="B2227" s="110"/>
    </row>
    <row r="2228" spans="2:2" x14ac:dyDescent="0.2">
      <c r="B2228" s="110"/>
    </row>
    <row r="2229" spans="2:2" x14ac:dyDescent="0.2">
      <c r="B2229" s="110"/>
    </row>
    <row r="2230" spans="2:2" x14ac:dyDescent="0.2">
      <c r="B2230" s="110"/>
    </row>
    <row r="2231" spans="2:2" x14ac:dyDescent="0.2">
      <c r="B2231" s="110"/>
    </row>
    <row r="2232" spans="2:2" x14ac:dyDescent="0.2">
      <c r="B2232" s="110"/>
    </row>
    <row r="2233" spans="2:2" x14ac:dyDescent="0.2">
      <c r="B2233" s="110"/>
    </row>
    <row r="2234" spans="2:2" x14ac:dyDescent="0.2">
      <c r="B2234" s="110"/>
    </row>
    <row r="2235" spans="2:2" x14ac:dyDescent="0.2">
      <c r="B2235" s="110"/>
    </row>
    <row r="2236" spans="2:2" x14ac:dyDescent="0.2">
      <c r="B2236" s="110"/>
    </row>
    <row r="2237" spans="2:2" x14ac:dyDescent="0.2">
      <c r="B2237" s="110"/>
    </row>
    <row r="2238" spans="2:2" x14ac:dyDescent="0.2">
      <c r="B2238" s="110"/>
    </row>
    <row r="2239" spans="2:2" x14ac:dyDescent="0.2">
      <c r="B2239" s="110"/>
    </row>
    <row r="2240" spans="2:2" x14ac:dyDescent="0.2">
      <c r="B2240" s="110"/>
    </row>
    <row r="2241" spans="2:2" x14ac:dyDescent="0.2">
      <c r="B2241" s="110"/>
    </row>
    <row r="2242" spans="2:2" x14ac:dyDescent="0.2">
      <c r="B2242" s="110"/>
    </row>
    <row r="2243" spans="2:2" x14ac:dyDescent="0.2">
      <c r="B2243" s="110"/>
    </row>
    <row r="2244" spans="2:2" x14ac:dyDescent="0.2">
      <c r="B2244" s="110"/>
    </row>
    <row r="2245" spans="2:2" x14ac:dyDescent="0.2">
      <c r="B2245" s="110"/>
    </row>
    <row r="2246" spans="2:2" x14ac:dyDescent="0.2">
      <c r="B2246" s="110"/>
    </row>
    <row r="2247" spans="2:2" x14ac:dyDescent="0.2">
      <c r="B2247" s="110"/>
    </row>
    <row r="2248" spans="2:2" x14ac:dyDescent="0.2">
      <c r="B2248" s="110"/>
    </row>
    <row r="2249" spans="2:2" x14ac:dyDescent="0.2">
      <c r="B2249" s="110"/>
    </row>
    <row r="2250" spans="2:2" x14ac:dyDescent="0.2">
      <c r="B2250" s="110"/>
    </row>
    <row r="2251" spans="2:2" x14ac:dyDescent="0.2">
      <c r="B2251" s="110"/>
    </row>
    <row r="2252" spans="2:2" x14ac:dyDescent="0.2">
      <c r="B2252" s="110"/>
    </row>
    <row r="2253" spans="2:2" x14ac:dyDescent="0.2">
      <c r="B2253" s="110"/>
    </row>
    <row r="2254" spans="2:2" x14ac:dyDescent="0.2">
      <c r="B2254" s="110"/>
    </row>
    <row r="2255" spans="2:2" x14ac:dyDescent="0.2">
      <c r="B2255" s="110"/>
    </row>
    <row r="2256" spans="2:2" x14ac:dyDescent="0.2">
      <c r="B2256" s="110"/>
    </row>
    <row r="2257" spans="2:2" x14ac:dyDescent="0.2">
      <c r="B2257" s="110"/>
    </row>
    <row r="2258" spans="2:2" x14ac:dyDescent="0.2">
      <c r="B2258" s="110"/>
    </row>
    <row r="2259" spans="2:2" x14ac:dyDescent="0.2">
      <c r="B2259" s="110"/>
    </row>
    <row r="2260" spans="2:2" x14ac:dyDescent="0.2">
      <c r="B2260" s="110"/>
    </row>
    <row r="2261" spans="2:2" x14ac:dyDescent="0.2">
      <c r="B2261" s="110"/>
    </row>
    <row r="2262" spans="2:2" x14ac:dyDescent="0.2">
      <c r="B2262" s="110"/>
    </row>
    <row r="2263" spans="2:2" x14ac:dyDescent="0.2">
      <c r="B2263" s="110"/>
    </row>
    <row r="2264" spans="2:2" x14ac:dyDescent="0.2">
      <c r="B2264" s="110"/>
    </row>
    <row r="2265" spans="2:2" x14ac:dyDescent="0.2">
      <c r="B2265" s="110"/>
    </row>
    <row r="2266" spans="2:2" x14ac:dyDescent="0.2">
      <c r="B2266" s="110"/>
    </row>
    <row r="2267" spans="2:2" x14ac:dyDescent="0.2">
      <c r="B2267" s="110"/>
    </row>
    <row r="2268" spans="2:2" x14ac:dyDescent="0.2">
      <c r="B2268" s="110"/>
    </row>
    <row r="2269" spans="2:2" x14ac:dyDescent="0.2">
      <c r="B2269" s="110"/>
    </row>
    <row r="2270" spans="2:2" x14ac:dyDescent="0.2">
      <c r="B2270" s="110"/>
    </row>
    <row r="2271" spans="2:2" x14ac:dyDescent="0.2">
      <c r="B2271" s="110"/>
    </row>
    <row r="2272" spans="2:2" x14ac:dyDescent="0.2">
      <c r="B2272" s="110"/>
    </row>
    <row r="2273" spans="2:2" x14ac:dyDescent="0.2">
      <c r="B2273" s="110"/>
    </row>
    <row r="2274" spans="2:2" x14ac:dyDescent="0.2">
      <c r="B2274" s="110"/>
    </row>
    <row r="2275" spans="2:2" x14ac:dyDescent="0.2">
      <c r="B2275" s="110"/>
    </row>
    <row r="2276" spans="2:2" x14ac:dyDescent="0.2">
      <c r="B2276" s="110"/>
    </row>
    <row r="2277" spans="2:2" x14ac:dyDescent="0.2">
      <c r="B2277" s="110"/>
    </row>
    <row r="2278" spans="2:2" x14ac:dyDescent="0.2">
      <c r="B2278" s="110"/>
    </row>
    <row r="2279" spans="2:2" x14ac:dyDescent="0.2">
      <c r="B2279" s="110"/>
    </row>
    <row r="2280" spans="2:2" x14ac:dyDescent="0.2">
      <c r="B2280" s="110"/>
    </row>
    <row r="2281" spans="2:2" x14ac:dyDescent="0.2">
      <c r="B2281" s="110"/>
    </row>
    <row r="2282" spans="2:2" x14ac:dyDescent="0.2">
      <c r="B2282" s="110"/>
    </row>
    <row r="2283" spans="2:2" x14ac:dyDescent="0.2">
      <c r="B2283" s="110"/>
    </row>
    <row r="2284" spans="2:2" x14ac:dyDescent="0.2">
      <c r="B2284" s="110"/>
    </row>
    <row r="2285" spans="2:2" x14ac:dyDescent="0.2">
      <c r="B2285" s="110"/>
    </row>
    <row r="2286" spans="2:2" x14ac:dyDescent="0.2">
      <c r="B2286" s="110"/>
    </row>
    <row r="2287" spans="2:2" x14ac:dyDescent="0.2">
      <c r="B2287" s="110"/>
    </row>
    <row r="2288" spans="2:2" x14ac:dyDescent="0.2">
      <c r="B2288" s="110"/>
    </row>
    <row r="2289" spans="2:2" x14ac:dyDescent="0.2">
      <c r="B2289" s="110"/>
    </row>
    <row r="2290" spans="2:2" x14ac:dyDescent="0.2">
      <c r="B2290" s="110"/>
    </row>
    <row r="2291" spans="2:2" x14ac:dyDescent="0.2">
      <c r="B2291" s="110"/>
    </row>
    <row r="2292" spans="2:2" x14ac:dyDescent="0.2">
      <c r="B2292" s="110"/>
    </row>
    <row r="2293" spans="2:2" x14ac:dyDescent="0.2">
      <c r="B2293" s="110"/>
    </row>
    <row r="2294" spans="2:2" x14ac:dyDescent="0.2">
      <c r="B2294" s="110"/>
    </row>
    <row r="2295" spans="2:2" x14ac:dyDescent="0.2">
      <c r="B2295" s="110"/>
    </row>
    <row r="2296" spans="2:2" x14ac:dyDescent="0.2">
      <c r="B2296" s="110"/>
    </row>
    <row r="2297" spans="2:2" x14ac:dyDescent="0.2">
      <c r="B2297" s="110"/>
    </row>
    <row r="2298" spans="2:2" x14ac:dyDescent="0.2">
      <c r="B2298" s="110"/>
    </row>
    <row r="2299" spans="2:2" x14ac:dyDescent="0.2">
      <c r="B2299" s="110"/>
    </row>
    <row r="2300" spans="2:2" x14ac:dyDescent="0.2">
      <c r="B2300" s="110"/>
    </row>
    <row r="2301" spans="2:2" x14ac:dyDescent="0.2">
      <c r="B2301" s="110"/>
    </row>
    <row r="2302" spans="2:2" x14ac:dyDescent="0.2">
      <c r="B2302" s="110"/>
    </row>
    <row r="2303" spans="2:2" x14ac:dyDescent="0.2">
      <c r="B2303" s="110"/>
    </row>
    <row r="2304" spans="2:2" x14ac:dyDescent="0.2">
      <c r="B2304" s="110"/>
    </row>
    <row r="2305" spans="2:2" x14ac:dyDescent="0.2">
      <c r="B2305" s="110"/>
    </row>
    <row r="2306" spans="2:2" x14ac:dyDescent="0.2">
      <c r="B2306" s="110"/>
    </row>
    <row r="2307" spans="2:2" x14ac:dyDescent="0.2">
      <c r="B2307" s="110"/>
    </row>
    <row r="2308" spans="2:2" x14ac:dyDescent="0.2">
      <c r="B2308" s="110"/>
    </row>
    <row r="2309" spans="2:2" x14ac:dyDescent="0.2">
      <c r="B2309" s="110"/>
    </row>
    <row r="2310" spans="2:2" x14ac:dyDescent="0.2">
      <c r="B2310" s="110"/>
    </row>
    <row r="2311" spans="2:2" x14ac:dyDescent="0.2">
      <c r="B2311" s="110"/>
    </row>
    <row r="2312" spans="2:2" x14ac:dyDescent="0.2">
      <c r="B2312" s="110"/>
    </row>
    <row r="2313" spans="2:2" x14ac:dyDescent="0.2">
      <c r="B2313" s="110"/>
    </row>
    <row r="2314" spans="2:2" x14ac:dyDescent="0.2">
      <c r="B2314" s="110"/>
    </row>
    <row r="2315" spans="2:2" x14ac:dyDescent="0.2">
      <c r="B2315" s="110"/>
    </row>
    <row r="2316" spans="2:2" x14ac:dyDescent="0.2">
      <c r="B2316" s="110"/>
    </row>
    <row r="2317" spans="2:2" x14ac:dyDescent="0.2">
      <c r="B2317" s="110"/>
    </row>
    <row r="2318" spans="2:2" x14ac:dyDescent="0.2">
      <c r="B2318" s="110"/>
    </row>
    <row r="2319" spans="2:2" x14ac:dyDescent="0.2">
      <c r="B2319" s="110"/>
    </row>
    <row r="2320" spans="2:2" x14ac:dyDescent="0.2">
      <c r="B2320" s="110"/>
    </row>
    <row r="2321" spans="2:2" x14ac:dyDescent="0.2">
      <c r="B2321" s="110"/>
    </row>
    <row r="2322" spans="2:2" x14ac:dyDescent="0.2">
      <c r="B2322" s="110"/>
    </row>
    <row r="2323" spans="2:2" x14ac:dyDescent="0.2">
      <c r="B2323" s="110"/>
    </row>
    <row r="2324" spans="2:2" x14ac:dyDescent="0.2">
      <c r="B2324" s="110"/>
    </row>
    <row r="2325" spans="2:2" x14ac:dyDescent="0.2">
      <c r="B2325" s="110"/>
    </row>
    <row r="2326" spans="2:2" x14ac:dyDescent="0.2">
      <c r="B2326" s="110"/>
    </row>
    <row r="2327" spans="2:2" x14ac:dyDescent="0.2">
      <c r="B2327" s="110"/>
    </row>
    <row r="2328" spans="2:2" x14ac:dyDescent="0.2">
      <c r="B2328" s="110"/>
    </row>
    <row r="2329" spans="2:2" x14ac:dyDescent="0.2">
      <c r="B2329" s="110"/>
    </row>
    <row r="2330" spans="2:2" x14ac:dyDescent="0.2">
      <c r="B2330" s="110"/>
    </row>
    <row r="2331" spans="2:2" x14ac:dyDescent="0.2">
      <c r="B2331" s="110"/>
    </row>
    <row r="2332" spans="2:2" x14ac:dyDescent="0.2">
      <c r="B2332" s="110"/>
    </row>
    <row r="2333" spans="2:2" x14ac:dyDescent="0.2">
      <c r="B2333" s="110"/>
    </row>
    <row r="2334" spans="2:2" x14ac:dyDescent="0.2">
      <c r="B2334" s="110"/>
    </row>
    <row r="2335" spans="2:2" x14ac:dyDescent="0.2">
      <c r="B2335" s="110"/>
    </row>
    <row r="2336" spans="2:2" x14ac:dyDescent="0.2">
      <c r="B2336" s="110"/>
    </row>
    <row r="2337" spans="2:2" x14ac:dyDescent="0.2">
      <c r="B2337" s="110"/>
    </row>
    <row r="2338" spans="2:2" x14ac:dyDescent="0.2">
      <c r="B2338" s="110"/>
    </row>
    <row r="2339" spans="2:2" x14ac:dyDescent="0.2">
      <c r="B2339" s="110"/>
    </row>
    <row r="2340" spans="2:2" x14ac:dyDescent="0.2">
      <c r="B2340" s="110"/>
    </row>
    <row r="2341" spans="2:2" x14ac:dyDescent="0.2">
      <c r="B2341" s="110"/>
    </row>
    <row r="2342" spans="2:2" x14ac:dyDescent="0.2">
      <c r="B2342" s="110"/>
    </row>
    <row r="2343" spans="2:2" x14ac:dyDescent="0.2">
      <c r="B2343" s="110"/>
    </row>
    <row r="2344" spans="2:2" x14ac:dyDescent="0.2">
      <c r="B2344" s="110"/>
    </row>
    <row r="2345" spans="2:2" x14ac:dyDescent="0.2">
      <c r="B2345" s="110"/>
    </row>
    <row r="2346" spans="2:2" x14ac:dyDescent="0.2">
      <c r="B2346" s="110"/>
    </row>
    <row r="2347" spans="2:2" x14ac:dyDescent="0.2">
      <c r="B2347" s="110"/>
    </row>
    <row r="2348" spans="2:2" x14ac:dyDescent="0.2">
      <c r="B2348" s="110"/>
    </row>
    <row r="2349" spans="2:2" x14ac:dyDescent="0.2">
      <c r="B2349" s="110"/>
    </row>
    <row r="2350" spans="2:2" x14ac:dyDescent="0.2">
      <c r="B2350" s="110"/>
    </row>
    <row r="2351" spans="2:2" x14ac:dyDescent="0.2">
      <c r="B2351" s="110"/>
    </row>
    <row r="2352" spans="2:2" x14ac:dyDescent="0.2">
      <c r="B2352" s="110"/>
    </row>
    <row r="2353" spans="2:2" x14ac:dyDescent="0.2">
      <c r="B2353" s="110"/>
    </row>
    <row r="2354" spans="2:2" x14ac:dyDescent="0.2">
      <c r="B2354" s="110"/>
    </row>
    <row r="2355" spans="2:2" x14ac:dyDescent="0.2">
      <c r="B2355" s="110"/>
    </row>
    <row r="2356" spans="2:2" x14ac:dyDescent="0.2">
      <c r="B2356" s="110"/>
    </row>
    <row r="2357" spans="2:2" x14ac:dyDescent="0.2">
      <c r="B2357" s="110"/>
    </row>
    <row r="2358" spans="2:2" x14ac:dyDescent="0.2">
      <c r="B2358" s="110"/>
    </row>
    <row r="2359" spans="2:2" x14ac:dyDescent="0.2">
      <c r="B2359" s="110"/>
    </row>
    <row r="2360" spans="2:2" x14ac:dyDescent="0.2">
      <c r="B2360" s="110"/>
    </row>
    <row r="2361" spans="2:2" x14ac:dyDescent="0.2">
      <c r="B2361" s="110"/>
    </row>
    <row r="2362" spans="2:2" x14ac:dyDescent="0.2">
      <c r="B2362" s="110"/>
    </row>
    <row r="2363" spans="2:2" x14ac:dyDescent="0.2">
      <c r="B2363" s="110"/>
    </row>
    <row r="2364" spans="2:2" x14ac:dyDescent="0.2">
      <c r="B2364" s="110"/>
    </row>
    <row r="2365" spans="2:2" x14ac:dyDescent="0.2">
      <c r="B2365" s="110"/>
    </row>
    <row r="2366" spans="2:2" x14ac:dyDescent="0.2">
      <c r="B2366" s="110"/>
    </row>
    <row r="2367" spans="2:2" x14ac:dyDescent="0.2">
      <c r="B2367" s="110"/>
    </row>
    <row r="2368" spans="2:2" x14ac:dyDescent="0.2">
      <c r="B2368" s="110"/>
    </row>
    <row r="2369" spans="2:2" x14ac:dyDescent="0.2">
      <c r="B2369" s="110"/>
    </row>
    <row r="2370" spans="2:2" x14ac:dyDescent="0.2">
      <c r="B2370" s="110"/>
    </row>
    <row r="2371" spans="2:2" x14ac:dyDescent="0.2">
      <c r="B2371" s="110"/>
    </row>
    <row r="2372" spans="2:2" x14ac:dyDescent="0.2">
      <c r="B2372" s="110"/>
    </row>
    <row r="2373" spans="2:2" x14ac:dyDescent="0.2">
      <c r="B2373" s="110"/>
    </row>
    <row r="2374" spans="2:2" x14ac:dyDescent="0.2">
      <c r="B2374" s="110"/>
    </row>
    <row r="2375" spans="2:2" x14ac:dyDescent="0.2">
      <c r="B2375" s="110"/>
    </row>
    <row r="2376" spans="2:2" x14ac:dyDescent="0.2">
      <c r="B2376" s="110"/>
    </row>
    <row r="2377" spans="2:2" x14ac:dyDescent="0.2">
      <c r="B2377" s="110"/>
    </row>
    <row r="2378" spans="2:2" x14ac:dyDescent="0.2">
      <c r="B2378" s="110"/>
    </row>
    <row r="2379" spans="2:2" x14ac:dyDescent="0.2">
      <c r="B2379" s="110"/>
    </row>
    <row r="2380" spans="2:2" x14ac:dyDescent="0.2">
      <c r="B2380" s="110"/>
    </row>
    <row r="2381" spans="2:2" x14ac:dyDescent="0.2">
      <c r="B2381" s="110"/>
    </row>
    <row r="2382" spans="2:2" x14ac:dyDescent="0.2">
      <c r="B2382" s="110"/>
    </row>
    <row r="2383" spans="2:2" x14ac:dyDescent="0.2">
      <c r="B2383" s="110"/>
    </row>
    <row r="2384" spans="2:2" x14ac:dyDescent="0.2">
      <c r="B2384" s="110"/>
    </row>
    <row r="2385" spans="2:2" x14ac:dyDescent="0.2">
      <c r="B2385" s="110"/>
    </row>
    <row r="2386" spans="2:2" x14ac:dyDescent="0.2">
      <c r="B2386" s="110"/>
    </row>
    <row r="2387" spans="2:2" x14ac:dyDescent="0.2">
      <c r="B2387" s="110"/>
    </row>
    <row r="2388" spans="2:2" x14ac:dyDescent="0.2">
      <c r="B2388" s="110"/>
    </row>
    <row r="2389" spans="2:2" x14ac:dyDescent="0.2">
      <c r="B2389" s="110"/>
    </row>
    <row r="2390" spans="2:2" x14ac:dyDescent="0.2">
      <c r="B2390" s="110"/>
    </row>
    <row r="2391" spans="2:2" x14ac:dyDescent="0.2">
      <c r="B2391" s="110"/>
    </row>
    <row r="2392" spans="2:2" x14ac:dyDescent="0.2">
      <c r="B2392" s="110"/>
    </row>
    <row r="2393" spans="2:2" x14ac:dyDescent="0.2">
      <c r="B2393" s="110"/>
    </row>
    <row r="2394" spans="2:2" x14ac:dyDescent="0.2">
      <c r="B2394" s="110"/>
    </row>
    <row r="2395" spans="2:2" x14ac:dyDescent="0.2">
      <c r="B2395" s="110"/>
    </row>
    <row r="2396" spans="2:2" x14ac:dyDescent="0.2">
      <c r="B2396" s="110"/>
    </row>
    <row r="2397" spans="2:2" x14ac:dyDescent="0.2">
      <c r="B2397" s="110"/>
    </row>
    <row r="2398" spans="2:2" x14ac:dyDescent="0.2">
      <c r="B2398" s="110"/>
    </row>
    <row r="2399" spans="2:2" x14ac:dyDescent="0.2">
      <c r="B2399" s="110"/>
    </row>
    <row r="2400" spans="2:2" x14ac:dyDescent="0.2">
      <c r="B2400" s="110"/>
    </row>
    <row r="2401" spans="2:2" x14ac:dyDescent="0.2">
      <c r="B2401" s="110"/>
    </row>
    <row r="2402" spans="2:2" x14ac:dyDescent="0.2">
      <c r="B2402" s="110"/>
    </row>
    <row r="2403" spans="2:2" x14ac:dyDescent="0.2">
      <c r="B2403" s="110"/>
    </row>
    <row r="2404" spans="2:2" x14ac:dyDescent="0.2">
      <c r="B2404" s="110"/>
    </row>
    <row r="2405" spans="2:2" x14ac:dyDescent="0.2">
      <c r="B2405" s="110"/>
    </row>
    <row r="2406" spans="2:2" x14ac:dyDescent="0.2">
      <c r="B2406" s="110"/>
    </row>
    <row r="2407" spans="2:2" x14ac:dyDescent="0.2">
      <c r="B2407" s="110"/>
    </row>
    <row r="2408" spans="2:2" x14ac:dyDescent="0.2">
      <c r="B2408" s="110"/>
    </row>
    <row r="2409" spans="2:2" x14ac:dyDescent="0.2">
      <c r="B2409" s="110"/>
    </row>
    <row r="2410" spans="2:2" x14ac:dyDescent="0.2">
      <c r="B2410" s="110"/>
    </row>
    <row r="2411" spans="2:2" x14ac:dyDescent="0.2">
      <c r="B2411" s="110"/>
    </row>
    <row r="2412" spans="2:2" x14ac:dyDescent="0.2">
      <c r="B2412" s="110"/>
    </row>
    <row r="2413" spans="2:2" x14ac:dyDescent="0.2">
      <c r="B2413" s="110"/>
    </row>
    <row r="2414" spans="2:2" x14ac:dyDescent="0.2">
      <c r="B2414" s="110"/>
    </row>
    <row r="2415" spans="2:2" x14ac:dyDescent="0.2">
      <c r="B2415" s="110"/>
    </row>
    <row r="2416" spans="2:2" x14ac:dyDescent="0.2">
      <c r="B2416" s="110"/>
    </row>
    <row r="2417" spans="2:2" x14ac:dyDescent="0.2">
      <c r="B2417" s="110"/>
    </row>
    <row r="2418" spans="2:2" x14ac:dyDescent="0.2">
      <c r="B2418" s="110"/>
    </row>
    <row r="2419" spans="2:2" x14ac:dyDescent="0.2">
      <c r="B2419" s="110"/>
    </row>
    <row r="2420" spans="2:2" x14ac:dyDescent="0.2">
      <c r="B2420" s="110"/>
    </row>
    <row r="2421" spans="2:2" x14ac:dyDescent="0.2">
      <c r="B2421" s="110"/>
    </row>
    <row r="2422" spans="2:2" x14ac:dyDescent="0.2">
      <c r="B2422" s="110"/>
    </row>
    <row r="2423" spans="2:2" x14ac:dyDescent="0.2">
      <c r="B2423" s="110"/>
    </row>
    <row r="2424" spans="2:2" x14ac:dyDescent="0.2">
      <c r="B2424" s="110"/>
    </row>
    <row r="2425" spans="2:2" x14ac:dyDescent="0.2">
      <c r="B2425" s="110"/>
    </row>
    <row r="2426" spans="2:2" x14ac:dyDescent="0.2">
      <c r="B2426" s="110"/>
    </row>
    <row r="2427" spans="2:2" x14ac:dyDescent="0.2">
      <c r="B2427" s="110"/>
    </row>
    <row r="2428" spans="2:2" x14ac:dyDescent="0.2">
      <c r="B2428" s="110"/>
    </row>
    <row r="2429" spans="2:2" x14ac:dyDescent="0.2">
      <c r="B2429" s="110"/>
    </row>
    <row r="2430" spans="2:2" x14ac:dyDescent="0.2">
      <c r="B2430" s="110"/>
    </row>
    <row r="2431" spans="2:2" x14ac:dyDescent="0.2">
      <c r="B2431" s="110"/>
    </row>
    <row r="2432" spans="2:2" x14ac:dyDescent="0.2">
      <c r="B2432" s="110"/>
    </row>
    <row r="2433" spans="2:2" x14ac:dyDescent="0.2">
      <c r="B2433" s="110"/>
    </row>
    <row r="2434" spans="2:2" x14ac:dyDescent="0.2">
      <c r="B2434" s="110"/>
    </row>
    <row r="2435" spans="2:2" x14ac:dyDescent="0.2">
      <c r="B2435" s="110"/>
    </row>
    <row r="2436" spans="2:2" x14ac:dyDescent="0.2">
      <c r="B2436" s="110"/>
    </row>
    <row r="2437" spans="2:2" x14ac:dyDescent="0.2">
      <c r="B2437" s="110"/>
    </row>
    <row r="2438" spans="2:2" x14ac:dyDescent="0.2">
      <c r="B2438" s="110"/>
    </row>
    <row r="2439" spans="2:2" x14ac:dyDescent="0.2">
      <c r="B2439" s="110"/>
    </row>
    <row r="2440" spans="2:2" x14ac:dyDescent="0.2">
      <c r="B2440" s="110"/>
    </row>
    <row r="2441" spans="2:2" x14ac:dyDescent="0.2">
      <c r="B2441" s="110"/>
    </row>
    <row r="2442" spans="2:2" x14ac:dyDescent="0.2">
      <c r="B2442" s="110"/>
    </row>
    <row r="2443" spans="2:2" x14ac:dyDescent="0.2">
      <c r="B2443" s="110"/>
    </row>
    <row r="2444" spans="2:2" x14ac:dyDescent="0.2">
      <c r="B2444" s="110"/>
    </row>
    <row r="2445" spans="2:2" x14ac:dyDescent="0.2">
      <c r="B2445" s="110"/>
    </row>
    <row r="2446" spans="2:2" x14ac:dyDescent="0.2">
      <c r="B2446" s="110"/>
    </row>
    <row r="2447" spans="2:2" x14ac:dyDescent="0.2">
      <c r="B2447" s="110"/>
    </row>
    <row r="2448" spans="2:2" x14ac:dyDescent="0.2">
      <c r="B2448" s="110"/>
    </row>
    <row r="2449" spans="2:2" x14ac:dyDescent="0.2">
      <c r="B2449" s="110"/>
    </row>
    <row r="2450" spans="2:2" x14ac:dyDescent="0.2">
      <c r="B2450" s="110"/>
    </row>
    <row r="2451" spans="2:2" x14ac:dyDescent="0.2">
      <c r="B2451" s="110"/>
    </row>
    <row r="2452" spans="2:2" x14ac:dyDescent="0.2">
      <c r="B2452" s="110"/>
    </row>
    <row r="2453" spans="2:2" x14ac:dyDescent="0.2">
      <c r="B2453" s="110"/>
    </row>
    <row r="2454" spans="2:2" x14ac:dyDescent="0.2">
      <c r="B2454" s="110"/>
    </row>
    <row r="2455" spans="2:2" x14ac:dyDescent="0.2">
      <c r="B2455" s="110"/>
    </row>
    <row r="2456" spans="2:2" x14ac:dyDescent="0.2">
      <c r="B2456" s="110"/>
    </row>
    <row r="2457" spans="2:2" x14ac:dyDescent="0.2">
      <c r="B2457" s="110"/>
    </row>
    <row r="2458" spans="2:2" x14ac:dyDescent="0.2">
      <c r="B2458" s="110"/>
    </row>
    <row r="2459" spans="2:2" x14ac:dyDescent="0.2">
      <c r="B2459" s="110"/>
    </row>
    <row r="2460" spans="2:2" x14ac:dyDescent="0.2">
      <c r="B2460" s="110"/>
    </row>
    <row r="2461" spans="2:2" x14ac:dyDescent="0.2">
      <c r="B2461" s="110"/>
    </row>
    <row r="2462" spans="2:2" x14ac:dyDescent="0.2">
      <c r="B2462" s="110"/>
    </row>
    <row r="2463" spans="2:2" x14ac:dyDescent="0.2">
      <c r="B2463" s="110"/>
    </row>
    <row r="2464" spans="2:2" x14ac:dyDescent="0.2">
      <c r="B2464" s="110"/>
    </row>
    <row r="2465" spans="2:2" x14ac:dyDescent="0.2">
      <c r="B2465" s="110"/>
    </row>
    <row r="2466" spans="2:2" x14ac:dyDescent="0.2">
      <c r="B2466" s="110"/>
    </row>
    <row r="2467" spans="2:2" x14ac:dyDescent="0.2">
      <c r="B2467" s="110"/>
    </row>
    <row r="2468" spans="2:2" x14ac:dyDescent="0.2">
      <c r="B2468" s="110"/>
    </row>
    <row r="2469" spans="2:2" x14ac:dyDescent="0.2">
      <c r="B2469" s="110"/>
    </row>
    <row r="2470" spans="2:2" x14ac:dyDescent="0.2">
      <c r="B2470" s="110"/>
    </row>
    <row r="2471" spans="2:2" x14ac:dyDescent="0.2">
      <c r="B2471" s="110"/>
    </row>
    <row r="2472" spans="2:2" x14ac:dyDescent="0.2">
      <c r="B2472" s="110"/>
    </row>
    <row r="2473" spans="2:2" x14ac:dyDescent="0.2">
      <c r="B2473" s="110"/>
    </row>
    <row r="2474" spans="2:2" x14ac:dyDescent="0.2">
      <c r="B2474" s="110"/>
    </row>
    <row r="2475" spans="2:2" x14ac:dyDescent="0.2">
      <c r="B2475" s="110"/>
    </row>
    <row r="2476" spans="2:2" x14ac:dyDescent="0.2">
      <c r="B2476" s="110"/>
    </row>
    <row r="2477" spans="2:2" x14ac:dyDescent="0.2">
      <c r="B2477" s="110"/>
    </row>
    <row r="2478" spans="2:2" x14ac:dyDescent="0.2">
      <c r="B2478" s="110"/>
    </row>
    <row r="2479" spans="2:2" x14ac:dyDescent="0.2">
      <c r="B2479" s="110"/>
    </row>
    <row r="2480" spans="2:2" x14ac:dyDescent="0.2">
      <c r="B2480" s="110"/>
    </row>
    <row r="2481" spans="2:2" x14ac:dyDescent="0.2">
      <c r="B2481" s="110"/>
    </row>
    <row r="2482" spans="2:2" x14ac:dyDescent="0.2">
      <c r="B2482" s="110"/>
    </row>
    <row r="2483" spans="2:2" x14ac:dyDescent="0.2">
      <c r="B2483" s="110"/>
    </row>
    <row r="2484" spans="2:2" x14ac:dyDescent="0.2">
      <c r="B2484" s="110"/>
    </row>
    <row r="2485" spans="2:2" x14ac:dyDescent="0.2">
      <c r="B2485" s="110"/>
    </row>
    <row r="2486" spans="2:2" x14ac:dyDescent="0.2">
      <c r="B2486" s="110"/>
    </row>
    <row r="2487" spans="2:2" x14ac:dyDescent="0.2">
      <c r="B2487" s="110"/>
    </row>
    <row r="2488" spans="2:2" x14ac:dyDescent="0.2">
      <c r="B2488" s="110"/>
    </row>
    <row r="2489" spans="2:2" x14ac:dyDescent="0.2">
      <c r="B2489" s="110"/>
    </row>
    <row r="2490" spans="2:2" x14ac:dyDescent="0.2">
      <c r="B2490" s="110"/>
    </row>
    <row r="2491" spans="2:2" x14ac:dyDescent="0.2">
      <c r="B2491" s="110"/>
    </row>
    <row r="2492" spans="2:2" x14ac:dyDescent="0.2">
      <c r="B2492" s="110"/>
    </row>
    <row r="2493" spans="2:2" x14ac:dyDescent="0.2">
      <c r="B2493" s="110"/>
    </row>
    <row r="2494" spans="2:2" x14ac:dyDescent="0.2">
      <c r="B2494" s="110"/>
    </row>
    <row r="2495" spans="2:2" x14ac:dyDescent="0.2">
      <c r="B2495" s="110"/>
    </row>
    <row r="2496" spans="2:2" x14ac:dyDescent="0.2">
      <c r="B2496" s="110"/>
    </row>
    <row r="2497" spans="2:2" x14ac:dyDescent="0.2">
      <c r="B2497" s="110"/>
    </row>
    <row r="2498" spans="2:2" x14ac:dyDescent="0.2">
      <c r="B2498" s="110"/>
    </row>
    <row r="2499" spans="2:2" x14ac:dyDescent="0.2">
      <c r="B2499" s="110"/>
    </row>
    <row r="2500" spans="2:2" x14ac:dyDescent="0.2">
      <c r="B2500" s="110"/>
    </row>
    <row r="2501" spans="2:2" x14ac:dyDescent="0.2">
      <c r="B2501" s="110"/>
    </row>
    <row r="2502" spans="2:2" x14ac:dyDescent="0.2">
      <c r="B2502" s="110"/>
    </row>
    <row r="2503" spans="2:2" x14ac:dyDescent="0.2">
      <c r="B2503" s="110"/>
    </row>
    <row r="2504" spans="2:2" x14ac:dyDescent="0.2">
      <c r="B2504" s="110"/>
    </row>
    <row r="2505" spans="2:2" x14ac:dyDescent="0.2">
      <c r="B2505" s="110"/>
    </row>
    <row r="2506" spans="2:2" x14ac:dyDescent="0.2">
      <c r="B2506" s="110"/>
    </row>
    <row r="2507" spans="2:2" x14ac:dyDescent="0.2">
      <c r="B2507" s="110"/>
    </row>
    <row r="2508" spans="2:2" x14ac:dyDescent="0.2">
      <c r="B2508" s="110"/>
    </row>
    <row r="2509" spans="2:2" x14ac:dyDescent="0.2">
      <c r="B2509" s="110"/>
    </row>
    <row r="2510" spans="2:2" x14ac:dyDescent="0.2">
      <c r="B2510" s="110"/>
    </row>
    <row r="2511" spans="2:2" x14ac:dyDescent="0.2">
      <c r="B2511" s="110"/>
    </row>
    <row r="2512" spans="2:2" x14ac:dyDescent="0.2">
      <c r="B2512" s="110"/>
    </row>
    <row r="2513" spans="2:2" x14ac:dyDescent="0.2">
      <c r="B2513" s="110"/>
    </row>
    <row r="2514" spans="2:2" x14ac:dyDescent="0.2">
      <c r="B2514" s="110"/>
    </row>
    <row r="2515" spans="2:2" x14ac:dyDescent="0.2">
      <c r="B2515" s="110"/>
    </row>
    <row r="2516" spans="2:2" x14ac:dyDescent="0.2">
      <c r="B2516" s="110"/>
    </row>
    <row r="2517" spans="2:2" x14ac:dyDescent="0.2">
      <c r="B2517" s="110"/>
    </row>
    <row r="2518" spans="2:2" x14ac:dyDescent="0.2">
      <c r="B2518" s="110"/>
    </row>
    <row r="2519" spans="2:2" x14ac:dyDescent="0.2">
      <c r="B2519" s="110"/>
    </row>
    <row r="2520" spans="2:2" x14ac:dyDescent="0.2">
      <c r="B2520" s="110"/>
    </row>
    <row r="2521" spans="2:2" x14ac:dyDescent="0.2">
      <c r="B2521" s="110"/>
    </row>
    <row r="2522" spans="2:2" x14ac:dyDescent="0.2">
      <c r="B2522" s="110"/>
    </row>
    <row r="2523" spans="2:2" x14ac:dyDescent="0.2">
      <c r="B2523" s="110"/>
    </row>
    <row r="2524" spans="2:2" x14ac:dyDescent="0.2">
      <c r="B2524" s="110"/>
    </row>
    <row r="2525" spans="2:2" x14ac:dyDescent="0.2">
      <c r="B2525" s="110"/>
    </row>
    <row r="2526" spans="2:2" x14ac:dyDescent="0.2">
      <c r="B2526" s="110"/>
    </row>
    <row r="2527" spans="2:2" x14ac:dyDescent="0.2">
      <c r="B2527" s="110"/>
    </row>
    <row r="2528" spans="2:2" x14ac:dyDescent="0.2">
      <c r="B2528" s="110"/>
    </row>
    <row r="2529" spans="2:2" x14ac:dyDescent="0.2">
      <c r="B2529" s="110"/>
    </row>
    <row r="2530" spans="2:2" x14ac:dyDescent="0.2">
      <c r="B2530" s="110"/>
    </row>
    <row r="2531" spans="2:2" x14ac:dyDescent="0.2">
      <c r="B2531" s="110"/>
    </row>
    <row r="2532" spans="2:2" x14ac:dyDescent="0.2">
      <c r="B2532" s="110"/>
    </row>
    <row r="2533" spans="2:2" x14ac:dyDescent="0.2">
      <c r="B2533" s="110"/>
    </row>
    <row r="2534" spans="2:2" x14ac:dyDescent="0.2">
      <c r="B2534" s="110"/>
    </row>
    <row r="2535" spans="2:2" x14ac:dyDescent="0.2">
      <c r="B2535" s="110"/>
    </row>
    <row r="2536" spans="2:2" x14ac:dyDescent="0.2">
      <c r="B2536" s="110"/>
    </row>
    <row r="2537" spans="2:2" x14ac:dyDescent="0.2">
      <c r="B2537" s="110"/>
    </row>
    <row r="2538" spans="2:2" x14ac:dyDescent="0.2">
      <c r="B2538" s="110"/>
    </row>
    <row r="2539" spans="2:2" x14ac:dyDescent="0.2">
      <c r="B2539" s="110"/>
    </row>
    <row r="2540" spans="2:2" x14ac:dyDescent="0.2">
      <c r="B2540" s="110"/>
    </row>
    <row r="2541" spans="2:2" x14ac:dyDescent="0.2">
      <c r="B2541" s="110"/>
    </row>
    <row r="2542" spans="2:2" x14ac:dyDescent="0.2">
      <c r="B2542" s="110"/>
    </row>
    <row r="2543" spans="2:2" x14ac:dyDescent="0.2">
      <c r="B2543" s="110"/>
    </row>
    <row r="2544" spans="2:2" x14ac:dyDescent="0.2">
      <c r="B2544" s="110"/>
    </row>
    <row r="2545" spans="2:2" x14ac:dyDescent="0.2">
      <c r="B2545" s="110"/>
    </row>
    <row r="2546" spans="2:2" x14ac:dyDescent="0.2">
      <c r="B2546" s="110"/>
    </row>
    <row r="2547" spans="2:2" x14ac:dyDescent="0.2">
      <c r="B2547" s="110"/>
    </row>
    <row r="2548" spans="2:2" x14ac:dyDescent="0.2">
      <c r="B2548" s="110"/>
    </row>
    <row r="2549" spans="2:2" x14ac:dyDescent="0.2">
      <c r="B2549" s="110"/>
    </row>
    <row r="2550" spans="2:2" x14ac:dyDescent="0.2">
      <c r="B2550" s="110"/>
    </row>
    <row r="2551" spans="2:2" x14ac:dyDescent="0.2">
      <c r="B2551" s="110"/>
    </row>
    <row r="2552" spans="2:2" x14ac:dyDescent="0.2">
      <c r="B2552" s="110"/>
    </row>
    <row r="2553" spans="2:2" x14ac:dyDescent="0.2">
      <c r="B2553" s="110"/>
    </row>
    <row r="2554" spans="2:2" x14ac:dyDescent="0.2">
      <c r="B2554" s="110"/>
    </row>
    <row r="2555" spans="2:2" x14ac:dyDescent="0.2">
      <c r="B2555" s="110"/>
    </row>
    <row r="2556" spans="2:2" x14ac:dyDescent="0.2">
      <c r="B2556" s="110"/>
    </row>
    <row r="2557" spans="2:2" x14ac:dyDescent="0.2">
      <c r="B2557" s="110"/>
    </row>
    <row r="2558" spans="2:2" x14ac:dyDescent="0.2">
      <c r="B2558" s="110"/>
    </row>
    <row r="2559" spans="2:2" x14ac:dyDescent="0.2">
      <c r="B2559" s="110"/>
    </row>
    <row r="2560" spans="2:2" x14ac:dyDescent="0.2">
      <c r="B2560" s="110"/>
    </row>
    <row r="2561" spans="2:2" x14ac:dyDescent="0.2">
      <c r="B2561" s="110"/>
    </row>
    <row r="2562" spans="2:2" x14ac:dyDescent="0.2">
      <c r="B2562" s="110"/>
    </row>
    <row r="2563" spans="2:2" x14ac:dyDescent="0.2">
      <c r="B2563" s="110"/>
    </row>
    <row r="2564" spans="2:2" x14ac:dyDescent="0.2">
      <c r="B2564" s="110"/>
    </row>
    <row r="2565" spans="2:2" x14ac:dyDescent="0.2">
      <c r="B2565" s="110"/>
    </row>
    <row r="2566" spans="2:2" x14ac:dyDescent="0.2">
      <c r="B2566" s="110"/>
    </row>
    <row r="2567" spans="2:2" x14ac:dyDescent="0.2">
      <c r="B2567" s="110"/>
    </row>
    <row r="2568" spans="2:2" x14ac:dyDescent="0.2">
      <c r="B2568" s="110"/>
    </row>
    <row r="2569" spans="2:2" x14ac:dyDescent="0.2">
      <c r="B2569" s="110"/>
    </row>
    <row r="2570" spans="2:2" x14ac:dyDescent="0.2">
      <c r="B2570" s="110"/>
    </row>
    <row r="2571" spans="2:2" x14ac:dyDescent="0.2">
      <c r="B2571" s="110"/>
    </row>
    <row r="2572" spans="2:2" x14ac:dyDescent="0.2">
      <c r="B2572" s="110"/>
    </row>
    <row r="2573" spans="2:2" x14ac:dyDescent="0.2">
      <c r="B2573" s="110"/>
    </row>
    <row r="2574" spans="2:2" x14ac:dyDescent="0.2">
      <c r="B2574" s="110"/>
    </row>
    <row r="2575" spans="2:2" x14ac:dyDescent="0.2">
      <c r="B2575" s="110"/>
    </row>
    <row r="2576" spans="2:2" x14ac:dyDescent="0.2">
      <c r="B2576" s="110"/>
    </row>
    <row r="2577" spans="2:2" x14ac:dyDescent="0.2">
      <c r="B2577" s="110"/>
    </row>
    <row r="2578" spans="2:2" x14ac:dyDescent="0.2">
      <c r="B2578" s="110"/>
    </row>
    <row r="2579" spans="2:2" x14ac:dyDescent="0.2">
      <c r="B2579" s="110"/>
    </row>
    <row r="2580" spans="2:2" x14ac:dyDescent="0.2">
      <c r="B2580" s="110"/>
    </row>
    <row r="2581" spans="2:2" x14ac:dyDescent="0.2">
      <c r="B2581" s="110"/>
    </row>
    <row r="2582" spans="2:2" x14ac:dyDescent="0.2">
      <c r="B2582" s="110"/>
    </row>
    <row r="2583" spans="2:2" x14ac:dyDescent="0.2">
      <c r="B2583" s="110"/>
    </row>
    <row r="2584" spans="2:2" x14ac:dyDescent="0.2">
      <c r="B2584" s="110"/>
    </row>
    <row r="2585" spans="2:2" x14ac:dyDescent="0.2">
      <c r="B2585" s="110"/>
    </row>
    <row r="2586" spans="2:2" x14ac:dyDescent="0.2">
      <c r="B2586" s="110"/>
    </row>
    <row r="2587" spans="2:2" x14ac:dyDescent="0.2">
      <c r="B2587" s="110"/>
    </row>
    <row r="2588" spans="2:2" x14ac:dyDescent="0.2">
      <c r="B2588" s="110"/>
    </row>
    <row r="2589" spans="2:2" x14ac:dyDescent="0.2">
      <c r="B2589" s="110"/>
    </row>
    <row r="2590" spans="2:2" x14ac:dyDescent="0.2">
      <c r="B2590" s="110"/>
    </row>
    <row r="2591" spans="2:2" x14ac:dyDescent="0.2">
      <c r="B2591" s="110"/>
    </row>
    <row r="2592" spans="2:2" x14ac:dyDescent="0.2">
      <c r="B2592" s="110"/>
    </row>
    <row r="2593" spans="2:2" x14ac:dyDescent="0.2">
      <c r="B2593" s="110"/>
    </row>
    <row r="2594" spans="2:2" x14ac:dyDescent="0.2">
      <c r="B2594" s="110"/>
    </row>
    <row r="2595" spans="2:2" x14ac:dyDescent="0.2">
      <c r="B2595" s="110"/>
    </row>
    <row r="2596" spans="2:2" x14ac:dyDescent="0.2">
      <c r="B2596" s="110"/>
    </row>
    <row r="2597" spans="2:2" x14ac:dyDescent="0.2">
      <c r="B2597" s="110"/>
    </row>
    <row r="2598" spans="2:2" x14ac:dyDescent="0.2">
      <c r="B2598" s="110"/>
    </row>
    <row r="2599" spans="2:2" x14ac:dyDescent="0.2">
      <c r="B2599" s="110"/>
    </row>
    <row r="2600" spans="2:2" x14ac:dyDescent="0.2">
      <c r="B2600" s="110"/>
    </row>
    <row r="2601" spans="2:2" x14ac:dyDescent="0.2">
      <c r="B2601" s="110"/>
    </row>
    <row r="2602" spans="2:2" x14ac:dyDescent="0.2">
      <c r="B2602" s="110"/>
    </row>
    <row r="2603" spans="2:2" x14ac:dyDescent="0.2">
      <c r="B2603" s="110"/>
    </row>
    <row r="2604" spans="2:2" x14ac:dyDescent="0.2">
      <c r="B2604" s="110"/>
    </row>
    <row r="2605" spans="2:2" x14ac:dyDescent="0.2">
      <c r="B2605" s="110"/>
    </row>
    <row r="2606" spans="2:2" x14ac:dyDescent="0.2">
      <c r="B2606" s="110"/>
    </row>
    <row r="2607" spans="2:2" x14ac:dyDescent="0.2">
      <c r="B2607" s="110"/>
    </row>
    <row r="2608" spans="2:2" x14ac:dyDescent="0.2">
      <c r="B2608" s="110"/>
    </row>
    <row r="2609" spans="2:2" x14ac:dyDescent="0.2">
      <c r="B2609" s="110"/>
    </row>
    <row r="2610" spans="2:2" x14ac:dyDescent="0.2">
      <c r="B2610" s="110"/>
    </row>
    <row r="2611" spans="2:2" x14ac:dyDescent="0.2">
      <c r="B2611" s="110"/>
    </row>
    <row r="2612" spans="2:2" x14ac:dyDescent="0.2">
      <c r="B2612" s="110"/>
    </row>
    <row r="2613" spans="2:2" x14ac:dyDescent="0.2">
      <c r="B2613" s="110"/>
    </row>
    <row r="2614" spans="2:2" x14ac:dyDescent="0.2">
      <c r="B2614" s="110"/>
    </row>
    <row r="2615" spans="2:2" x14ac:dyDescent="0.2">
      <c r="B2615" s="110"/>
    </row>
    <row r="2616" spans="2:2" x14ac:dyDescent="0.2">
      <c r="B2616" s="110"/>
    </row>
    <row r="2617" spans="2:2" x14ac:dyDescent="0.2">
      <c r="B2617" s="110"/>
    </row>
    <row r="2618" spans="2:2" x14ac:dyDescent="0.2">
      <c r="B2618" s="110"/>
    </row>
    <row r="2619" spans="2:2" x14ac:dyDescent="0.2">
      <c r="B2619" s="110"/>
    </row>
    <row r="2620" spans="2:2" x14ac:dyDescent="0.2">
      <c r="B2620" s="110"/>
    </row>
    <row r="2621" spans="2:2" x14ac:dyDescent="0.2">
      <c r="B2621" s="110"/>
    </row>
    <row r="2622" spans="2:2" x14ac:dyDescent="0.2">
      <c r="B2622" s="110"/>
    </row>
    <row r="2623" spans="2:2" x14ac:dyDescent="0.2">
      <c r="B2623" s="110"/>
    </row>
    <row r="2624" spans="2:2" x14ac:dyDescent="0.2">
      <c r="B2624" s="110"/>
    </row>
    <row r="2625" spans="2:2" x14ac:dyDescent="0.2">
      <c r="B2625" s="110"/>
    </row>
    <row r="2626" spans="2:2" x14ac:dyDescent="0.2">
      <c r="B2626" s="110"/>
    </row>
    <row r="2627" spans="2:2" x14ac:dyDescent="0.2">
      <c r="B2627" s="110"/>
    </row>
    <row r="2628" spans="2:2" x14ac:dyDescent="0.2">
      <c r="B2628" s="110"/>
    </row>
    <row r="2629" spans="2:2" x14ac:dyDescent="0.2">
      <c r="B2629" s="110"/>
    </row>
    <row r="2630" spans="2:2" x14ac:dyDescent="0.2">
      <c r="B2630" s="110"/>
    </row>
    <row r="2631" spans="2:2" x14ac:dyDescent="0.2">
      <c r="B2631" s="110"/>
    </row>
    <row r="2632" spans="2:2" x14ac:dyDescent="0.2">
      <c r="B2632" s="110"/>
    </row>
    <row r="2633" spans="2:2" x14ac:dyDescent="0.2">
      <c r="B2633" s="110"/>
    </row>
    <row r="2634" spans="2:2" x14ac:dyDescent="0.2">
      <c r="B2634" s="110"/>
    </row>
    <row r="2635" spans="2:2" x14ac:dyDescent="0.2">
      <c r="B2635" s="110"/>
    </row>
    <row r="2636" spans="2:2" x14ac:dyDescent="0.2">
      <c r="B2636" s="110"/>
    </row>
    <row r="2637" spans="2:2" x14ac:dyDescent="0.2">
      <c r="B2637" s="110"/>
    </row>
    <row r="2638" spans="2:2" x14ac:dyDescent="0.2">
      <c r="B2638" s="110"/>
    </row>
    <row r="2639" spans="2:2" x14ac:dyDescent="0.2">
      <c r="B2639" s="110"/>
    </row>
    <row r="2640" spans="2:2" x14ac:dyDescent="0.2">
      <c r="B2640" s="110"/>
    </row>
    <row r="2641" spans="2:2" x14ac:dyDescent="0.2">
      <c r="B2641" s="110"/>
    </row>
    <row r="2642" spans="2:2" x14ac:dyDescent="0.2">
      <c r="B2642" s="110"/>
    </row>
    <row r="2643" spans="2:2" x14ac:dyDescent="0.2">
      <c r="B2643" s="110"/>
    </row>
    <row r="2644" spans="2:2" x14ac:dyDescent="0.2">
      <c r="B2644" s="110"/>
    </row>
    <row r="2645" spans="2:2" x14ac:dyDescent="0.2">
      <c r="B2645" s="110"/>
    </row>
    <row r="2646" spans="2:2" x14ac:dyDescent="0.2">
      <c r="B2646" s="110"/>
    </row>
    <row r="2647" spans="2:2" x14ac:dyDescent="0.2">
      <c r="B2647" s="110"/>
    </row>
    <row r="2648" spans="2:2" x14ac:dyDescent="0.2">
      <c r="B2648" s="110"/>
    </row>
    <row r="2649" spans="2:2" x14ac:dyDescent="0.2">
      <c r="B2649" s="110"/>
    </row>
    <row r="2650" spans="2:2" x14ac:dyDescent="0.2">
      <c r="B2650" s="110"/>
    </row>
    <row r="2651" spans="2:2" x14ac:dyDescent="0.2">
      <c r="B2651" s="110"/>
    </row>
    <row r="2652" spans="2:2" x14ac:dyDescent="0.2">
      <c r="B2652" s="110"/>
    </row>
    <row r="2653" spans="2:2" x14ac:dyDescent="0.2">
      <c r="B2653" s="110"/>
    </row>
    <row r="2654" spans="2:2" x14ac:dyDescent="0.2">
      <c r="B2654" s="110"/>
    </row>
    <row r="2655" spans="2:2" x14ac:dyDescent="0.2">
      <c r="B2655" s="110"/>
    </row>
    <row r="2656" spans="2:2" x14ac:dyDescent="0.2">
      <c r="B2656" s="110"/>
    </row>
    <row r="2657" spans="2:2" x14ac:dyDescent="0.2">
      <c r="B2657" s="110"/>
    </row>
    <row r="2658" spans="2:2" x14ac:dyDescent="0.2">
      <c r="B2658" s="110"/>
    </row>
    <row r="2659" spans="2:2" x14ac:dyDescent="0.2">
      <c r="B2659" s="110"/>
    </row>
    <row r="2660" spans="2:2" x14ac:dyDescent="0.2">
      <c r="B2660" s="110"/>
    </row>
    <row r="2661" spans="2:2" x14ac:dyDescent="0.2">
      <c r="B2661" s="110"/>
    </row>
    <row r="2662" spans="2:2" x14ac:dyDescent="0.2">
      <c r="B2662" s="110"/>
    </row>
    <row r="2663" spans="2:2" x14ac:dyDescent="0.2">
      <c r="B2663" s="110"/>
    </row>
    <row r="2664" spans="2:2" x14ac:dyDescent="0.2">
      <c r="B2664" s="110"/>
    </row>
    <row r="2665" spans="2:2" x14ac:dyDescent="0.2">
      <c r="B2665" s="110"/>
    </row>
    <row r="2666" spans="2:2" x14ac:dyDescent="0.2">
      <c r="B2666" s="110"/>
    </row>
    <row r="2667" spans="2:2" x14ac:dyDescent="0.2">
      <c r="B2667" s="110"/>
    </row>
    <row r="2668" spans="2:2" x14ac:dyDescent="0.2">
      <c r="B2668" s="110"/>
    </row>
    <row r="2669" spans="2:2" x14ac:dyDescent="0.2">
      <c r="B2669" s="110"/>
    </row>
    <row r="2670" spans="2:2" x14ac:dyDescent="0.2">
      <c r="B2670" s="110"/>
    </row>
    <row r="2671" spans="2:2" x14ac:dyDescent="0.2">
      <c r="B2671" s="110"/>
    </row>
    <row r="2672" spans="2:2" x14ac:dyDescent="0.2">
      <c r="B2672" s="110"/>
    </row>
    <row r="2673" spans="2:2" x14ac:dyDescent="0.2">
      <c r="B2673" s="110"/>
    </row>
    <row r="2674" spans="2:2" x14ac:dyDescent="0.2">
      <c r="B2674" s="110"/>
    </row>
    <row r="2675" spans="2:2" x14ac:dyDescent="0.2">
      <c r="B2675" s="110"/>
    </row>
    <row r="2676" spans="2:2" x14ac:dyDescent="0.2">
      <c r="B2676" s="110"/>
    </row>
    <row r="2677" spans="2:2" x14ac:dyDescent="0.2">
      <c r="B2677" s="110"/>
    </row>
    <row r="2678" spans="2:2" x14ac:dyDescent="0.2">
      <c r="B2678" s="110"/>
    </row>
    <row r="2679" spans="2:2" x14ac:dyDescent="0.2">
      <c r="B2679" s="110"/>
    </row>
    <row r="2680" spans="2:2" x14ac:dyDescent="0.2">
      <c r="B2680" s="110"/>
    </row>
    <row r="2681" spans="2:2" x14ac:dyDescent="0.2">
      <c r="B2681" s="110"/>
    </row>
    <row r="2682" spans="2:2" x14ac:dyDescent="0.2">
      <c r="B2682" s="110"/>
    </row>
    <row r="2683" spans="2:2" x14ac:dyDescent="0.2">
      <c r="B2683" s="110"/>
    </row>
    <row r="2684" spans="2:2" x14ac:dyDescent="0.2">
      <c r="B2684" s="110"/>
    </row>
    <row r="2685" spans="2:2" x14ac:dyDescent="0.2">
      <c r="B2685" s="110"/>
    </row>
    <row r="2686" spans="2:2" x14ac:dyDescent="0.2">
      <c r="B2686" s="110"/>
    </row>
    <row r="2687" spans="2:2" x14ac:dyDescent="0.2">
      <c r="B2687" s="110"/>
    </row>
    <row r="2688" spans="2:2" x14ac:dyDescent="0.2">
      <c r="B2688" s="110"/>
    </row>
    <row r="2689" spans="2:2" x14ac:dyDescent="0.2">
      <c r="B2689" s="110"/>
    </row>
    <row r="2690" spans="2:2" x14ac:dyDescent="0.2">
      <c r="B2690" s="110"/>
    </row>
    <row r="2691" spans="2:2" x14ac:dyDescent="0.2">
      <c r="B2691" s="110"/>
    </row>
    <row r="2692" spans="2:2" x14ac:dyDescent="0.2">
      <c r="B2692" s="110"/>
    </row>
    <row r="2693" spans="2:2" x14ac:dyDescent="0.2">
      <c r="B2693" s="110"/>
    </row>
    <row r="2694" spans="2:2" x14ac:dyDescent="0.2">
      <c r="B2694" s="110"/>
    </row>
    <row r="2695" spans="2:2" x14ac:dyDescent="0.2">
      <c r="B2695" s="110"/>
    </row>
    <row r="2696" spans="2:2" x14ac:dyDescent="0.2">
      <c r="B2696" s="110"/>
    </row>
    <row r="2697" spans="2:2" x14ac:dyDescent="0.2">
      <c r="B2697" s="110"/>
    </row>
    <row r="2698" spans="2:2" x14ac:dyDescent="0.2">
      <c r="B2698" s="110"/>
    </row>
    <row r="2699" spans="2:2" x14ac:dyDescent="0.2">
      <c r="B2699" s="110"/>
    </row>
    <row r="2700" spans="2:2" x14ac:dyDescent="0.2">
      <c r="B2700" s="110"/>
    </row>
    <row r="2701" spans="2:2" x14ac:dyDescent="0.2">
      <c r="B2701" s="110"/>
    </row>
    <row r="2702" spans="2:2" x14ac:dyDescent="0.2">
      <c r="B2702" s="110"/>
    </row>
    <row r="2703" spans="2:2" x14ac:dyDescent="0.2">
      <c r="B2703" s="110"/>
    </row>
    <row r="2704" spans="2:2" x14ac:dyDescent="0.2">
      <c r="B2704" s="110"/>
    </row>
    <row r="2705" spans="2:2" x14ac:dyDescent="0.2">
      <c r="B2705" s="110"/>
    </row>
    <row r="2706" spans="2:2" x14ac:dyDescent="0.2">
      <c r="B2706" s="110"/>
    </row>
    <row r="2707" spans="2:2" x14ac:dyDescent="0.2">
      <c r="B2707" s="110"/>
    </row>
    <row r="2708" spans="2:2" x14ac:dyDescent="0.2">
      <c r="B2708" s="110"/>
    </row>
    <row r="2709" spans="2:2" x14ac:dyDescent="0.2">
      <c r="B2709" s="110"/>
    </row>
    <row r="2710" spans="2:2" x14ac:dyDescent="0.2">
      <c r="B2710" s="110"/>
    </row>
    <row r="2711" spans="2:2" x14ac:dyDescent="0.2">
      <c r="B2711" s="110"/>
    </row>
    <row r="2712" spans="2:2" x14ac:dyDescent="0.2">
      <c r="B2712" s="110"/>
    </row>
    <row r="2713" spans="2:2" x14ac:dyDescent="0.2">
      <c r="B2713" s="110"/>
    </row>
    <row r="2714" spans="2:2" x14ac:dyDescent="0.2">
      <c r="B2714" s="110"/>
    </row>
    <row r="2715" spans="2:2" x14ac:dyDescent="0.2">
      <c r="B2715" s="110"/>
    </row>
    <row r="2716" spans="2:2" x14ac:dyDescent="0.2">
      <c r="B2716" s="110"/>
    </row>
    <row r="2717" spans="2:2" x14ac:dyDescent="0.2">
      <c r="B2717" s="110"/>
    </row>
    <row r="2718" spans="2:2" x14ac:dyDescent="0.2">
      <c r="B2718" s="110"/>
    </row>
    <row r="2719" spans="2:2" x14ac:dyDescent="0.2">
      <c r="B2719" s="110"/>
    </row>
    <row r="2720" spans="2:2" x14ac:dyDescent="0.2">
      <c r="B2720" s="110"/>
    </row>
    <row r="2721" spans="2:2" x14ac:dyDescent="0.2">
      <c r="B2721" s="110"/>
    </row>
    <row r="2722" spans="2:2" x14ac:dyDescent="0.2">
      <c r="B2722" s="110"/>
    </row>
    <row r="2723" spans="2:2" x14ac:dyDescent="0.2">
      <c r="B2723" s="110"/>
    </row>
    <row r="2724" spans="2:2" x14ac:dyDescent="0.2">
      <c r="B2724" s="110"/>
    </row>
    <row r="2725" spans="2:2" x14ac:dyDescent="0.2">
      <c r="B2725" s="110"/>
    </row>
    <row r="2726" spans="2:2" x14ac:dyDescent="0.2">
      <c r="B2726" s="110"/>
    </row>
    <row r="2727" spans="2:2" x14ac:dyDescent="0.2">
      <c r="B2727" s="110"/>
    </row>
    <row r="2728" spans="2:2" x14ac:dyDescent="0.2">
      <c r="B2728" s="110"/>
    </row>
    <row r="2729" spans="2:2" x14ac:dyDescent="0.2">
      <c r="B2729" s="110"/>
    </row>
    <row r="2730" spans="2:2" x14ac:dyDescent="0.2">
      <c r="B2730" s="110"/>
    </row>
    <row r="2731" spans="2:2" x14ac:dyDescent="0.2">
      <c r="B2731" s="110"/>
    </row>
    <row r="2732" spans="2:2" x14ac:dyDescent="0.2">
      <c r="B2732" s="110"/>
    </row>
    <row r="2733" spans="2:2" x14ac:dyDescent="0.2">
      <c r="B2733" s="110"/>
    </row>
    <row r="2734" spans="2:2" x14ac:dyDescent="0.2">
      <c r="B2734" s="110"/>
    </row>
    <row r="2735" spans="2:2" x14ac:dyDescent="0.2">
      <c r="B2735" s="110"/>
    </row>
    <row r="2736" spans="2:2" x14ac:dyDescent="0.2">
      <c r="B2736" s="110"/>
    </row>
    <row r="2737" spans="2:2" x14ac:dyDescent="0.2">
      <c r="B2737" s="110"/>
    </row>
    <row r="2738" spans="2:2" x14ac:dyDescent="0.2">
      <c r="B2738" s="110"/>
    </row>
    <row r="2739" spans="2:2" x14ac:dyDescent="0.2">
      <c r="B2739" s="110"/>
    </row>
    <row r="2740" spans="2:2" x14ac:dyDescent="0.2">
      <c r="B2740" s="110"/>
    </row>
    <row r="2741" spans="2:2" x14ac:dyDescent="0.2">
      <c r="B2741" s="110"/>
    </row>
    <row r="2742" spans="2:2" x14ac:dyDescent="0.2">
      <c r="B2742" s="110"/>
    </row>
    <row r="2743" spans="2:2" x14ac:dyDescent="0.2">
      <c r="B2743" s="110"/>
    </row>
    <row r="2744" spans="2:2" x14ac:dyDescent="0.2">
      <c r="B2744" s="110"/>
    </row>
    <row r="2745" spans="2:2" x14ac:dyDescent="0.2">
      <c r="B2745" s="110"/>
    </row>
    <row r="2746" spans="2:2" x14ac:dyDescent="0.2">
      <c r="B2746" s="110"/>
    </row>
    <row r="2747" spans="2:2" x14ac:dyDescent="0.2">
      <c r="B2747" s="110"/>
    </row>
    <row r="2748" spans="2:2" x14ac:dyDescent="0.2">
      <c r="B2748" s="110"/>
    </row>
    <row r="2749" spans="2:2" x14ac:dyDescent="0.2">
      <c r="B2749" s="110"/>
    </row>
    <row r="2750" spans="2:2" x14ac:dyDescent="0.2">
      <c r="B2750" s="110"/>
    </row>
    <row r="2751" spans="2:2" x14ac:dyDescent="0.2">
      <c r="B2751" s="110"/>
    </row>
    <row r="2752" spans="2:2" x14ac:dyDescent="0.2">
      <c r="B2752" s="110"/>
    </row>
    <row r="2753" spans="2:2" x14ac:dyDescent="0.2">
      <c r="B2753" s="110"/>
    </row>
    <row r="2754" spans="2:2" x14ac:dyDescent="0.2">
      <c r="B2754" s="110"/>
    </row>
    <row r="2755" spans="2:2" x14ac:dyDescent="0.2">
      <c r="B2755" s="110"/>
    </row>
    <row r="2756" spans="2:2" x14ac:dyDescent="0.2">
      <c r="B2756" s="110"/>
    </row>
    <row r="2757" spans="2:2" x14ac:dyDescent="0.2">
      <c r="B2757" s="110"/>
    </row>
    <row r="2758" spans="2:2" x14ac:dyDescent="0.2">
      <c r="B2758" s="110"/>
    </row>
    <row r="2759" spans="2:2" x14ac:dyDescent="0.2">
      <c r="B2759" s="110"/>
    </row>
    <row r="2760" spans="2:2" x14ac:dyDescent="0.2">
      <c r="B2760" s="110"/>
    </row>
    <row r="2761" spans="2:2" x14ac:dyDescent="0.2">
      <c r="B2761" s="110"/>
    </row>
    <row r="2762" spans="2:2" x14ac:dyDescent="0.2">
      <c r="B2762" s="110"/>
    </row>
    <row r="2763" spans="2:2" x14ac:dyDescent="0.2">
      <c r="B2763" s="110"/>
    </row>
    <row r="2764" spans="2:2" x14ac:dyDescent="0.2">
      <c r="B2764" s="110"/>
    </row>
    <row r="2765" spans="2:2" x14ac:dyDescent="0.2">
      <c r="B2765" s="110"/>
    </row>
    <row r="2766" spans="2:2" x14ac:dyDescent="0.2">
      <c r="B2766" s="110"/>
    </row>
    <row r="2767" spans="2:2" x14ac:dyDescent="0.2">
      <c r="B2767" s="110"/>
    </row>
    <row r="2768" spans="2:2" x14ac:dyDescent="0.2">
      <c r="B2768" s="110"/>
    </row>
    <row r="2769" spans="2:2" x14ac:dyDescent="0.2">
      <c r="B2769" s="110"/>
    </row>
    <row r="2770" spans="2:2" x14ac:dyDescent="0.2">
      <c r="B2770" s="110"/>
    </row>
    <row r="2771" spans="2:2" x14ac:dyDescent="0.2">
      <c r="B2771" s="110"/>
    </row>
    <row r="2772" spans="2:2" x14ac:dyDescent="0.2">
      <c r="B2772" s="110"/>
    </row>
    <row r="2773" spans="2:2" x14ac:dyDescent="0.2">
      <c r="B2773" s="110"/>
    </row>
    <row r="2774" spans="2:2" x14ac:dyDescent="0.2">
      <c r="B2774" s="110"/>
    </row>
    <row r="2775" spans="2:2" x14ac:dyDescent="0.2">
      <c r="B2775" s="110"/>
    </row>
    <row r="2776" spans="2:2" x14ac:dyDescent="0.2">
      <c r="B2776" s="110"/>
    </row>
    <row r="2777" spans="2:2" x14ac:dyDescent="0.2">
      <c r="B2777" s="110"/>
    </row>
    <row r="2778" spans="2:2" x14ac:dyDescent="0.2">
      <c r="B2778" s="110"/>
    </row>
    <row r="2779" spans="2:2" x14ac:dyDescent="0.2">
      <c r="B2779" s="110"/>
    </row>
    <row r="2780" spans="2:2" x14ac:dyDescent="0.2">
      <c r="B2780" s="110"/>
    </row>
    <row r="2781" spans="2:2" x14ac:dyDescent="0.2">
      <c r="B2781" s="110"/>
    </row>
    <row r="2782" spans="2:2" x14ac:dyDescent="0.2">
      <c r="B2782" s="110"/>
    </row>
    <row r="2783" spans="2:2" x14ac:dyDescent="0.2">
      <c r="B2783" s="110"/>
    </row>
    <row r="2784" spans="2:2" x14ac:dyDescent="0.2">
      <c r="B2784" s="110"/>
    </row>
    <row r="2785" spans="2:2" x14ac:dyDescent="0.2">
      <c r="B2785" s="110"/>
    </row>
    <row r="2786" spans="2:2" x14ac:dyDescent="0.2">
      <c r="B2786" s="110"/>
    </row>
    <row r="2787" spans="2:2" x14ac:dyDescent="0.2">
      <c r="B2787" s="110"/>
    </row>
    <row r="2788" spans="2:2" x14ac:dyDescent="0.2">
      <c r="B2788" s="110"/>
    </row>
    <row r="2789" spans="2:2" x14ac:dyDescent="0.2">
      <c r="B2789" s="110"/>
    </row>
    <row r="2790" spans="2:2" x14ac:dyDescent="0.2">
      <c r="B2790" s="110"/>
    </row>
    <row r="2791" spans="2:2" x14ac:dyDescent="0.2">
      <c r="B2791" s="110"/>
    </row>
    <row r="2792" spans="2:2" x14ac:dyDescent="0.2">
      <c r="B2792" s="110"/>
    </row>
    <row r="2793" spans="2:2" x14ac:dyDescent="0.2">
      <c r="B2793" s="110"/>
    </row>
    <row r="2794" spans="2:2" x14ac:dyDescent="0.2">
      <c r="B2794" s="110"/>
    </row>
    <row r="2795" spans="2:2" x14ac:dyDescent="0.2">
      <c r="B2795" s="110"/>
    </row>
    <row r="2796" spans="2:2" x14ac:dyDescent="0.2">
      <c r="B2796" s="110"/>
    </row>
    <row r="2797" spans="2:2" x14ac:dyDescent="0.2">
      <c r="B2797" s="110"/>
    </row>
    <row r="2798" spans="2:2" x14ac:dyDescent="0.2">
      <c r="B2798" s="110"/>
    </row>
    <row r="2799" spans="2:2" x14ac:dyDescent="0.2">
      <c r="B2799" s="110"/>
    </row>
    <row r="2800" spans="2:2" x14ac:dyDescent="0.2">
      <c r="B2800" s="110"/>
    </row>
    <row r="2801" spans="2:2" x14ac:dyDescent="0.2">
      <c r="B2801" s="110"/>
    </row>
    <row r="2802" spans="2:2" x14ac:dyDescent="0.2">
      <c r="B2802" s="110"/>
    </row>
    <row r="2803" spans="2:2" x14ac:dyDescent="0.2">
      <c r="B2803" s="110"/>
    </row>
    <row r="2804" spans="2:2" x14ac:dyDescent="0.2">
      <c r="B2804" s="110"/>
    </row>
    <row r="2805" spans="2:2" x14ac:dyDescent="0.2">
      <c r="B2805" s="110"/>
    </row>
    <row r="2806" spans="2:2" x14ac:dyDescent="0.2">
      <c r="B2806" s="110"/>
    </row>
    <row r="2807" spans="2:2" x14ac:dyDescent="0.2">
      <c r="B2807" s="110"/>
    </row>
    <row r="2808" spans="2:2" x14ac:dyDescent="0.2">
      <c r="B2808" s="110"/>
    </row>
    <row r="2809" spans="2:2" x14ac:dyDescent="0.2">
      <c r="B2809" s="110"/>
    </row>
    <row r="2810" spans="2:2" x14ac:dyDescent="0.2">
      <c r="B2810" s="110"/>
    </row>
    <row r="2811" spans="2:2" x14ac:dyDescent="0.2">
      <c r="B2811" s="110"/>
    </row>
    <row r="2812" spans="2:2" x14ac:dyDescent="0.2">
      <c r="B2812" s="110"/>
    </row>
    <row r="2813" spans="2:2" x14ac:dyDescent="0.2">
      <c r="B2813" s="110"/>
    </row>
    <row r="2814" spans="2:2" x14ac:dyDescent="0.2">
      <c r="B2814" s="110"/>
    </row>
    <row r="2815" spans="2:2" x14ac:dyDescent="0.2">
      <c r="B2815" s="110"/>
    </row>
    <row r="2816" spans="2:2" x14ac:dyDescent="0.2">
      <c r="B2816" s="110"/>
    </row>
    <row r="2817" spans="2:2" x14ac:dyDescent="0.2">
      <c r="B2817" s="110"/>
    </row>
    <row r="2818" spans="2:2" x14ac:dyDescent="0.2">
      <c r="B2818" s="110"/>
    </row>
    <row r="2819" spans="2:2" x14ac:dyDescent="0.2">
      <c r="B2819" s="110"/>
    </row>
    <row r="2820" spans="2:2" x14ac:dyDescent="0.2">
      <c r="B2820" s="110"/>
    </row>
    <row r="2821" spans="2:2" x14ac:dyDescent="0.2">
      <c r="B2821" s="110"/>
    </row>
    <row r="2822" spans="2:2" x14ac:dyDescent="0.2">
      <c r="B2822" s="110"/>
    </row>
    <row r="2823" spans="2:2" x14ac:dyDescent="0.2">
      <c r="B2823" s="110"/>
    </row>
    <row r="2824" spans="2:2" x14ac:dyDescent="0.2">
      <c r="B2824" s="110"/>
    </row>
    <row r="2825" spans="2:2" x14ac:dyDescent="0.2">
      <c r="B2825" s="110"/>
    </row>
    <row r="2826" spans="2:2" x14ac:dyDescent="0.2">
      <c r="B2826" s="110"/>
    </row>
    <row r="2827" spans="2:2" x14ac:dyDescent="0.2">
      <c r="B2827" s="110"/>
    </row>
    <row r="2828" spans="2:2" x14ac:dyDescent="0.2">
      <c r="B2828" s="110"/>
    </row>
    <row r="2829" spans="2:2" x14ac:dyDescent="0.2">
      <c r="B2829" s="110"/>
    </row>
    <row r="2830" spans="2:2" x14ac:dyDescent="0.2">
      <c r="B2830" s="110"/>
    </row>
    <row r="2831" spans="2:2" x14ac:dyDescent="0.2">
      <c r="B2831" s="110"/>
    </row>
    <row r="2832" spans="2:2" x14ac:dyDescent="0.2">
      <c r="B2832" s="110"/>
    </row>
    <row r="2833" spans="2:2" x14ac:dyDescent="0.2">
      <c r="B2833" s="110"/>
    </row>
    <row r="2834" spans="2:2" x14ac:dyDescent="0.2">
      <c r="B2834" s="110"/>
    </row>
    <row r="2835" spans="2:2" x14ac:dyDescent="0.2">
      <c r="B2835" s="110"/>
    </row>
    <row r="2836" spans="2:2" x14ac:dyDescent="0.2">
      <c r="B2836" s="110"/>
    </row>
    <row r="2837" spans="2:2" x14ac:dyDescent="0.2">
      <c r="B2837" s="110"/>
    </row>
    <row r="2838" spans="2:2" x14ac:dyDescent="0.2">
      <c r="B2838" s="110"/>
    </row>
    <row r="2839" spans="2:2" x14ac:dyDescent="0.2">
      <c r="B2839" s="110"/>
    </row>
    <row r="2840" spans="2:2" x14ac:dyDescent="0.2">
      <c r="B2840" s="110"/>
    </row>
    <row r="2841" spans="2:2" x14ac:dyDescent="0.2">
      <c r="B2841" s="110"/>
    </row>
    <row r="2842" spans="2:2" x14ac:dyDescent="0.2">
      <c r="B2842" s="110"/>
    </row>
    <row r="2843" spans="2:2" x14ac:dyDescent="0.2">
      <c r="B2843" s="110"/>
    </row>
    <row r="2844" spans="2:2" x14ac:dyDescent="0.2">
      <c r="B2844" s="110"/>
    </row>
    <row r="2845" spans="2:2" x14ac:dyDescent="0.2">
      <c r="B2845" s="110"/>
    </row>
    <row r="2846" spans="2:2" x14ac:dyDescent="0.2">
      <c r="B2846" s="110"/>
    </row>
    <row r="2847" spans="2:2" x14ac:dyDescent="0.2">
      <c r="B2847" s="110"/>
    </row>
    <row r="2848" spans="2:2" x14ac:dyDescent="0.2">
      <c r="B2848" s="110"/>
    </row>
    <row r="2849" spans="2:2" x14ac:dyDescent="0.2">
      <c r="B2849" s="110"/>
    </row>
    <row r="2850" spans="2:2" x14ac:dyDescent="0.2">
      <c r="B2850" s="110"/>
    </row>
    <row r="2851" spans="2:2" x14ac:dyDescent="0.2">
      <c r="B2851" s="110"/>
    </row>
    <row r="2852" spans="2:2" x14ac:dyDescent="0.2">
      <c r="B2852" s="110"/>
    </row>
    <row r="2853" spans="2:2" x14ac:dyDescent="0.2">
      <c r="B2853" s="110"/>
    </row>
    <row r="2854" spans="2:2" x14ac:dyDescent="0.2">
      <c r="B2854" s="110"/>
    </row>
    <row r="2855" spans="2:2" x14ac:dyDescent="0.2">
      <c r="B2855" s="110"/>
    </row>
    <row r="2856" spans="2:2" x14ac:dyDescent="0.2">
      <c r="B2856" s="110"/>
    </row>
    <row r="2857" spans="2:2" x14ac:dyDescent="0.2">
      <c r="B2857" s="110"/>
    </row>
    <row r="2858" spans="2:2" x14ac:dyDescent="0.2">
      <c r="B2858" s="110"/>
    </row>
    <row r="2859" spans="2:2" x14ac:dyDescent="0.2">
      <c r="B2859" s="110"/>
    </row>
    <row r="2860" spans="2:2" x14ac:dyDescent="0.2">
      <c r="B2860" s="110"/>
    </row>
    <row r="2861" spans="2:2" x14ac:dyDescent="0.2">
      <c r="B2861" s="110"/>
    </row>
    <row r="2862" spans="2:2" x14ac:dyDescent="0.2">
      <c r="B2862" s="110"/>
    </row>
    <row r="2863" spans="2:2" x14ac:dyDescent="0.2">
      <c r="B2863" s="110"/>
    </row>
    <row r="2864" spans="2:2" x14ac:dyDescent="0.2">
      <c r="B2864" s="110"/>
    </row>
    <row r="2865" spans="2:2" x14ac:dyDescent="0.2">
      <c r="B2865" s="110"/>
    </row>
    <row r="2866" spans="2:2" x14ac:dyDescent="0.2">
      <c r="B2866" s="110"/>
    </row>
    <row r="2867" spans="2:2" x14ac:dyDescent="0.2">
      <c r="B2867" s="110"/>
    </row>
    <row r="2868" spans="2:2" x14ac:dyDescent="0.2">
      <c r="B2868" s="110"/>
    </row>
    <row r="2869" spans="2:2" x14ac:dyDescent="0.2">
      <c r="B2869" s="110"/>
    </row>
    <row r="2870" spans="2:2" x14ac:dyDescent="0.2">
      <c r="B2870" s="110"/>
    </row>
    <row r="2871" spans="2:2" x14ac:dyDescent="0.2">
      <c r="B2871" s="110"/>
    </row>
    <row r="2872" spans="2:2" x14ac:dyDescent="0.2">
      <c r="B2872" s="110"/>
    </row>
    <row r="2873" spans="2:2" x14ac:dyDescent="0.2">
      <c r="B2873" s="110"/>
    </row>
    <row r="2874" spans="2:2" x14ac:dyDescent="0.2">
      <c r="B2874" s="110"/>
    </row>
    <row r="2875" spans="2:2" x14ac:dyDescent="0.2">
      <c r="B2875" s="110"/>
    </row>
    <row r="2876" spans="2:2" x14ac:dyDescent="0.2">
      <c r="B2876" s="110"/>
    </row>
    <row r="2877" spans="2:2" x14ac:dyDescent="0.2">
      <c r="B2877" s="110"/>
    </row>
    <row r="2878" spans="2:2" x14ac:dyDescent="0.2">
      <c r="B2878" s="110"/>
    </row>
    <row r="2879" spans="2:2" x14ac:dyDescent="0.2">
      <c r="B2879" s="110"/>
    </row>
    <row r="2880" spans="2:2" x14ac:dyDescent="0.2">
      <c r="B2880" s="110"/>
    </row>
    <row r="2881" spans="2:2" x14ac:dyDescent="0.2">
      <c r="B2881" s="110"/>
    </row>
    <row r="2882" spans="2:2" x14ac:dyDescent="0.2">
      <c r="B2882" s="110"/>
    </row>
    <row r="2883" spans="2:2" x14ac:dyDescent="0.2">
      <c r="B2883" s="110"/>
    </row>
    <row r="2884" spans="2:2" x14ac:dyDescent="0.2">
      <c r="B2884" s="110"/>
    </row>
    <row r="2885" spans="2:2" x14ac:dyDescent="0.2">
      <c r="B2885" s="110"/>
    </row>
    <row r="2886" spans="2:2" x14ac:dyDescent="0.2">
      <c r="B2886" s="110"/>
    </row>
    <row r="2887" spans="2:2" x14ac:dyDescent="0.2">
      <c r="B2887" s="110"/>
    </row>
    <row r="2888" spans="2:2" x14ac:dyDescent="0.2">
      <c r="B2888" s="110"/>
    </row>
    <row r="2889" spans="2:2" x14ac:dyDescent="0.2">
      <c r="B2889" s="110"/>
    </row>
    <row r="2890" spans="2:2" x14ac:dyDescent="0.2">
      <c r="B2890" s="110"/>
    </row>
    <row r="2891" spans="2:2" x14ac:dyDescent="0.2">
      <c r="B2891" s="110"/>
    </row>
    <row r="2892" spans="2:2" x14ac:dyDescent="0.2">
      <c r="B2892" s="110"/>
    </row>
    <row r="2893" spans="2:2" x14ac:dyDescent="0.2">
      <c r="B2893" s="110"/>
    </row>
    <row r="2894" spans="2:2" x14ac:dyDescent="0.2">
      <c r="B2894" s="110"/>
    </row>
    <row r="2895" spans="2:2" x14ac:dyDescent="0.2">
      <c r="B2895" s="110"/>
    </row>
    <row r="2896" spans="2:2" x14ac:dyDescent="0.2">
      <c r="B2896" s="110"/>
    </row>
    <row r="2897" spans="2:2" x14ac:dyDescent="0.2">
      <c r="B2897" s="110"/>
    </row>
    <row r="2898" spans="2:2" x14ac:dyDescent="0.2">
      <c r="B2898" s="110"/>
    </row>
    <row r="2899" spans="2:2" x14ac:dyDescent="0.2">
      <c r="B2899" s="110"/>
    </row>
    <row r="2900" spans="2:2" x14ac:dyDescent="0.2">
      <c r="B2900" s="110"/>
    </row>
    <row r="2901" spans="2:2" x14ac:dyDescent="0.2">
      <c r="B2901" s="110"/>
    </row>
    <row r="2902" spans="2:2" x14ac:dyDescent="0.2">
      <c r="B2902" s="110"/>
    </row>
    <row r="2903" spans="2:2" x14ac:dyDescent="0.2">
      <c r="B2903" s="110"/>
    </row>
    <row r="2904" spans="2:2" x14ac:dyDescent="0.2">
      <c r="B2904" s="110"/>
    </row>
    <row r="2905" spans="2:2" x14ac:dyDescent="0.2">
      <c r="B2905" s="110"/>
    </row>
    <row r="2906" spans="2:2" x14ac:dyDescent="0.2">
      <c r="B2906" s="110"/>
    </row>
    <row r="2907" spans="2:2" x14ac:dyDescent="0.2">
      <c r="B2907" s="110"/>
    </row>
    <row r="2908" spans="2:2" x14ac:dyDescent="0.2">
      <c r="B2908" s="110"/>
    </row>
    <row r="2909" spans="2:2" x14ac:dyDescent="0.2">
      <c r="B2909" s="110"/>
    </row>
    <row r="2910" spans="2:2" x14ac:dyDescent="0.2">
      <c r="B2910" s="110"/>
    </row>
    <row r="2911" spans="2:2" x14ac:dyDescent="0.2">
      <c r="B2911" s="110"/>
    </row>
    <row r="2912" spans="2:2" x14ac:dyDescent="0.2">
      <c r="B2912" s="110"/>
    </row>
    <row r="2913" spans="2:2" x14ac:dyDescent="0.2">
      <c r="B2913" s="110"/>
    </row>
    <row r="2914" spans="2:2" x14ac:dyDescent="0.2">
      <c r="B2914" s="110"/>
    </row>
    <row r="2915" spans="2:2" x14ac:dyDescent="0.2">
      <c r="B2915" s="110"/>
    </row>
    <row r="2916" spans="2:2" x14ac:dyDescent="0.2">
      <c r="B2916" s="110"/>
    </row>
    <row r="2917" spans="2:2" x14ac:dyDescent="0.2">
      <c r="B2917" s="110"/>
    </row>
    <row r="2918" spans="2:2" x14ac:dyDescent="0.2">
      <c r="B2918" s="110"/>
    </row>
    <row r="2919" spans="2:2" x14ac:dyDescent="0.2">
      <c r="B2919" s="110"/>
    </row>
    <row r="2920" spans="2:2" x14ac:dyDescent="0.2">
      <c r="B2920" s="110"/>
    </row>
    <row r="2921" spans="2:2" x14ac:dyDescent="0.2">
      <c r="B2921" s="110"/>
    </row>
    <row r="2922" spans="2:2" x14ac:dyDescent="0.2">
      <c r="B2922" s="110"/>
    </row>
    <row r="2923" spans="2:2" x14ac:dyDescent="0.2">
      <c r="B2923" s="110"/>
    </row>
    <row r="2924" spans="2:2" x14ac:dyDescent="0.2">
      <c r="B2924" s="110"/>
    </row>
    <row r="2925" spans="2:2" x14ac:dyDescent="0.2">
      <c r="B2925" s="110"/>
    </row>
    <row r="2926" spans="2:2" x14ac:dyDescent="0.2">
      <c r="B2926" s="110"/>
    </row>
    <row r="2927" spans="2:2" x14ac:dyDescent="0.2">
      <c r="B2927" s="110"/>
    </row>
    <row r="2928" spans="2:2" x14ac:dyDescent="0.2">
      <c r="B2928" s="110"/>
    </row>
    <row r="2929" spans="2:2" x14ac:dyDescent="0.2">
      <c r="B2929" s="110"/>
    </row>
    <row r="2930" spans="2:2" x14ac:dyDescent="0.2">
      <c r="B2930" s="110"/>
    </row>
    <row r="2931" spans="2:2" x14ac:dyDescent="0.2">
      <c r="B2931" s="110"/>
    </row>
    <row r="2932" spans="2:2" x14ac:dyDescent="0.2">
      <c r="B2932" s="110"/>
    </row>
    <row r="2933" spans="2:2" x14ac:dyDescent="0.2">
      <c r="B2933" s="110"/>
    </row>
    <row r="2934" spans="2:2" x14ac:dyDescent="0.2">
      <c r="B2934" s="110"/>
    </row>
    <row r="2935" spans="2:2" x14ac:dyDescent="0.2">
      <c r="B2935" s="110"/>
    </row>
    <row r="2936" spans="2:2" x14ac:dyDescent="0.2">
      <c r="B2936" s="110"/>
    </row>
    <row r="2937" spans="2:2" x14ac:dyDescent="0.2">
      <c r="B2937" s="110"/>
    </row>
    <row r="2938" spans="2:2" x14ac:dyDescent="0.2">
      <c r="B2938" s="110"/>
    </row>
    <row r="2939" spans="2:2" x14ac:dyDescent="0.2">
      <c r="B2939" s="110"/>
    </row>
    <row r="2940" spans="2:2" x14ac:dyDescent="0.2">
      <c r="B2940" s="110"/>
    </row>
    <row r="2941" spans="2:2" x14ac:dyDescent="0.2">
      <c r="B2941" s="110"/>
    </row>
    <row r="2942" spans="2:2" x14ac:dyDescent="0.2">
      <c r="B2942" s="110"/>
    </row>
    <row r="2943" spans="2:2" x14ac:dyDescent="0.2">
      <c r="B2943" s="110"/>
    </row>
    <row r="2944" spans="2:2" x14ac:dyDescent="0.2">
      <c r="B2944" s="110"/>
    </row>
    <row r="2945" spans="2:2" x14ac:dyDescent="0.2">
      <c r="B2945" s="110"/>
    </row>
    <row r="2946" spans="2:2" x14ac:dyDescent="0.2">
      <c r="B2946" s="110"/>
    </row>
    <row r="2947" spans="2:2" x14ac:dyDescent="0.2">
      <c r="B2947" s="110"/>
    </row>
    <row r="2948" spans="2:2" x14ac:dyDescent="0.2">
      <c r="B2948" s="110"/>
    </row>
    <row r="2949" spans="2:2" x14ac:dyDescent="0.2">
      <c r="B2949" s="110"/>
    </row>
    <row r="2950" spans="2:2" x14ac:dyDescent="0.2">
      <c r="B2950" s="110"/>
    </row>
    <row r="2951" spans="2:2" x14ac:dyDescent="0.2">
      <c r="B2951" s="110"/>
    </row>
    <row r="2952" spans="2:2" x14ac:dyDescent="0.2">
      <c r="B2952" s="110"/>
    </row>
    <row r="2953" spans="2:2" x14ac:dyDescent="0.2">
      <c r="B2953" s="110"/>
    </row>
    <row r="2954" spans="2:2" x14ac:dyDescent="0.2">
      <c r="B2954" s="110"/>
    </row>
    <row r="2955" spans="2:2" x14ac:dyDescent="0.2">
      <c r="B2955" s="110"/>
    </row>
    <row r="2956" spans="2:2" x14ac:dyDescent="0.2">
      <c r="B2956" s="110"/>
    </row>
    <row r="2957" spans="2:2" x14ac:dyDescent="0.2">
      <c r="B2957" s="110"/>
    </row>
    <row r="2958" spans="2:2" x14ac:dyDescent="0.2">
      <c r="B2958" s="110"/>
    </row>
    <row r="2959" spans="2:2" x14ac:dyDescent="0.2">
      <c r="B2959" s="110"/>
    </row>
    <row r="2960" spans="2:2" x14ac:dyDescent="0.2">
      <c r="B2960" s="110"/>
    </row>
    <row r="2961" spans="2:2" x14ac:dyDescent="0.2">
      <c r="B2961" s="110"/>
    </row>
    <row r="2962" spans="2:2" x14ac:dyDescent="0.2">
      <c r="B2962" s="110"/>
    </row>
    <row r="2963" spans="2:2" x14ac:dyDescent="0.2">
      <c r="B2963" s="110"/>
    </row>
    <row r="2964" spans="2:2" x14ac:dyDescent="0.2">
      <c r="B2964" s="110"/>
    </row>
    <row r="2965" spans="2:2" x14ac:dyDescent="0.2">
      <c r="B2965" s="110"/>
    </row>
    <row r="2966" spans="2:2" x14ac:dyDescent="0.2">
      <c r="B2966" s="110"/>
    </row>
    <row r="2967" spans="2:2" x14ac:dyDescent="0.2">
      <c r="B2967" s="110"/>
    </row>
    <row r="2968" spans="2:2" x14ac:dyDescent="0.2">
      <c r="B2968" s="110"/>
    </row>
    <row r="2969" spans="2:2" x14ac:dyDescent="0.2">
      <c r="B2969" s="110"/>
    </row>
    <row r="2970" spans="2:2" x14ac:dyDescent="0.2">
      <c r="B2970" s="110"/>
    </row>
    <row r="2971" spans="2:2" x14ac:dyDescent="0.2">
      <c r="B2971" s="110"/>
    </row>
    <row r="2972" spans="2:2" x14ac:dyDescent="0.2">
      <c r="B2972" s="110"/>
    </row>
    <row r="2973" spans="2:2" x14ac:dyDescent="0.2">
      <c r="B2973" s="110"/>
    </row>
    <row r="2974" spans="2:2" x14ac:dyDescent="0.2">
      <c r="B2974" s="110"/>
    </row>
    <row r="2975" spans="2:2" x14ac:dyDescent="0.2">
      <c r="B2975" s="110"/>
    </row>
    <row r="2976" spans="2:2" x14ac:dyDescent="0.2">
      <c r="B2976" s="110"/>
    </row>
    <row r="2977" spans="2:2" x14ac:dyDescent="0.2">
      <c r="B2977" s="110"/>
    </row>
    <row r="2978" spans="2:2" x14ac:dyDescent="0.2">
      <c r="B2978" s="110"/>
    </row>
    <row r="2979" spans="2:2" x14ac:dyDescent="0.2">
      <c r="B2979" s="110"/>
    </row>
    <row r="2980" spans="2:2" x14ac:dyDescent="0.2">
      <c r="B2980" s="110"/>
    </row>
    <row r="2981" spans="2:2" x14ac:dyDescent="0.2">
      <c r="B2981" s="110"/>
    </row>
    <row r="2982" spans="2:2" x14ac:dyDescent="0.2">
      <c r="B2982" s="110"/>
    </row>
    <row r="2983" spans="2:2" x14ac:dyDescent="0.2">
      <c r="B2983" s="110"/>
    </row>
    <row r="2984" spans="2:2" x14ac:dyDescent="0.2">
      <c r="B2984" s="110"/>
    </row>
    <row r="2985" spans="2:2" x14ac:dyDescent="0.2">
      <c r="B2985" s="110"/>
    </row>
    <row r="2986" spans="2:2" x14ac:dyDescent="0.2">
      <c r="B2986" s="110"/>
    </row>
    <row r="2987" spans="2:2" x14ac:dyDescent="0.2">
      <c r="B2987" s="110"/>
    </row>
    <row r="2988" spans="2:2" x14ac:dyDescent="0.2">
      <c r="B2988" s="110"/>
    </row>
    <row r="2989" spans="2:2" x14ac:dyDescent="0.2">
      <c r="B2989" s="110"/>
    </row>
    <row r="2990" spans="2:2" x14ac:dyDescent="0.2">
      <c r="B2990" s="110"/>
    </row>
    <row r="2991" spans="2:2" x14ac:dyDescent="0.2">
      <c r="B2991" s="110"/>
    </row>
    <row r="2992" spans="2:2" x14ac:dyDescent="0.2">
      <c r="B2992" s="110"/>
    </row>
    <row r="2993" spans="2:2" x14ac:dyDescent="0.2">
      <c r="B2993" s="110"/>
    </row>
    <row r="2994" spans="2:2" x14ac:dyDescent="0.2">
      <c r="B2994" s="110"/>
    </row>
    <row r="2995" spans="2:2" x14ac:dyDescent="0.2">
      <c r="B2995" s="110"/>
    </row>
    <row r="2996" spans="2:2" x14ac:dyDescent="0.2">
      <c r="B2996" s="110"/>
    </row>
    <row r="2997" spans="2:2" x14ac:dyDescent="0.2">
      <c r="B2997" s="110"/>
    </row>
    <row r="2998" spans="2:2" x14ac:dyDescent="0.2">
      <c r="B2998" s="110"/>
    </row>
    <row r="2999" spans="2:2" x14ac:dyDescent="0.2">
      <c r="B2999" s="110"/>
    </row>
    <row r="3000" spans="2:2" x14ac:dyDescent="0.2">
      <c r="B3000" s="110"/>
    </row>
    <row r="3001" spans="2:2" x14ac:dyDescent="0.2">
      <c r="B3001" s="110"/>
    </row>
    <row r="3002" spans="2:2" x14ac:dyDescent="0.2">
      <c r="B3002" s="110"/>
    </row>
    <row r="3003" spans="2:2" x14ac:dyDescent="0.2">
      <c r="B3003" s="110"/>
    </row>
    <row r="3004" spans="2:2" x14ac:dyDescent="0.2">
      <c r="B3004" s="110"/>
    </row>
    <row r="3005" spans="2:2" x14ac:dyDescent="0.2">
      <c r="B3005" s="110"/>
    </row>
    <row r="3006" spans="2:2" x14ac:dyDescent="0.2">
      <c r="B3006" s="110"/>
    </row>
    <row r="3007" spans="2:2" x14ac:dyDescent="0.2">
      <c r="B3007" s="110"/>
    </row>
    <row r="3008" spans="2:2" x14ac:dyDescent="0.2">
      <c r="B3008" s="110"/>
    </row>
    <row r="3009" spans="2:2" x14ac:dyDescent="0.2">
      <c r="B3009" s="110"/>
    </row>
    <row r="3010" spans="2:2" x14ac:dyDescent="0.2">
      <c r="B3010" s="110"/>
    </row>
    <row r="3011" spans="2:2" x14ac:dyDescent="0.2">
      <c r="B3011" s="110"/>
    </row>
    <row r="3012" spans="2:2" x14ac:dyDescent="0.2">
      <c r="B3012" s="110"/>
    </row>
    <row r="3013" spans="2:2" x14ac:dyDescent="0.2">
      <c r="B3013" s="110"/>
    </row>
    <row r="3014" spans="2:2" x14ac:dyDescent="0.2">
      <c r="B3014" s="110"/>
    </row>
    <row r="3015" spans="2:2" x14ac:dyDescent="0.2">
      <c r="B3015" s="110"/>
    </row>
    <row r="3016" spans="2:2" x14ac:dyDescent="0.2">
      <c r="B3016" s="110"/>
    </row>
    <row r="3017" spans="2:2" x14ac:dyDescent="0.2">
      <c r="B3017" s="110"/>
    </row>
    <row r="3018" spans="2:2" x14ac:dyDescent="0.2">
      <c r="B3018" s="110"/>
    </row>
    <row r="3019" spans="2:2" x14ac:dyDescent="0.2">
      <c r="B3019" s="110"/>
    </row>
    <row r="3020" spans="2:2" x14ac:dyDescent="0.2">
      <c r="B3020" s="110"/>
    </row>
    <row r="3021" spans="2:2" x14ac:dyDescent="0.2">
      <c r="B3021" s="110"/>
    </row>
    <row r="3022" spans="2:2" x14ac:dyDescent="0.2">
      <c r="B3022" s="110"/>
    </row>
    <row r="3023" spans="2:2" x14ac:dyDescent="0.2">
      <c r="B3023" s="110"/>
    </row>
    <row r="3024" spans="2:2" x14ac:dyDescent="0.2">
      <c r="B3024" s="110"/>
    </row>
    <row r="3025" spans="2:2" x14ac:dyDescent="0.2">
      <c r="B3025" s="110"/>
    </row>
    <row r="3026" spans="2:2" x14ac:dyDescent="0.2">
      <c r="B3026" s="110"/>
    </row>
    <row r="3027" spans="2:2" x14ac:dyDescent="0.2">
      <c r="B3027" s="110"/>
    </row>
    <row r="3028" spans="2:2" x14ac:dyDescent="0.2">
      <c r="B3028" s="110"/>
    </row>
    <row r="3029" spans="2:2" x14ac:dyDescent="0.2">
      <c r="B3029" s="110"/>
    </row>
    <row r="3030" spans="2:2" x14ac:dyDescent="0.2">
      <c r="B3030" s="110"/>
    </row>
    <row r="3031" spans="2:2" x14ac:dyDescent="0.2">
      <c r="B3031" s="110"/>
    </row>
    <row r="3032" spans="2:2" x14ac:dyDescent="0.2">
      <c r="B3032" s="110"/>
    </row>
    <row r="3033" spans="2:2" x14ac:dyDescent="0.2">
      <c r="B3033" s="110"/>
    </row>
    <row r="3034" spans="2:2" x14ac:dyDescent="0.2">
      <c r="B3034" s="110"/>
    </row>
    <row r="3035" spans="2:2" x14ac:dyDescent="0.2">
      <c r="B3035" s="110"/>
    </row>
    <row r="3036" spans="2:2" x14ac:dyDescent="0.2">
      <c r="B3036" s="110"/>
    </row>
    <row r="3037" spans="2:2" x14ac:dyDescent="0.2">
      <c r="B3037" s="110"/>
    </row>
    <row r="3038" spans="2:2" x14ac:dyDescent="0.2">
      <c r="B3038" s="110"/>
    </row>
    <row r="3039" spans="2:2" x14ac:dyDescent="0.2">
      <c r="B3039" s="110"/>
    </row>
    <row r="3040" spans="2:2" x14ac:dyDescent="0.2">
      <c r="B3040" s="110"/>
    </row>
    <row r="3041" spans="2:2" x14ac:dyDescent="0.2">
      <c r="B3041" s="110"/>
    </row>
    <row r="3042" spans="2:2" x14ac:dyDescent="0.2">
      <c r="B3042" s="110"/>
    </row>
    <row r="3043" spans="2:2" x14ac:dyDescent="0.2">
      <c r="B3043" s="110"/>
    </row>
    <row r="3044" spans="2:2" x14ac:dyDescent="0.2">
      <c r="B3044" s="110"/>
    </row>
    <row r="3045" spans="2:2" x14ac:dyDescent="0.2">
      <c r="B3045" s="110"/>
    </row>
    <row r="3046" spans="2:2" x14ac:dyDescent="0.2">
      <c r="B3046" s="110"/>
    </row>
    <row r="3047" spans="2:2" x14ac:dyDescent="0.2">
      <c r="B3047" s="110"/>
    </row>
    <row r="3048" spans="2:2" x14ac:dyDescent="0.2">
      <c r="B3048" s="110"/>
    </row>
    <row r="3049" spans="2:2" x14ac:dyDescent="0.2">
      <c r="B3049" s="110"/>
    </row>
    <row r="3050" spans="2:2" x14ac:dyDescent="0.2">
      <c r="B3050" s="110"/>
    </row>
    <row r="3051" spans="2:2" x14ac:dyDescent="0.2">
      <c r="B3051" s="110"/>
    </row>
    <row r="3052" spans="2:2" x14ac:dyDescent="0.2">
      <c r="B3052" s="110"/>
    </row>
    <row r="3053" spans="2:2" x14ac:dyDescent="0.2">
      <c r="B3053" s="110"/>
    </row>
    <row r="3054" spans="2:2" x14ac:dyDescent="0.2">
      <c r="B3054" s="110"/>
    </row>
    <row r="3055" spans="2:2" x14ac:dyDescent="0.2">
      <c r="B3055" s="110"/>
    </row>
    <row r="3056" spans="2:2" x14ac:dyDescent="0.2">
      <c r="B3056" s="110"/>
    </row>
    <row r="3057" spans="2:2" x14ac:dyDescent="0.2">
      <c r="B3057" s="110"/>
    </row>
    <row r="3058" spans="2:2" x14ac:dyDescent="0.2">
      <c r="B3058" s="110"/>
    </row>
    <row r="3059" spans="2:2" x14ac:dyDescent="0.2">
      <c r="B3059" s="110"/>
    </row>
    <row r="3060" spans="2:2" x14ac:dyDescent="0.2">
      <c r="B3060" s="110"/>
    </row>
    <row r="3061" spans="2:2" x14ac:dyDescent="0.2">
      <c r="B3061" s="110"/>
    </row>
    <row r="3062" spans="2:2" x14ac:dyDescent="0.2">
      <c r="B3062" s="110"/>
    </row>
    <row r="3063" spans="2:2" x14ac:dyDescent="0.2">
      <c r="B3063" s="110"/>
    </row>
    <row r="3064" spans="2:2" x14ac:dyDescent="0.2">
      <c r="B3064" s="110"/>
    </row>
    <row r="3065" spans="2:2" x14ac:dyDescent="0.2">
      <c r="B3065" s="110"/>
    </row>
    <row r="3066" spans="2:2" x14ac:dyDescent="0.2">
      <c r="B3066" s="110"/>
    </row>
    <row r="3067" spans="2:2" x14ac:dyDescent="0.2">
      <c r="B3067" s="110"/>
    </row>
    <row r="3068" spans="2:2" x14ac:dyDescent="0.2">
      <c r="B3068" s="110"/>
    </row>
    <row r="3069" spans="2:2" x14ac:dyDescent="0.2">
      <c r="B3069" s="110"/>
    </row>
    <row r="3070" spans="2:2" x14ac:dyDescent="0.2">
      <c r="B3070" s="110"/>
    </row>
    <row r="3071" spans="2:2" x14ac:dyDescent="0.2">
      <c r="B3071" s="110"/>
    </row>
    <row r="3072" spans="2:2" x14ac:dyDescent="0.2">
      <c r="B3072" s="110"/>
    </row>
    <row r="3073" spans="2:2" x14ac:dyDescent="0.2">
      <c r="B3073" s="110"/>
    </row>
    <row r="3074" spans="2:2" x14ac:dyDescent="0.2">
      <c r="B3074" s="110"/>
    </row>
    <row r="3075" spans="2:2" x14ac:dyDescent="0.2">
      <c r="B3075" s="110"/>
    </row>
    <row r="3076" spans="2:2" x14ac:dyDescent="0.2">
      <c r="B3076" s="110"/>
    </row>
    <row r="3077" spans="2:2" x14ac:dyDescent="0.2">
      <c r="B3077" s="110"/>
    </row>
    <row r="3078" spans="2:2" x14ac:dyDescent="0.2">
      <c r="B3078" s="110"/>
    </row>
    <row r="3079" spans="2:2" x14ac:dyDescent="0.2">
      <c r="B3079" s="110"/>
    </row>
    <row r="3080" spans="2:2" x14ac:dyDescent="0.2">
      <c r="B3080" s="110"/>
    </row>
    <row r="3081" spans="2:2" x14ac:dyDescent="0.2">
      <c r="B3081" s="110"/>
    </row>
    <row r="3082" spans="2:2" x14ac:dyDescent="0.2">
      <c r="B3082" s="110"/>
    </row>
    <row r="3083" spans="2:2" x14ac:dyDescent="0.2">
      <c r="B3083" s="110"/>
    </row>
    <row r="3084" spans="2:2" x14ac:dyDescent="0.2">
      <c r="B3084" s="110"/>
    </row>
    <row r="3085" spans="2:2" x14ac:dyDescent="0.2">
      <c r="B3085" s="110"/>
    </row>
    <row r="3086" spans="2:2" x14ac:dyDescent="0.2">
      <c r="B3086" s="110"/>
    </row>
    <row r="3087" spans="2:2" x14ac:dyDescent="0.2">
      <c r="B3087" s="110"/>
    </row>
    <row r="3088" spans="2:2" x14ac:dyDescent="0.2">
      <c r="B3088" s="110"/>
    </row>
    <row r="3089" spans="2:2" x14ac:dyDescent="0.2">
      <c r="B3089" s="110"/>
    </row>
    <row r="3090" spans="2:2" x14ac:dyDescent="0.2">
      <c r="B3090" s="110"/>
    </row>
    <row r="3091" spans="2:2" x14ac:dyDescent="0.2">
      <c r="B3091" s="110"/>
    </row>
    <row r="3092" spans="2:2" x14ac:dyDescent="0.2">
      <c r="B3092" s="110"/>
    </row>
    <row r="3093" spans="2:2" x14ac:dyDescent="0.2">
      <c r="B3093" s="110"/>
    </row>
    <row r="3094" spans="2:2" x14ac:dyDescent="0.2">
      <c r="B3094" s="110"/>
    </row>
    <row r="3095" spans="2:2" x14ac:dyDescent="0.2">
      <c r="B3095" s="110"/>
    </row>
    <row r="3096" spans="2:2" x14ac:dyDescent="0.2">
      <c r="B3096" s="110"/>
    </row>
    <row r="3097" spans="2:2" x14ac:dyDescent="0.2">
      <c r="B3097" s="110"/>
    </row>
    <row r="3098" spans="2:2" x14ac:dyDescent="0.2">
      <c r="B3098" s="110"/>
    </row>
    <row r="3099" spans="2:2" x14ac:dyDescent="0.2">
      <c r="B3099" s="110"/>
    </row>
    <row r="3100" spans="2:2" x14ac:dyDescent="0.2">
      <c r="B3100" s="110"/>
    </row>
    <row r="3101" spans="2:2" x14ac:dyDescent="0.2">
      <c r="B3101" s="110"/>
    </row>
    <row r="3102" spans="2:2" x14ac:dyDescent="0.2">
      <c r="B3102" s="110"/>
    </row>
    <row r="3103" spans="2:2" x14ac:dyDescent="0.2">
      <c r="B3103" s="110"/>
    </row>
    <row r="3104" spans="2:2" x14ac:dyDescent="0.2">
      <c r="B3104" s="110"/>
    </row>
    <row r="3105" spans="2:2" x14ac:dyDescent="0.2">
      <c r="B3105" s="110"/>
    </row>
    <row r="3106" spans="2:2" x14ac:dyDescent="0.2">
      <c r="B3106" s="110"/>
    </row>
    <row r="3107" spans="2:2" x14ac:dyDescent="0.2">
      <c r="B3107" s="110"/>
    </row>
    <row r="3108" spans="2:2" x14ac:dyDescent="0.2">
      <c r="B3108" s="110"/>
    </row>
    <row r="3109" spans="2:2" x14ac:dyDescent="0.2">
      <c r="B3109" s="110"/>
    </row>
    <row r="3110" spans="2:2" x14ac:dyDescent="0.2">
      <c r="B3110" s="110"/>
    </row>
    <row r="3111" spans="2:2" x14ac:dyDescent="0.2">
      <c r="B3111" s="110"/>
    </row>
    <row r="3112" spans="2:2" x14ac:dyDescent="0.2">
      <c r="B3112" s="110"/>
    </row>
    <row r="3113" spans="2:2" x14ac:dyDescent="0.2">
      <c r="B3113" s="110"/>
    </row>
    <row r="3114" spans="2:2" x14ac:dyDescent="0.2">
      <c r="B3114" s="110"/>
    </row>
    <row r="3115" spans="2:2" x14ac:dyDescent="0.2">
      <c r="B3115" s="110"/>
    </row>
    <row r="3116" spans="2:2" x14ac:dyDescent="0.2">
      <c r="B3116" s="110"/>
    </row>
    <row r="3117" spans="2:2" x14ac:dyDescent="0.2">
      <c r="B3117" s="110"/>
    </row>
    <row r="3118" spans="2:2" x14ac:dyDescent="0.2">
      <c r="B3118" s="110"/>
    </row>
    <row r="3119" spans="2:2" x14ac:dyDescent="0.2">
      <c r="B3119" s="110"/>
    </row>
    <row r="3120" spans="2:2" x14ac:dyDescent="0.2">
      <c r="B3120" s="110"/>
    </row>
    <row r="3121" spans="2:2" x14ac:dyDescent="0.2">
      <c r="B3121" s="110"/>
    </row>
    <row r="3122" spans="2:2" x14ac:dyDescent="0.2">
      <c r="B3122" s="110"/>
    </row>
    <row r="3123" spans="2:2" x14ac:dyDescent="0.2">
      <c r="B3123" s="110"/>
    </row>
    <row r="3124" spans="2:2" x14ac:dyDescent="0.2">
      <c r="B3124" s="110"/>
    </row>
    <row r="3125" spans="2:2" x14ac:dyDescent="0.2">
      <c r="B3125" s="110"/>
    </row>
    <row r="3126" spans="2:2" x14ac:dyDescent="0.2">
      <c r="B3126" s="110"/>
    </row>
    <row r="3127" spans="2:2" x14ac:dyDescent="0.2">
      <c r="B3127" s="110"/>
    </row>
    <row r="3128" spans="2:2" x14ac:dyDescent="0.2">
      <c r="B3128" s="110"/>
    </row>
    <row r="3129" spans="2:2" x14ac:dyDescent="0.2">
      <c r="B3129" s="110"/>
    </row>
    <row r="3130" spans="2:2" x14ac:dyDescent="0.2">
      <c r="B3130" s="110"/>
    </row>
    <row r="3131" spans="2:2" x14ac:dyDescent="0.2">
      <c r="B3131" s="110"/>
    </row>
    <row r="3132" spans="2:2" x14ac:dyDescent="0.2">
      <c r="B3132" s="110"/>
    </row>
    <row r="3133" spans="2:2" x14ac:dyDescent="0.2">
      <c r="B3133" s="110"/>
    </row>
    <row r="3134" spans="2:2" x14ac:dyDescent="0.2">
      <c r="B3134" s="110"/>
    </row>
    <row r="3135" spans="2:2" x14ac:dyDescent="0.2">
      <c r="B3135" s="110"/>
    </row>
    <row r="3136" spans="2:2" x14ac:dyDescent="0.2">
      <c r="B3136" s="110"/>
    </row>
    <row r="3137" spans="2:2" x14ac:dyDescent="0.2">
      <c r="B3137" s="110"/>
    </row>
    <row r="3138" spans="2:2" x14ac:dyDescent="0.2">
      <c r="B3138" s="110"/>
    </row>
    <row r="3139" spans="2:2" x14ac:dyDescent="0.2">
      <c r="B3139" s="110"/>
    </row>
    <row r="3140" spans="2:2" x14ac:dyDescent="0.2">
      <c r="B3140" s="110"/>
    </row>
    <row r="3141" spans="2:2" x14ac:dyDescent="0.2">
      <c r="B3141" s="110"/>
    </row>
    <row r="3142" spans="2:2" x14ac:dyDescent="0.2">
      <c r="B3142" s="110"/>
    </row>
    <row r="3143" spans="2:2" x14ac:dyDescent="0.2">
      <c r="B3143" s="110"/>
    </row>
    <row r="3144" spans="2:2" x14ac:dyDescent="0.2">
      <c r="B3144" s="110"/>
    </row>
    <row r="3145" spans="2:2" x14ac:dyDescent="0.2">
      <c r="B3145" s="110"/>
    </row>
    <row r="3146" spans="2:2" x14ac:dyDescent="0.2">
      <c r="B3146" s="110"/>
    </row>
    <row r="3147" spans="2:2" x14ac:dyDescent="0.2">
      <c r="B3147" s="110"/>
    </row>
    <row r="3148" spans="2:2" x14ac:dyDescent="0.2">
      <c r="B3148" s="110"/>
    </row>
    <row r="3149" spans="2:2" x14ac:dyDescent="0.2">
      <c r="B3149" s="110"/>
    </row>
    <row r="3150" spans="2:2" x14ac:dyDescent="0.2">
      <c r="B3150" s="110"/>
    </row>
    <row r="3151" spans="2:2" x14ac:dyDescent="0.2">
      <c r="B3151" s="110"/>
    </row>
    <row r="3152" spans="2:2" x14ac:dyDescent="0.2">
      <c r="B3152" s="110"/>
    </row>
    <row r="3153" spans="2:2" x14ac:dyDescent="0.2">
      <c r="B3153" s="110"/>
    </row>
    <row r="3154" spans="2:2" x14ac:dyDescent="0.2">
      <c r="B3154" s="110"/>
    </row>
    <row r="3155" spans="2:2" x14ac:dyDescent="0.2">
      <c r="B3155" s="110"/>
    </row>
    <row r="3156" spans="2:2" x14ac:dyDescent="0.2">
      <c r="B3156" s="110"/>
    </row>
    <row r="3157" spans="2:2" x14ac:dyDescent="0.2">
      <c r="B3157" s="110"/>
    </row>
    <row r="3158" spans="2:2" x14ac:dyDescent="0.2">
      <c r="B3158" s="110"/>
    </row>
    <row r="3159" spans="2:2" x14ac:dyDescent="0.2">
      <c r="B3159" s="110"/>
    </row>
    <row r="3160" spans="2:2" x14ac:dyDescent="0.2">
      <c r="B3160" s="110"/>
    </row>
    <row r="3161" spans="2:2" x14ac:dyDescent="0.2">
      <c r="B3161" s="110"/>
    </row>
    <row r="3162" spans="2:2" x14ac:dyDescent="0.2">
      <c r="B3162" s="110"/>
    </row>
    <row r="3163" spans="2:2" x14ac:dyDescent="0.2">
      <c r="B3163" s="110"/>
    </row>
    <row r="3164" spans="2:2" x14ac:dyDescent="0.2">
      <c r="B3164" s="110"/>
    </row>
    <row r="3165" spans="2:2" x14ac:dyDescent="0.2">
      <c r="B3165" s="110"/>
    </row>
    <row r="3166" spans="2:2" x14ac:dyDescent="0.2">
      <c r="B3166" s="110"/>
    </row>
    <row r="3167" spans="2:2" x14ac:dyDescent="0.2">
      <c r="B3167" s="110"/>
    </row>
    <row r="3168" spans="2:2" x14ac:dyDescent="0.2">
      <c r="B3168" s="110"/>
    </row>
    <row r="3169" spans="2:2" x14ac:dyDescent="0.2">
      <c r="B3169" s="110"/>
    </row>
    <row r="3170" spans="2:2" x14ac:dyDescent="0.2">
      <c r="B3170" s="110"/>
    </row>
    <row r="3171" spans="2:2" x14ac:dyDescent="0.2">
      <c r="B3171" s="110"/>
    </row>
    <row r="3172" spans="2:2" x14ac:dyDescent="0.2">
      <c r="B3172" s="110"/>
    </row>
    <row r="3173" spans="2:2" x14ac:dyDescent="0.2">
      <c r="B3173" s="110"/>
    </row>
    <row r="3174" spans="2:2" x14ac:dyDescent="0.2">
      <c r="B3174" s="110"/>
    </row>
    <row r="3175" spans="2:2" x14ac:dyDescent="0.2">
      <c r="B3175" s="110"/>
    </row>
    <row r="3176" spans="2:2" x14ac:dyDescent="0.2">
      <c r="B3176" s="110"/>
    </row>
    <row r="3177" spans="2:2" x14ac:dyDescent="0.2">
      <c r="B3177" s="110"/>
    </row>
    <row r="3178" spans="2:2" x14ac:dyDescent="0.2">
      <c r="B3178" s="110"/>
    </row>
    <row r="3179" spans="2:2" x14ac:dyDescent="0.2">
      <c r="B3179" s="110"/>
    </row>
    <row r="3180" spans="2:2" x14ac:dyDescent="0.2">
      <c r="B3180" s="110"/>
    </row>
    <row r="3181" spans="2:2" x14ac:dyDescent="0.2">
      <c r="B3181" s="110"/>
    </row>
    <row r="3182" spans="2:2" x14ac:dyDescent="0.2">
      <c r="B3182" s="110"/>
    </row>
    <row r="3183" spans="2:2" x14ac:dyDescent="0.2">
      <c r="B3183" s="110"/>
    </row>
    <row r="3184" spans="2:2" x14ac:dyDescent="0.2">
      <c r="B3184" s="110"/>
    </row>
    <row r="3185" spans="2:2" x14ac:dyDescent="0.2">
      <c r="B3185" s="110"/>
    </row>
    <row r="3186" spans="2:2" x14ac:dyDescent="0.2">
      <c r="B3186" s="110"/>
    </row>
    <row r="3187" spans="2:2" x14ac:dyDescent="0.2">
      <c r="B3187" s="110"/>
    </row>
    <row r="3188" spans="2:2" x14ac:dyDescent="0.2">
      <c r="B3188" s="110"/>
    </row>
    <row r="3189" spans="2:2" x14ac:dyDescent="0.2">
      <c r="B3189" s="110"/>
    </row>
    <row r="3190" spans="2:2" x14ac:dyDescent="0.2">
      <c r="B3190" s="110"/>
    </row>
    <row r="3191" spans="2:2" x14ac:dyDescent="0.2">
      <c r="B3191" s="110"/>
    </row>
    <row r="3192" spans="2:2" x14ac:dyDescent="0.2">
      <c r="B3192" s="110"/>
    </row>
    <row r="3193" spans="2:2" x14ac:dyDescent="0.2">
      <c r="B3193" s="110"/>
    </row>
    <row r="3194" spans="2:2" x14ac:dyDescent="0.2">
      <c r="B3194" s="110"/>
    </row>
    <row r="3195" spans="2:2" x14ac:dyDescent="0.2">
      <c r="B3195" s="110"/>
    </row>
    <row r="3196" spans="2:2" x14ac:dyDescent="0.2">
      <c r="B3196" s="110"/>
    </row>
    <row r="3197" spans="2:2" x14ac:dyDescent="0.2">
      <c r="B3197" s="110"/>
    </row>
    <row r="3198" spans="2:2" x14ac:dyDescent="0.2">
      <c r="B3198" s="110"/>
    </row>
    <row r="3199" spans="2:2" x14ac:dyDescent="0.2">
      <c r="B3199" s="110"/>
    </row>
    <row r="3200" spans="2:2" x14ac:dyDescent="0.2">
      <c r="B3200" s="110"/>
    </row>
    <row r="3201" spans="2:2" x14ac:dyDescent="0.2">
      <c r="B3201" s="110"/>
    </row>
    <row r="3202" spans="2:2" x14ac:dyDescent="0.2">
      <c r="B3202" s="110"/>
    </row>
    <row r="3203" spans="2:2" x14ac:dyDescent="0.2">
      <c r="B3203" s="110"/>
    </row>
    <row r="3204" spans="2:2" x14ac:dyDescent="0.2">
      <c r="B3204" s="110"/>
    </row>
    <row r="3205" spans="2:2" x14ac:dyDescent="0.2">
      <c r="B3205" s="110"/>
    </row>
    <row r="3206" spans="2:2" x14ac:dyDescent="0.2">
      <c r="B3206" s="110"/>
    </row>
    <row r="3207" spans="2:2" x14ac:dyDescent="0.2">
      <c r="B3207" s="110"/>
    </row>
    <row r="3208" spans="2:2" x14ac:dyDescent="0.2">
      <c r="B3208" s="110"/>
    </row>
    <row r="3209" spans="2:2" x14ac:dyDescent="0.2">
      <c r="B3209" s="110"/>
    </row>
    <row r="3210" spans="2:2" x14ac:dyDescent="0.2">
      <c r="B3210" s="110"/>
    </row>
    <row r="3211" spans="2:2" x14ac:dyDescent="0.2">
      <c r="B3211" s="110"/>
    </row>
    <row r="3212" spans="2:2" x14ac:dyDescent="0.2">
      <c r="B3212" s="110"/>
    </row>
    <row r="3213" spans="2:2" x14ac:dyDescent="0.2">
      <c r="B3213" s="110"/>
    </row>
    <row r="3214" spans="2:2" x14ac:dyDescent="0.2">
      <c r="B3214" s="110"/>
    </row>
    <row r="3215" spans="2:2" x14ac:dyDescent="0.2">
      <c r="B3215" s="110"/>
    </row>
    <row r="3216" spans="2:2" x14ac:dyDescent="0.2">
      <c r="B3216" s="110"/>
    </row>
    <row r="3217" spans="2:2" x14ac:dyDescent="0.2">
      <c r="B3217" s="110"/>
    </row>
    <row r="3218" spans="2:2" x14ac:dyDescent="0.2">
      <c r="B3218" s="110"/>
    </row>
    <row r="3219" spans="2:2" x14ac:dyDescent="0.2">
      <c r="B3219" s="110"/>
    </row>
    <row r="3220" spans="2:2" x14ac:dyDescent="0.2">
      <c r="B3220" s="110"/>
    </row>
    <row r="3221" spans="2:2" x14ac:dyDescent="0.2">
      <c r="B3221" s="110"/>
    </row>
    <row r="3222" spans="2:2" x14ac:dyDescent="0.2">
      <c r="B3222" s="110"/>
    </row>
    <row r="3223" spans="2:2" x14ac:dyDescent="0.2">
      <c r="B3223" s="110"/>
    </row>
    <row r="3224" spans="2:2" x14ac:dyDescent="0.2">
      <c r="B3224" s="110"/>
    </row>
    <row r="3225" spans="2:2" x14ac:dyDescent="0.2">
      <c r="B3225" s="110"/>
    </row>
    <row r="3226" spans="2:2" x14ac:dyDescent="0.2">
      <c r="B3226" s="110"/>
    </row>
    <row r="3227" spans="2:2" x14ac:dyDescent="0.2">
      <c r="B3227" s="110"/>
    </row>
    <row r="3228" spans="2:2" x14ac:dyDescent="0.2">
      <c r="B3228" s="110"/>
    </row>
    <row r="3229" spans="2:2" x14ac:dyDescent="0.2">
      <c r="B3229" s="110"/>
    </row>
    <row r="3230" spans="2:2" x14ac:dyDescent="0.2">
      <c r="B3230" s="110"/>
    </row>
    <row r="3231" spans="2:2" x14ac:dyDescent="0.2">
      <c r="B3231" s="110"/>
    </row>
    <row r="3232" spans="2:2" x14ac:dyDescent="0.2">
      <c r="B3232" s="110"/>
    </row>
    <row r="3233" spans="2:2" x14ac:dyDescent="0.2">
      <c r="B3233" s="110"/>
    </row>
    <row r="3234" spans="2:2" x14ac:dyDescent="0.2">
      <c r="B3234" s="110"/>
    </row>
    <row r="3235" spans="2:2" x14ac:dyDescent="0.2">
      <c r="B3235" s="110"/>
    </row>
    <row r="3236" spans="2:2" x14ac:dyDescent="0.2">
      <c r="B3236" s="110"/>
    </row>
    <row r="3237" spans="2:2" x14ac:dyDescent="0.2">
      <c r="B3237" s="110"/>
    </row>
    <row r="3238" spans="2:2" x14ac:dyDescent="0.2">
      <c r="B3238" s="110"/>
    </row>
    <row r="3239" spans="2:2" x14ac:dyDescent="0.2">
      <c r="B3239" s="110"/>
    </row>
    <row r="3240" spans="2:2" x14ac:dyDescent="0.2">
      <c r="B3240" s="110"/>
    </row>
    <row r="3241" spans="2:2" x14ac:dyDescent="0.2">
      <c r="B3241" s="110"/>
    </row>
    <row r="3242" spans="2:2" x14ac:dyDescent="0.2">
      <c r="B3242" s="110"/>
    </row>
    <row r="3243" spans="2:2" x14ac:dyDescent="0.2">
      <c r="B3243" s="110"/>
    </row>
    <row r="3244" spans="2:2" x14ac:dyDescent="0.2">
      <c r="B3244" s="110"/>
    </row>
    <row r="3245" spans="2:2" x14ac:dyDescent="0.2">
      <c r="B3245" s="110"/>
    </row>
    <row r="3246" spans="2:2" x14ac:dyDescent="0.2">
      <c r="B3246" s="110"/>
    </row>
    <row r="3247" spans="2:2" x14ac:dyDescent="0.2">
      <c r="B3247" s="110"/>
    </row>
    <row r="3248" spans="2:2" x14ac:dyDescent="0.2">
      <c r="B3248" s="110"/>
    </row>
    <row r="3249" spans="2:2" x14ac:dyDescent="0.2">
      <c r="B3249" s="110"/>
    </row>
    <row r="3250" spans="2:2" x14ac:dyDescent="0.2">
      <c r="B3250" s="110"/>
    </row>
    <row r="3251" spans="2:2" x14ac:dyDescent="0.2">
      <c r="B3251" s="110"/>
    </row>
    <row r="3252" spans="2:2" x14ac:dyDescent="0.2">
      <c r="B3252" s="110"/>
    </row>
    <row r="3253" spans="2:2" x14ac:dyDescent="0.2">
      <c r="B3253" s="110"/>
    </row>
    <row r="3254" spans="2:2" x14ac:dyDescent="0.2">
      <c r="B3254" s="110"/>
    </row>
    <row r="3255" spans="2:2" x14ac:dyDescent="0.2">
      <c r="B3255" s="110"/>
    </row>
    <row r="3256" spans="2:2" x14ac:dyDescent="0.2">
      <c r="B3256" s="110"/>
    </row>
    <row r="3257" spans="2:2" x14ac:dyDescent="0.2">
      <c r="B3257" s="110"/>
    </row>
    <row r="3258" spans="2:2" x14ac:dyDescent="0.2">
      <c r="B3258" s="110"/>
    </row>
    <row r="3259" spans="2:2" x14ac:dyDescent="0.2">
      <c r="B3259" s="110"/>
    </row>
    <row r="3260" spans="2:2" x14ac:dyDescent="0.2">
      <c r="B3260" s="110"/>
    </row>
    <row r="3261" spans="2:2" x14ac:dyDescent="0.2">
      <c r="B3261" s="110"/>
    </row>
    <row r="3262" spans="2:2" x14ac:dyDescent="0.2">
      <c r="B3262" s="110"/>
    </row>
    <row r="3263" spans="2:2" x14ac:dyDescent="0.2">
      <c r="B3263" s="110"/>
    </row>
    <row r="3264" spans="2:2" x14ac:dyDescent="0.2">
      <c r="B3264" s="110"/>
    </row>
    <row r="3265" spans="2:2" x14ac:dyDescent="0.2">
      <c r="B3265" s="110"/>
    </row>
    <row r="3266" spans="2:2" x14ac:dyDescent="0.2">
      <c r="B3266" s="110"/>
    </row>
    <row r="3267" spans="2:2" x14ac:dyDescent="0.2">
      <c r="B3267" s="110"/>
    </row>
    <row r="3268" spans="2:2" x14ac:dyDescent="0.2">
      <c r="B3268" s="110"/>
    </row>
    <row r="3269" spans="2:2" x14ac:dyDescent="0.2">
      <c r="B3269" s="110"/>
    </row>
    <row r="3270" spans="2:2" x14ac:dyDescent="0.2">
      <c r="B3270" s="110"/>
    </row>
    <row r="3271" spans="2:2" x14ac:dyDescent="0.2">
      <c r="B3271" s="110"/>
    </row>
    <row r="3272" spans="2:2" x14ac:dyDescent="0.2">
      <c r="B3272" s="110"/>
    </row>
    <row r="3273" spans="2:2" x14ac:dyDescent="0.2">
      <c r="B3273" s="110"/>
    </row>
    <row r="3274" spans="2:2" x14ac:dyDescent="0.2">
      <c r="B3274" s="110"/>
    </row>
    <row r="3275" spans="2:2" x14ac:dyDescent="0.2">
      <c r="B3275" s="110"/>
    </row>
    <row r="3276" spans="2:2" x14ac:dyDescent="0.2">
      <c r="B3276" s="110"/>
    </row>
    <row r="3277" spans="2:2" x14ac:dyDescent="0.2">
      <c r="B3277" s="110"/>
    </row>
    <row r="3278" spans="2:2" x14ac:dyDescent="0.2">
      <c r="B3278" s="110"/>
    </row>
    <row r="3279" spans="2:2" x14ac:dyDescent="0.2">
      <c r="B3279" s="110"/>
    </row>
    <row r="3280" spans="2:2" x14ac:dyDescent="0.2">
      <c r="B3280" s="110"/>
    </row>
    <row r="3281" spans="2:2" x14ac:dyDescent="0.2">
      <c r="B3281" s="110"/>
    </row>
    <row r="3282" spans="2:2" x14ac:dyDescent="0.2">
      <c r="B3282" s="110"/>
    </row>
    <row r="3283" spans="2:2" x14ac:dyDescent="0.2">
      <c r="B3283" s="110"/>
    </row>
    <row r="3284" spans="2:2" x14ac:dyDescent="0.2">
      <c r="B3284" s="110"/>
    </row>
    <row r="3285" spans="2:2" x14ac:dyDescent="0.2">
      <c r="B3285" s="110"/>
    </row>
    <row r="3286" spans="2:2" x14ac:dyDescent="0.2">
      <c r="B3286" s="110"/>
    </row>
    <row r="3287" spans="2:2" x14ac:dyDescent="0.2">
      <c r="B3287" s="110"/>
    </row>
    <row r="3288" spans="2:2" x14ac:dyDescent="0.2">
      <c r="B3288" s="110"/>
    </row>
    <row r="3289" spans="2:2" x14ac:dyDescent="0.2">
      <c r="B3289" s="110"/>
    </row>
    <row r="3290" spans="2:2" x14ac:dyDescent="0.2">
      <c r="B3290" s="110"/>
    </row>
    <row r="3291" spans="2:2" x14ac:dyDescent="0.2">
      <c r="B3291" s="110"/>
    </row>
    <row r="3292" spans="2:2" x14ac:dyDescent="0.2">
      <c r="B3292" s="110"/>
    </row>
    <row r="3293" spans="2:2" x14ac:dyDescent="0.2">
      <c r="B3293" s="110"/>
    </row>
    <row r="3294" spans="2:2" x14ac:dyDescent="0.2">
      <c r="B3294" s="110"/>
    </row>
    <row r="3295" spans="2:2" x14ac:dyDescent="0.2">
      <c r="B3295" s="110"/>
    </row>
    <row r="3296" spans="2:2" x14ac:dyDescent="0.2">
      <c r="B3296" s="110"/>
    </row>
    <row r="3297" spans="2:2" x14ac:dyDescent="0.2">
      <c r="B3297" s="110"/>
    </row>
    <row r="3298" spans="2:2" x14ac:dyDescent="0.2">
      <c r="B3298" s="110"/>
    </row>
    <row r="3299" spans="2:2" x14ac:dyDescent="0.2">
      <c r="B3299" s="110"/>
    </row>
    <row r="3300" spans="2:2" x14ac:dyDescent="0.2">
      <c r="B3300" s="110"/>
    </row>
    <row r="3301" spans="2:2" x14ac:dyDescent="0.2">
      <c r="B3301" s="110"/>
    </row>
    <row r="3302" spans="2:2" x14ac:dyDescent="0.2">
      <c r="B3302" s="110"/>
    </row>
    <row r="3303" spans="2:2" x14ac:dyDescent="0.2">
      <c r="B3303" s="110"/>
    </row>
    <row r="3304" spans="2:2" x14ac:dyDescent="0.2">
      <c r="B3304" s="110"/>
    </row>
    <row r="3305" spans="2:2" x14ac:dyDescent="0.2">
      <c r="B3305" s="110"/>
    </row>
    <row r="3306" spans="2:2" x14ac:dyDescent="0.2">
      <c r="B3306" s="110"/>
    </row>
    <row r="3307" spans="2:2" x14ac:dyDescent="0.2">
      <c r="B3307" s="110"/>
    </row>
    <row r="3308" spans="2:2" x14ac:dyDescent="0.2">
      <c r="B3308" s="110"/>
    </row>
    <row r="3309" spans="2:2" x14ac:dyDescent="0.2">
      <c r="B3309" s="110"/>
    </row>
    <row r="3310" spans="2:2" x14ac:dyDescent="0.2">
      <c r="B3310" s="110"/>
    </row>
    <row r="3311" spans="2:2" x14ac:dyDescent="0.2">
      <c r="B3311" s="110"/>
    </row>
    <row r="3312" spans="2:2" x14ac:dyDescent="0.2">
      <c r="B3312" s="110"/>
    </row>
    <row r="3313" spans="2:2" x14ac:dyDescent="0.2">
      <c r="B3313" s="110"/>
    </row>
    <row r="3314" spans="2:2" x14ac:dyDescent="0.2">
      <c r="B3314" s="110"/>
    </row>
    <row r="3315" spans="2:2" x14ac:dyDescent="0.2">
      <c r="B3315" s="110"/>
    </row>
    <row r="3316" spans="2:2" x14ac:dyDescent="0.2">
      <c r="B3316" s="110"/>
    </row>
    <row r="3317" spans="2:2" x14ac:dyDescent="0.2">
      <c r="B3317" s="110"/>
    </row>
    <row r="3318" spans="2:2" x14ac:dyDescent="0.2">
      <c r="B3318" s="110"/>
    </row>
    <row r="3319" spans="2:2" x14ac:dyDescent="0.2">
      <c r="B3319" s="110"/>
    </row>
    <row r="3320" spans="2:2" x14ac:dyDescent="0.2">
      <c r="B3320" s="110"/>
    </row>
    <row r="3321" spans="2:2" x14ac:dyDescent="0.2">
      <c r="B3321" s="110"/>
    </row>
    <row r="3322" spans="2:2" x14ac:dyDescent="0.2">
      <c r="B3322" s="110"/>
    </row>
    <row r="3323" spans="2:2" x14ac:dyDescent="0.2">
      <c r="B3323" s="110"/>
    </row>
    <row r="3324" spans="2:2" x14ac:dyDescent="0.2">
      <c r="B3324" s="110"/>
    </row>
    <row r="3325" spans="2:2" x14ac:dyDescent="0.2">
      <c r="B3325" s="110"/>
    </row>
    <row r="3326" spans="2:2" x14ac:dyDescent="0.2">
      <c r="B3326" s="110"/>
    </row>
    <row r="3327" spans="2:2" x14ac:dyDescent="0.2">
      <c r="B3327" s="110"/>
    </row>
    <row r="3328" spans="2:2" x14ac:dyDescent="0.2">
      <c r="B3328" s="110"/>
    </row>
    <row r="3329" spans="2:2" x14ac:dyDescent="0.2">
      <c r="B3329" s="110"/>
    </row>
    <row r="3330" spans="2:2" x14ac:dyDescent="0.2">
      <c r="B3330" s="110"/>
    </row>
    <row r="3331" spans="2:2" x14ac:dyDescent="0.2">
      <c r="B3331" s="110"/>
    </row>
    <row r="3332" spans="2:2" x14ac:dyDescent="0.2">
      <c r="B3332" s="110"/>
    </row>
    <row r="3333" spans="2:2" x14ac:dyDescent="0.2">
      <c r="B3333" s="110"/>
    </row>
    <row r="3334" spans="2:2" x14ac:dyDescent="0.2">
      <c r="B3334" s="110"/>
    </row>
    <row r="3335" spans="2:2" x14ac:dyDescent="0.2">
      <c r="B3335" s="110"/>
    </row>
    <row r="3336" spans="2:2" x14ac:dyDescent="0.2">
      <c r="B3336" s="110"/>
    </row>
    <row r="3337" spans="2:2" x14ac:dyDescent="0.2">
      <c r="B3337" s="110"/>
    </row>
    <row r="3338" spans="2:2" x14ac:dyDescent="0.2">
      <c r="B3338" s="110"/>
    </row>
    <row r="3339" spans="2:2" x14ac:dyDescent="0.2">
      <c r="B3339" s="110"/>
    </row>
    <row r="3340" spans="2:2" x14ac:dyDescent="0.2">
      <c r="B3340" s="110"/>
    </row>
    <row r="3341" spans="2:2" x14ac:dyDescent="0.2">
      <c r="B3341" s="110"/>
    </row>
    <row r="3342" spans="2:2" x14ac:dyDescent="0.2">
      <c r="B3342" s="110"/>
    </row>
    <row r="3343" spans="2:2" x14ac:dyDescent="0.2">
      <c r="B3343" s="110"/>
    </row>
    <row r="3344" spans="2:2" x14ac:dyDescent="0.2">
      <c r="B3344" s="110"/>
    </row>
    <row r="3345" spans="2:2" x14ac:dyDescent="0.2">
      <c r="B3345" s="110"/>
    </row>
    <row r="3346" spans="2:2" x14ac:dyDescent="0.2">
      <c r="B3346" s="110"/>
    </row>
    <row r="3347" spans="2:2" x14ac:dyDescent="0.2">
      <c r="B3347" s="110"/>
    </row>
    <row r="3348" spans="2:2" x14ac:dyDescent="0.2">
      <c r="B3348" s="110"/>
    </row>
    <row r="3349" spans="2:2" x14ac:dyDescent="0.2">
      <c r="B3349" s="110"/>
    </row>
    <row r="3350" spans="2:2" x14ac:dyDescent="0.2">
      <c r="B3350" s="110"/>
    </row>
    <row r="3351" spans="2:2" x14ac:dyDescent="0.2">
      <c r="B3351" s="110"/>
    </row>
    <row r="3352" spans="2:2" x14ac:dyDescent="0.2">
      <c r="B3352" s="110"/>
    </row>
    <row r="3353" spans="2:2" x14ac:dyDescent="0.2">
      <c r="B3353" s="110"/>
    </row>
    <row r="3354" spans="2:2" x14ac:dyDescent="0.2">
      <c r="B3354" s="110"/>
    </row>
    <row r="3355" spans="2:2" x14ac:dyDescent="0.2">
      <c r="B3355" s="110"/>
    </row>
    <row r="3356" spans="2:2" x14ac:dyDescent="0.2">
      <c r="B3356" s="110"/>
    </row>
    <row r="3357" spans="2:2" x14ac:dyDescent="0.2">
      <c r="B3357" s="110"/>
    </row>
    <row r="3358" spans="2:2" x14ac:dyDescent="0.2">
      <c r="B3358" s="110"/>
    </row>
    <row r="3359" spans="2:2" x14ac:dyDescent="0.2">
      <c r="B3359" s="110"/>
    </row>
    <row r="3360" spans="2:2" x14ac:dyDescent="0.2">
      <c r="B3360" s="110"/>
    </row>
    <row r="3361" spans="2:2" x14ac:dyDescent="0.2">
      <c r="B3361" s="110"/>
    </row>
    <row r="3362" spans="2:2" x14ac:dyDescent="0.2">
      <c r="B3362" s="110"/>
    </row>
    <row r="3363" spans="2:2" x14ac:dyDescent="0.2">
      <c r="B3363" s="110"/>
    </row>
    <row r="3364" spans="2:2" x14ac:dyDescent="0.2">
      <c r="B3364" s="110"/>
    </row>
    <row r="3365" spans="2:2" x14ac:dyDescent="0.2">
      <c r="B3365" s="110"/>
    </row>
    <row r="3366" spans="2:2" x14ac:dyDescent="0.2">
      <c r="B3366" s="110"/>
    </row>
    <row r="3367" spans="2:2" x14ac:dyDescent="0.2">
      <c r="B3367" s="110"/>
    </row>
    <row r="3368" spans="2:2" x14ac:dyDescent="0.2">
      <c r="B3368" s="110"/>
    </row>
    <row r="3369" spans="2:2" x14ac:dyDescent="0.2">
      <c r="B3369" s="110"/>
    </row>
    <row r="3370" spans="2:2" x14ac:dyDescent="0.2">
      <c r="B3370" s="110"/>
    </row>
    <row r="3371" spans="2:2" x14ac:dyDescent="0.2">
      <c r="B3371" s="110"/>
    </row>
    <row r="3372" spans="2:2" x14ac:dyDescent="0.2">
      <c r="B3372" s="110"/>
    </row>
    <row r="3373" spans="2:2" x14ac:dyDescent="0.2">
      <c r="B3373" s="110"/>
    </row>
    <row r="3374" spans="2:2" x14ac:dyDescent="0.2">
      <c r="B3374" s="110"/>
    </row>
    <row r="3375" spans="2:2" x14ac:dyDescent="0.2">
      <c r="B3375" s="110"/>
    </row>
    <row r="3376" spans="2:2" x14ac:dyDescent="0.2">
      <c r="B3376" s="110"/>
    </row>
    <row r="3377" spans="2:2" x14ac:dyDescent="0.2">
      <c r="B3377" s="110"/>
    </row>
    <row r="3378" spans="2:2" x14ac:dyDescent="0.2">
      <c r="B3378" s="110"/>
    </row>
    <row r="3379" spans="2:2" x14ac:dyDescent="0.2">
      <c r="B3379" s="110"/>
    </row>
    <row r="3380" spans="2:2" x14ac:dyDescent="0.2">
      <c r="B3380" s="110"/>
    </row>
    <row r="3381" spans="2:2" x14ac:dyDescent="0.2">
      <c r="B3381" s="110"/>
    </row>
    <row r="3382" spans="2:2" x14ac:dyDescent="0.2">
      <c r="B3382" s="110"/>
    </row>
    <row r="3383" spans="2:2" x14ac:dyDescent="0.2">
      <c r="B3383" s="110"/>
    </row>
    <row r="3384" spans="2:2" x14ac:dyDescent="0.2">
      <c r="B3384" s="110"/>
    </row>
    <row r="3385" spans="2:2" x14ac:dyDescent="0.2">
      <c r="B3385" s="110"/>
    </row>
    <row r="3386" spans="2:2" x14ac:dyDescent="0.2">
      <c r="B3386" s="110"/>
    </row>
    <row r="3387" spans="2:2" x14ac:dyDescent="0.2">
      <c r="B3387" s="110"/>
    </row>
    <row r="3388" spans="2:2" x14ac:dyDescent="0.2">
      <c r="B3388" s="110"/>
    </row>
    <row r="3389" spans="2:2" x14ac:dyDescent="0.2">
      <c r="B3389" s="110"/>
    </row>
    <row r="3390" spans="2:2" x14ac:dyDescent="0.2">
      <c r="B3390" s="110"/>
    </row>
    <row r="3391" spans="2:2" x14ac:dyDescent="0.2">
      <c r="B3391" s="110"/>
    </row>
    <row r="3392" spans="2:2" x14ac:dyDescent="0.2">
      <c r="B3392" s="110"/>
    </row>
    <row r="3393" spans="2:2" x14ac:dyDescent="0.2">
      <c r="B3393" s="110"/>
    </row>
    <row r="3394" spans="2:2" x14ac:dyDescent="0.2">
      <c r="B3394" s="110"/>
    </row>
    <row r="3395" spans="2:2" x14ac:dyDescent="0.2">
      <c r="B3395" s="110"/>
    </row>
    <row r="3396" spans="2:2" x14ac:dyDescent="0.2">
      <c r="B3396" s="110"/>
    </row>
    <row r="3397" spans="2:2" x14ac:dyDescent="0.2">
      <c r="B3397" s="110"/>
    </row>
    <row r="3398" spans="2:2" x14ac:dyDescent="0.2">
      <c r="B3398" s="110"/>
    </row>
    <row r="3399" spans="2:2" x14ac:dyDescent="0.2">
      <c r="B3399" s="110"/>
    </row>
    <row r="3400" spans="2:2" x14ac:dyDescent="0.2">
      <c r="B3400" s="110"/>
    </row>
    <row r="3401" spans="2:2" x14ac:dyDescent="0.2">
      <c r="B3401" s="110"/>
    </row>
    <row r="3402" spans="2:2" x14ac:dyDescent="0.2">
      <c r="B3402" s="110"/>
    </row>
    <row r="3403" spans="2:2" x14ac:dyDescent="0.2">
      <c r="B3403" s="110"/>
    </row>
    <row r="3404" spans="2:2" x14ac:dyDescent="0.2">
      <c r="B3404" s="110"/>
    </row>
    <row r="3405" spans="2:2" x14ac:dyDescent="0.2">
      <c r="B3405" s="110"/>
    </row>
    <row r="3406" spans="2:2" x14ac:dyDescent="0.2">
      <c r="B3406" s="110"/>
    </row>
    <row r="3407" spans="2:2" x14ac:dyDescent="0.2">
      <c r="B3407" s="110"/>
    </row>
    <row r="3408" spans="2:2" x14ac:dyDescent="0.2">
      <c r="B3408" s="110"/>
    </row>
    <row r="3409" spans="2:2" x14ac:dyDescent="0.2">
      <c r="B3409" s="110"/>
    </row>
    <row r="3410" spans="2:2" x14ac:dyDescent="0.2">
      <c r="B3410" s="110"/>
    </row>
    <row r="3411" spans="2:2" x14ac:dyDescent="0.2">
      <c r="B3411" s="110"/>
    </row>
    <row r="3412" spans="2:2" x14ac:dyDescent="0.2">
      <c r="B3412" s="110"/>
    </row>
    <row r="3413" spans="2:2" x14ac:dyDescent="0.2">
      <c r="B3413" s="110"/>
    </row>
    <row r="3414" spans="2:2" x14ac:dyDescent="0.2">
      <c r="B3414" s="110"/>
    </row>
    <row r="3415" spans="2:2" x14ac:dyDescent="0.2">
      <c r="B3415" s="110"/>
    </row>
    <row r="3416" spans="2:2" x14ac:dyDescent="0.2">
      <c r="B3416" s="110"/>
    </row>
    <row r="3417" spans="2:2" x14ac:dyDescent="0.2">
      <c r="B3417" s="110"/>
    </row>
    <row r="3418" spans="2:2" x14ac:dyDescent="0.2">
      <c r="B3418" s="110"/>
    </row>
    <row r="3419" spans="2:2" x14ac:dyDescent="0.2">
      <c r="B3419" s="110"/>
    </row>
    <row r="3420" spans="2:2" x14ac:dyDescent="0.2">
      <c r="B3420" s="110"/>
    </row>
    <row r="3421" spans="2:2" x14ac:dyDescent="0.2">
      <c r="B3421" s="110"/>
    </row>
    <row r="3422" spans="2:2" x14ac:dyDescent="0.2">
      <c r="B3422" s="110"/>
    </row>
    <row r="3423" spans="2:2" x14ac:dyDescent="0.2">
      <c r="B3423" s="110"/>
    </row>
    <row r="3424" spans="2:2" x14ac:dyDescent="0.2">
      <c r="B3424" s="110"/>
    </row>
    <row r="3425" spans="2:2" x14ac:dyDescent="0.2">
      <c r="B3425" s="110"/>
    </row>
    <row r="3426" spans="2:2" x14ac:dyDescent="0.2">
      <c r="B3426" s="110"/>
    </row>
    <row r="3427" spans="2:2" x14ac:dyDescent="0.2">
      <c r="B3427" s="110"/>
    </row>
    <row r="3428" spans="2:2" x14ac:dyDescent="0.2">
      <c r="B3428" s="110"/>
    </row>
    <row r="3429" spans="2:2" x14ac:dyDescent="0.2">
      <c r="B3429" s="110"/>
    </row>
    <row r="3430" spans="2:2" x14ac:dyDescent="0.2">
      <c r="B3430" s="110"/>
    </row>
    <row r="3431" spans="2:2" x14ac:dyDescent="0.2">
      <c r="B3431" s="110"/>
    </row>
    <row r="3432" spans="2:2" x14ac:dyDescent="0.2">
      <c r="B3432" s="110"/>
    </row>
    <row r="3433" spans="2:2" x14ac:dyDescent="0.2">
      <c r="B3433" s="110"/>
    </row>
    <row r="3434" spans="2:2" x14ac:dyDescent="0.2">
      <c r="B3434" s="110"/>
    </row>
    <row r="3435" spans="2:2" x14ac:dyDescent="0.2">
      <c r="B3435" s="110"/>
    </row>
    <row r="3436" spans="2:2" x14ac:dyDescent="0.2">
      <c r="B3436" s="110"/>
    </row>
    <row r="3437" spans="2:2" x14ac:dyDescent="0.2">
      <c r="B3437" s="110"/>
    </row>
    <row r="3438" spans="2:2" x14ac:dyDescent="0.2">
      <c r="B3438" s="110"/>
    </row>
    <row r="3439" spans="2:2" x14ac:dyDescent="0.2">
      <c r="B3439" s="110"/>
    </row>
    <row r="3440" spans="2:2" x14ac:dyDescent="0.2">
      <c r="B3440" s="110"/>
    </row>
    <row r="3441" spans="2:2" x14ac:dyDescent="0.2">
      <c r="B3441" s="110"/>
    </row>
    <row r="3442" spans="2:2" x14ac:dyDescent="0.2">
      <c r="B3442" s="110"/>
    </row>
    <row r="3443" spans="2:2" x14ac:dyDescent="0.2">
      <c r="B3443" s="110"/>
    </row>
    <row r="3444" spans="2:2" x14ac:dyDescent="0.2">
      <c r="B3444" s="110"/>
    </row>
    <row r="3445" spans="2:2" x14ac:dyDescent="0.2">
      <c r="B3445" s="110"/>
    </row>
    <row r="3446" spans="2:2" x14ac:dyDescent="0.2">
      <c r="B3446" s="110"/>
    </row>
    <row r="3447" spans="2:2" x14ac:dyDescent="0.2">
      <c r="B3447" s="110"/>
    </row>
    <row r="3448" spans="2:2" x14ac:dyDescent="0.2">
      <c r="B3448" s="110"/>
    </row>
    <row r="3449" spans="2:2" x14ac:dyDescent="0.2">
      <c r="B3449" s="110"/>
    </row>
    <row r="3450" spans="2:2" x14ac:dyDescent="0.2">
      <c r="B3450" s="110"/>
    </row>
    <row r="3451" spans="2:2" x14ac:dyDescent="0.2">
      <c r="B3451" s="110"/>
    </row>
    <row r="3452" spans="2:2" x14ac:dyDescent="0.2">
      <c r="B3452" s="110"/>
    </row>
    <row r="3453" spans="2:2" x14ac:dyDescent="0.2">
      <c r="B3453" s="110"/>
    </row>
    <row r="3454" spans="2:2" x14ac:dyDescent="0.2">
      <c r="B3454" s="110"/>
    </row>
    <row r="3455" spans="2:2" x14ac:dyDescent="0.2">
      <c r="B3455" s="110"/>
    </row>
    <row r="3456" spans="2:2" x14ac:dyDescent="0.2">
      <c r="B3456" s="110"/>
    </row>
    <row r="3457" spans="2:2" x14ac:dyDescent="0.2">
      <c r="B3457" s="110"/>
    </row>
    <row r="3458" spans="2:2" x14ac:dyDescent="0.2">
      <c r="B3458" s="110"/>
    </row>
    <row r="3459" spans="2:2" x14ac:dyDescent="0.2">
      <c r="B3459" s="110"/>
    </row>
    <row r="3460" spans="2:2" x14ac:dyDescent="0.2">
      <c r="B3460" s="110"/>
    </row>
    <row r="3461" spans="2:2" x14ac:dyDescent="0.2">
      <c r="B3461" s="110"/>
    </row>
    <row r="3462" spans="2:2" x14ac:dyDescent="0.2">
      <c r="B3462" s="110"/>
    </row>
    <row r="3463" spans="2:2" x14ac:dyDescent="0.2">
      <c r="B3463" s="110"/>
    </row>
    <row r="3464" spans="2:2" x14ac:dyDescent="0.2">
      <c r="B3464" s="110"/>
    </row>
    <row r="3465" spans="2:2" x14ac:dyDescent="0.2">
      <c r="B3465" s="110"/>
    </row>
    <row r="3466" spans="2:2" x14ac:dyDescent="0.2">
      <c r="B3466" s="110"/>
    </row>
    <row r="3467" spans="2:2" x14ac:dyDescent="0.2">
      <c r="B3467" s="110"/>
    </row>
    <row r="3468" spans="2:2" x14ac:dyDescent="0.2">
      <c r="B3468" s="110"/>
    </row>
    <row r="3469" spans="2:2" x14ac:dyDescent="0.2">
      <c r="B3469" s="110"/>
    </row>
    <row r="3470" spans="2:2" x14ac:dyDescent="0.2">
      <c r="B3470" s="110"/>
    </row>
    <row r="3471" spans="2:2" x14ac:dyDescent="0.2">
      <c r="B3471" s="110"/>
    </row>
    <row r="3472" spans="2:2" x14ac:dyDescent="0.2">
      <c r="B3472" s="110"/>
    </row>
    <row r="3473" spans="2:2" x14ac:dyDescent="0.2">
      <c r="B3473" s="110"/>
    </row>
    <row r="3474" spans="2:2" x14ac:dyDescent="0.2">
      <c r="B3474" s="110"/>
    </row>
    <row r="3475" spans="2:2" x14ac:dyDescent="0.2">
      <c r="B3475" s="110"/>
    </row>
    <row r="3476" spans="2:2" x14ac:dyDescent="0.2">
      <c r="B3476" s="110"/>
    </row>
    <row r="3477" spans="2:2" x14ac:dyDescent="0.2">
      <c r="B3477" s="110"/>
    </row>
    <row r="3478" spans="2:2" x14ac:dyDescent="0.2">
      <c r="B3478" s="110"/>
    </row>
    <row r="3479" spans="2:2" x14ac:dyDescent="0.2">
      <c r="B3479" s="110"/>
    </row>
    <row r="3480" spans="2:2" x14ac:dyDescent="0.2">
      <c r="B3480" s="110"/>
    </row>
    <row r="3481" spans="2:2" x14ac:dyDescent="0.2">
      <c r="B3481" s="110"/>
    </row>
    <row r="3482" spans="2:2" x14ac:dyDescent="0.2">
      <c r="B3482" s="110"/>
    </row>
    <row r="3483" spans="2:2" x14ac:dyDescent="0.2">
      <c r="B3483" s="110"/>
    </row>
    <row r="3484" spans="2:2" x14ac:dyDescent="0.2">
      <c r="B3484" s="110"/>
    </row>
    <row r="3485" spans="2:2" x14ac:dyDescent="0.2">
      <c r="B3485" s="110"/>
    </row>
    <row r="3486" spans="2:2" x14ac:dyDescent="0.2">
      <c r="B3486" s="110"/>
    </row>
    <row r="3487" spans="2:2" x14ac:dyDescent="0.2">
      <c r="B3487" s="110"/>
    </row>
    <row r="3488" spans="2:2" x14ac:dyDescent="0.2">
      <c r="B3488" s="110"/>
    </row>
    <row r="3489" spans="2:2" x14ac:dyDescent="0.2">
      <c r="B3489" s="110"/>
    </row>
    <row r="3490" spans="2:2" x14ac:dyDescent="0.2">
      <c r="B3490" s="110"/>
    </row>
    <row r="3491" spans="2:2" x14ac:dyDescent="0.2">
      <c r="B3491" s="110"/>
    </row>
    <row r="3492" spans="2:2" x14ac:dyDescent="0.2">
      <c r="B3492" s="110"/>
    </row>
    <row r="3493" spans="2:2" x14ac:dyDescent="0.2">
      <c r="B3493" s="110"/>
    </row>
    <row r="3494" spans="2:2" x14ac:dyDescent="0.2">
      <c r="B3494" s="110"/>
    </row>
    <row r="3495" spans="2:2" x14ac:dyDescent="0.2">
      <c r="B3495" s="110"/>
    </row>
    <row r="3496" spans="2:2" x14ac:dyDescent="0.2">
      <c r="B3496" s="110"/>
    </row>
    <row r="3497" spans="2:2" x14ac:dyDescent="0.2">
      <c r="B3497" s="110"/>
    </row>
    <row r="3498" spans="2:2" x14ac:dyDescent="0.2">
      <c r="B3498" s="110"/>
    </row>
    <row r="3499" spans="2:2" x14ac:dyDescent="0.2">
      <c r="B3499" s="110"/>
    </row>
    <row r="3500" spans="2:2" x14ac:dyDescent="0.2">
      <c r="B3500" s="110"/>
    </row>
    <row r="3501" spans="2:2" x14ac:dyDescent="0.2">
      <c r="B3501" s="110"/>
    </row>
    <row r="3502" spans="2:2" x14ac:dyDescent="0.2">
      <c r="B3502" s="110"/>
    </row>
    <row r="3503" spans="2:2" x14ac:dyDescent="0.2">
      <c r="B3503" s="110"/>
    </row>
    <row r="3504" spans="2:2" x14ac:dyDescent="0.2">
      <c r="B3504" s="110"/>
    </row>
    <row r="3505" spans="2:2" x14ac:dyDescent="0.2">
      <c r="B3505" s="110"/>
    </row>
    <row r="3506" spans="2:2" x14ac:dyDescent="0.2">
      <c r="B3506" s="110"/>
    </row>
    <row r="3507" spans="2:2" x14ac:dyDescent="0.2">
      <c r="B3507" s="110"/>
    </row>
    <row r="3508" spans="2:2" x14ac:dyDescent="0.2">
      <c r="B3508" s="110"/>
    </row>
    <row r="3509" spans="2:2" x14ac:dyDescent="0.2">
      <c r="B3509" s="110"/>
    </row>
    <row r="3510" spans="2:2" x14ac:dyDescent="0.2">
      <c r="B3510" s="110"/>
    </row>
    <row r="3511" spans="2:2" x14ac:dyDescent="0.2">
      <c r="B3511" s="110"/>
    </row>
    <row r="3512" spans="2:2" x14ac:dyDescent="0.2">
      <c r="B3512" s="110"/>
    </row>
    <row r="3513" spans="2:2" x14ac:dyDescent="0.2">
      <c r="B3513" s="110"/>
    </row>
    <row r="3514" spans="2:2" x14ac:dyDescent="0.2">
      <c r="B3514" s="110"/>
    </row>
    <row r="3515" spans="2:2" x14ac:dyDescent="0.2">
      <c r="B3515" s="110"/>
    </row>
    <row r="3516" spans="2:2" x14ac:dyDescent="0.2">
      <c r="B3516" s="110"/>
    </row>
    <row r="3517" spans="2:2" x14ac:dyDescent="0.2">
      <c r="B3517" s="110"/>
    </row>
    <row r="3518" spans="2:2" x14ac:dyDescent="0.2">
      <c r="B3518" s="110"/>
    </row>
    <row r="3519" spans="2:2" x14ac:dyDescent="0.2">
      <c r="B3519" s="110"/>
    </row>
    <row r="3520" spans="2:2" x14ac:dyDescent="0.2">
      <c r="B3520" s="110"/>
    </row>
    <row r="3521" spans="2:2" x14ac:dyDescent="0.2">
      <c r="B3521" s="110"/>
    </row>
    <row r="3522" spans="2:2" x14ac:dyDescent="0.2">
      <c r="B3522" s="110"/>
    </row>
    <row r="3523" spans="2:2" x14ac:dyDescent="0.2">
      <c r="B3523" s="110"/>
    </row>
    <row r="3524" spans="2:2" x14ac:dyDescent="0.2">
      <c r="B3524" s="110"/>
    </row>
    <row r="3525" spans="2:2" x14ac:dyDescent="0.2">
      <c r="B3525" s="110"/>
    </row>
    <row r="3526" spans="2:2" x14ac:dyDescent="0.2">
      <c r="B3526" s="110"/>
    </row>
    <row r="3527" spans="2:2" x14ac:dyDescent="0.2">
      <c r="B3527" s="110"/>
    </row>
    <row r="3528" spans="2:2" x14ac:dyDescent="0.2">
      <c r="B3528" s="110"/>
    </row>
    <row r="3529" spans="2:2" x14ac:dyDescent="0.2">
      <c r="B3529" s="110"/>
    </row>
    <row r="3530" spans="2:2" x14ac:dyDescent="0.2">
      <c r="B3530" s="110"/>
    </row>
    <row r="3531" spans="2:2" x14ac:dyDescent="0.2">
      <c r="B3531" s="110"/>
    </row>
    <row r="3532" spans="2:2" x14ac:dyDescent="0.2">
      <c r="B3532" s="110"/>
    </row>
    <row r="3533" spans="2:2" x14ac:dyDescent="0.2">
      <c r="B3533" s="110"/>
    </row>
    <row r="3534" spans="2:2" x14ac:dyDescent="0.2">
      <c r="B3534" s="110"/>
    </row>
    <row r="3535" spans="2:2" x14ac:dyDescent="0.2">
      <c r="B3535" s="110"/>
    </row>
    <row r="3536" spans="2:2" x14ac:dyDescent="0.2">
      <c r="B3536" s="110"/>
    </row>
    <row r="3537" spans="2:2" x14ac:dyDescent="0.2">
      <c r="B3537" s="110"/>
    </row>
    <row r="3538" spans="2:2" x14ac:dyDescent="0.2">
      <c r="B3538" s="110"/>
    </row>
    <row r="3539" spans="2:2" x14ac:dyDescent="0.2">
      <c r="B3539" s="110"/>
    </row>
    <row r="3540" spans="2:2" x14ac:dyDescent="0.2">
      <c r="B3540" s="110"/>
    </row>
    <row r="3541" spans="2:2" x14ac:dyDescent="0.2">
      <c r="B3541" s="110"/>
    </row>
    <row r="3542" spans="2:2" x14ac:dyDescent="0.2">
      <c r="B3542" s="110"/>
    </row>
    <row r="3543" spans="2:2" x14ac:dyDescent="0.2">
      <c r="B3543" s="110"/>
    </row>
    <row r="3544" spans="2:2" x14ac:dyDescent="0.2">
      <c r="B3544" s="110"/>
    </row>
    <row r="3545" spans="2:2" x14ac:dyDescent="0.2">
      <c r="B3545" s="110"/>
    </row>
    <row r="3546" spans="2:2" x14ac:dyDescent="0.2">
      <c r="B3546" s="110"/>
    </row>
    <row r="3547" spans="2:2" x14ac:dyDescent="0.2">
      <c r="B3547" s="110"/>
    </row>
    <row r="3548" spans="2:2" x14ac:dyDescent="0.2">
      <c r="B3548" s="110"/>
    </row>
    <row r="3549" spans="2:2" x14ac:dyDescent="0.2">
      <c r="B3549" s="110"/>
    </row>
    <row r="3550" spans="2:2" x14ac:dyDescent="0.2">
      <c r="B3550" s="110"/>
    </row>
    <row r="3551" spans="2:2" x14ac:dyDescent="0.2">
      <c r="B3551" s="110"/>
    </row>
    <row r="3552" spans="2:2" x14ac:dyDescent="0.2">
      <c r="B3552" s="110"/>
    </row>
    <row r="3553" spans="2:2" x14ac:dyDescent="0.2">
      <c r="B3553" s="110"/>
    </row>
    <row r="3554" spans="2:2" x14ac:dyDescent="0.2">
      <c r="B3554" s="110"/>
    </row>
    <row r="3555" spans="2:2" x14ac:dyDescent="0.2">
      <c r="B3555" s="110"/>
    </row>
    <row r="3556" spans="2:2" x14ac:dyDescent="0.2">
      <c r="B3556" s="110"/>
    </row>
    <row r="3557" spans="2:2" x14ac:dyDescent="0.2">
      <c r="B3557" s="110"/>
    </row>
    <row r="3558" spans="2:2" x14ac:dyDescent="0.2">
      <c r="B3558" s="110"/>
    </row>
    <row r="3559" spans="2:2" x14ac:dyDescent="0.2">
      <c r="B3559" s="110"/>
    </row>
    <row r="3560" spans="2:2" x14ac:dyDescent="0.2">
      <c r="B3560" s="110"/>
    </row>
    <row r="3561" spans="2:2" x14ac:dyDescent="0.2">
      <c r="B3561" s="110"/>
    </row>
    <row r="3562" spans="2:2" x14ac:dyDescent="0.2">
      <c r="B3562" s="110"/>
    </row>
    <row r="3563" spans="2:2" x14ac:dyDescent="0.2">
      <c r="B3563" s="110"/>
    </row>
    <row r="3564" spans="2:2" x14ac:dyDescent="0.2">
      <c r="B3564" s="110"/>
    </row>
    <row r="3565" spans="2:2" x14ac:dyDescent="0.2">
      <c r="B3565" s="110"/>
    </row>
    <row r="3566" spans="2:2" x14ac:dyDescent="0.2">
      <c r="B3566" s="110"/>
    </row>
    <row r="3567" spans="2:2" x14ac:dyDescent="0.2">
      <c r="B3567" s="110"/>
    </row>
    <row r="3568" spans="2:2" x14ac:dyDescent="0.2">
      <c r="B3568" s="110"/>
    </row>
    <row r="3569" spans="2:2" x14ac:dyDescent="0.2">
      <c r="B3569" s="110"/>
    </row>
    <row r="3570" spans="2:2" x14ac:dyDescent="0.2">
      <c r="B3570" s="110"/>
    </row>
    <row r="3571" spans="2:2" x14ac:dyDescent="0.2">
      <c r="B3571" s="110"/>
    </row>
    <row r="3572" spans="2:2" x14ac:dyDescent="0.2">
      <c r="B3572" s="110"/>
    </row>
    <row r="3573" spans="2:2" x14ac:dyDescent="0.2">
      <c r="B3573" s="110"/>
    </row>
    <row r="3574" spans="2:2" x14ac:dyDescent="0.2">
      <c r="B3574" s="110"/>
    </row>
    <row r="3575" spans="2:2" x14ac:dyDescent="0.2">
      <c r="B3575" s="110"/>
    </row>
    <row r="3576" spans="2:2" x14ac:dyDescent="0.2">
      <c r="B3576" s="110"/>
    </row>
    <row r="3577" spans="2:2" x14ac:dyDescent="0.2">
      <c r="B3577" s="110"/>
    </row>
    <row r="3578" spans="2:2" x14ac:dyDescent="0.2">
      <c r="B3578" s="110"/>
    </row>
    <row r="3579" spans="2:2" x14ac:dyDescent="0.2">
      <c r="B3579" s="110"/>
    </row>
    <row r="3580" spans="2:2" x14ac:dyDescent="0.2">
      <c r="B3580" s="110"/>
    </row>
    <row r="3581" spans="2:2" x14ac:dyDescent="0.2">
      <c r="B3581" s="110"/>
    </row>
    <row r="3582" spans="2:2" x14ac:dyDescent="0.2">
      <c r="B3582" s="110"/>
    </row>
    <row r="3583" spans="2:2" x14ac:dyDescent="0.2">
      <c r="B3583" s="110"/>
    </row>
    <row r="3584" spans="2:2" x14ac:dyDescent="0.2">
      <c r="B3584" s="110"/>
    </row>
    <row r="3585" spans="2:2" x14ac:dyDescent="0.2">
      <c r="B3585" s="110"/>
    </row>
    <row r="3586" spans="2:2" x14ac:dyDescent="0.2">
      <c r="B3586" s="110"/>
    </row>
    <row r="3587" spans="2:2" x14ac:dyDescent="0.2">
      <c r="B3587" s="110"/>
    </row>
    <row r="3588" spans="2:2" x14ac:dyDescent="0.2">
      <c r="B3588" s="110"/>
    </row>
    <row r="3589" spans="2:2" x14ac:dyDescent="0.2">
      <c r="B3589" s="110"/>
    </row>
    <row r="3590" spans="2:2" x14ac:dyDescent="0.2">
      <c r="B3590" s="110"/>
    </row>
    <row r="3591" spans="2:2" x14ac:dyDescent="0.2">
      <c r="B3591" s="110"/>
    </row>
    <row r="3592" spans="2:2" x14ac:dyDescent="0.2">
      <c r="B3592" s="110"/>
    </row>
    <row r="3593" spans="2:2" x14ac:dyDescent="0.2">
      <c r="B3593" s="110"/>
    </row>
    <row r="3594" spans="2:2" x14ac:dyDescent="0.2">
      <c r="B3594" s="110"/>
    </row>
    <row r="3595" spans="2:2" x14ac:dyDescent="0.2">
      <c r="B3595" s="110"/>
    </row>
    <row r="3596" spans="2:2" x14ac:dyDescent="0.2">
      <c r="B3596" s="110"/>
    </row>
    <row r="3597" spans="2:2" x14ac:dyDescent="0.2">
      <c r="B3597" s="110"/>
    </row>
    <row r="3598" spans="2:2" x14ac:dyDescent="0.2">
      <c r="B3598" s="110"/>
    </row>
    <row r="3599" spans="2:2" x14ac:dyDescent="0.2">
      <c r="B3599" s="110"/>
    </row>
    <row r="3600" spans="2:2" x14ac:dyDescent="0.2">
      <c r="B3600" s="110"/>
    </row>
    <row r="3601" spans="2:2" x14ac:dyDescent="0.2">
      <c r="B3601" s="110"/>
    </row>
    <row r="3602" spans="2:2" x14ac:dyDescent="0.2">
      <c r="B3602" s="110"/>
    </row>
    <row r="3603" spans="2:2" x14ac:dyDescent="0.2">
      <c r="B3603" s="110"/>
    </row>
    <row r="3604" spans="2:2" x14ac:dyDescent="0.2">
      <c r="B3604" s="110"/>
    </row>
    <row r="3605" spans="2:2" x14ac:dyDescent="0.2">
      <c r="B3605" s="110"/>
    </row>
    <row r="3606" spans="2:2" x14ac:dyDescent="0.2">
      <c r="B3606" s="110"/>
    </row>
    <row r="3607" spans="2:2" x14ac:dyDescent="0.2">
      <c r="B3607" s="110"/>
    </row>
    <row r="3608" spans="2:2" x14ac:dyDescent="0.2">
      <c r="B3608" s="110"/>
    </row>
    <row r="3609" spans="2:2" x14ac:dyDescent="0.2">
      <c r="B3609" s="110"/>
    </row>
    <row r="3610" spans="2:2" x14ac:dyDescent="0.2">
      <c r="B3610" s="110"/>
    </row>
    <row r="3611" spans="2:2" x14ac:dyDescent="0.2">
      <c r="B3611" s="110"/>
    </row>
    <row r="3612" spans="2:2" x14ac:dyDescent="0.2">
      <c r="B3612" s="110"/>
    </row>
    <row r="3613" spans="2:2" x14ac:dyDescent="0.2">
      <c r="B3613" s="110"/>
    </row>
    <row r="3614" spans="2:2" x14ac:dyDescent="0.2">
      <c r="B3614" s="110"/>
    </row>
    <row r="3615" spans="2:2" x14ac:dyDescent="0.2">
      <c r="B3615" s="110"/>
    </row>
    <row r="3616" spans="2:2" x14ac:dyDescent="0.2">
      <c r="B3616" s="110"/>
    </row>
    <row r="3617" spans="2:2" x14ac:dyDescent="0.2">
      <c r="B3617" s="110"/>
    </row>
    <row r="3618" spans="2:2" x14ac:dyDescent="0.2">
      <c r="B3618" s="110"/>
    </row>
    <row r="3619" spans="2:2" x14ac:dyDescent="0.2">
      <c r="B3619" s="110"/>
    </row>
    <row r="3620" spans="2:2" x14ac:dyDescent="0.2">
      <c r="B3620" s="110"/>
    </row>
    <row r="3621" spans="2:2" x14ac:dyDescent="0.2">
      <c r="B3621" s="110"/>
    </row>
    <row r="3622" spans="2:2" x14ac:dyDescent="0.2">
      <c r="B3622" s="110"/>
    </row>
    <row r="3623" spans="2:2" x14ac:dyDescent="0.2">
      <c r="B3623" s="110"/>
    </row>
    <row r="3624" spans="2:2" x14ac:dyDescent="0.2">
      <c r="B3624" s="110"/>
    </row>
    <row r="3625" spans="2:2" x14ac:dyDescent="0.2">
      <c r="B3625" s="110"/>
    </row>
    <row r="3626" spans="2:2" x14ac:dyDescent="0.2">
      <c r="B3626" s="110"/>
    </row>
    <row r="3627" spans="2:2" x14ac:dyDescent="0.2">
      <c r="B3627" s="110"/>
    </row>
    <row r="3628" spans="2:2" x14ac:dyDescent="0.2">
      <c r="B3628" s="110"/>
    </row>
    <row r="3629" spans="2:2" x14ac:dyDescent="0.2">
      <c r="B3629" s="110"/>
    </row>
    <row r="3630" spans="2:2" x14ac:dyDescent="0.2">
      <c r="B3630" s="110"/>
    </row>
    <row r="3631" spans="2:2" x14ac:dyDescent="0.2">
      <c r="B3631" s="110"/>
    </row>
    <row r="3632" spans="2:2" x14ac:dyDescent="0.2">
      <c r="B3632" s="110"/>
    </row>
    <row r="3633" spans="2:2" x14ac:dyDescent="0.2">
      <c r="B3633" s="110"/>
    </row>
    <row r="3634" spans="2:2" x14ac:dyDescent="0.2">
      <c r="B3634" s="110"/>
    </row>
    <row r="3635" spans="2:2" x14ac:dyDescent="0.2">
      <c r="B3635" s="110"/>
    </row>
    <row r="3636" spans="2:2" x14ac:dyDescent="0.2">
      <c r="B3636" s="110"/>
    </row>
    <row r="3637" spans="2:2" x14ac:dyDescent="0.2">
      <c r="B3637" s="110"/>
    </row>
    <row r="3638" spans="2:2" x14ac:dyDescent="0.2">
      <c r="B3638" s="110"/>
    </row>
    <row r="3639" spans="2:2" x14ac:dyDescent="0.2">
      <c r="B3639" s="110"/>
    </row>
    <row r="3640" spans="2:2" x14ac:dyDescent="0.2">
      <c r="B3640" s="110"/>
    </row>
    <row r="3641" spans="2:2" x14ac:dyDescent="0.2">
      <c r="B3641" s="110"/>
    </row>
    <row r="3642" spans="2:2" x14ac:dyDescent="0.2">
      <c r="B3642" s="110"/>
    </row>
    <row r="3643" spans="2:2" x14ac:dyDescent="0.2">
      <c r="B3643" s="110"/>
    </row>
    <row r="3644" spans="2:2" x14ac:dyDescent="0.2">
      <c r="B3644" s="110"/>
    </row>
    <row r="3645" spans="2:2" x14ac:dyDescent="0.2">
      <c r="B3645" s="110"/>
    </row>
    <row r="3646" spans="2:2" x14ac:dyDescent="0.2">
      <c r="B3646" s="110"/>
    </row>
    <row r="3647" spans="2:2" x14ac:dyDescent="0.2">
      <c r="B3647" s="110"/>
    </row>
    <row r="3648" spans="2:2" x14ac:dyDescent="0.2">
      <c r="B3648" s="110"/>
    </row>
    <row r="3649" spans="2:2" x14ac:dyDescent="0.2">
      <c r="B3649" s="110"/>
    </row>
    <row r="3650" spans="2:2" x14ac:dyDescent="0.2">
      <c r="B3650" s="110"/>
    </row>
    <row r="3651" spans="2:2" x14ac:dyDescent="0.2">
      <c r="B3651" s="110"/>
    </row>
    <row r="3652" spans="2:2" x14ac:dyDescent="0.2">
      <c r="B3652" s="110"/>
    </row>
    <row r="3653" spans="2:2" x14ac:dyDescent="0.2">
      <c r="B3653" s="110"/>
    </row>
    <row r="3654" spans="2:2" x14ac:dyDescent="0.2">
      <c r="B3654" s="110"/>
    </row>
    <row r="3655" spans="2:2" x14ac:dyDescent="0.2">
      <c r="B3655" s="110"/>
    </row>
    <row r="3656" spans="2:2" x14ac:dyDescent="0.2">
      <c r="B3656" s="110"/>
    </row>
    <row r="3657" spans="2:2" x14ac:dyDescent="0.2">
      <c r="B3657" s="110"/>
    </row>
    <row r="3658" spans="2:2" x14ac:dyDescent="0.2">
      <c r="B3658" s="110"/>
    </row>
    <row r="3659" spans="2:2" x14ac:dyDescent="0.2">
      <c r="B3659" s="110"/>
    </row>
    <row r="3660" spans="2:2" x14ac:dyDescent="0.2">
      <c r="B3660" s="110"/>
    </row>
    <row r="3661" spans="2:2" x14ac:dyDescent="0.2">
      <c r="B3661" s="110"/>
    </row>
    <row r="3662" spans="2:2" x14ac:dyDescent="0.2">
      <c r="B3662" s="110"/>
    </row>
    <row r="3663" spans="2:2" x14ac:dyDescent="0.2">
      <c r="B3663" s="110"/>
    </row>
    <row r="3664" spans="2:2" x14ac:dyDescent="0.2">
      <c r="B3664" s="110"/>
    </row>
    <row r="3665" spans="2:2" x14ac:dyDescent="0.2">
      <c r="B3665" s="110"/>
    </row>
    <row r="3666" spans="2:2" x14ac:dyDescent="0.2">
      <c r="B3666" s="110"/>
    </row>
    <row r="3667" spans="2:2" x14ac:dyDescent="0.2">
      <c r="B3667" s="110"/>
    </row>
    <row r="3668" spans="2:2" x14ac:dyDescent="0.2">
      <c r="B3668" s="110"/>
    </row>
    <row r="3669" spans="2:2" x14ac:dyDescent="0.2">
      <c r="B3669" s="110"/>
    </row>
    <row r="3670" spans="2:2" x14ac:dyDescent="0.2">
      <c r="B3670" s="110"/>
    </row>
    <row r="3671" spans="2:2" x14ac:dyDescent="0.2">
      <c r="B3671" s="110"/>
    </row>
    <row r="3672" spans="2:2" x14ac:dyDescent="0.2">
      <c r="B3672" s="110"/>
    </row>
    <row r="3673" spans="2:2" x14ac:dyDescent="0.2">
      <c r="B3673" s="110"/>
    </row>
    <row r="3674" spans="2:2" x14ac:dyDescent="0.2">
      <c r="B3674" s="110"/>
    </row>
    <row r="3675" spans="2:2" x14ac:dyDescent="0.2">
      <c r="B3675" s="110"/>
    </row>
    <row r="3676" spans="2:2" x14ac:dyDescent="0.2">
      <c r="B3676" s="110"/>
    </row>
    <row r="3677" spans="2:2" x14ac:dyDescent="0.2">
      <c r="B3677" s="110"/>
    </row>
    <row r="3678" spans="2:2" x14ac:dyDescent="0.2">
      <c r="B3678" s="110"/>
    </row>
    <row r="3679" spans="2:2" x14ac:dyDescent="0.2">
      <c r="B3679" s="110"/>
    </row>
    <row r="3680" spans="2:2" x14ac:dyDescent="0.2">
      <c r="B3680" s="110"/>
    </row>
    <row r="3681" spans="2:2" x14ac:dyDescent="0.2">
      <c r="B3681" s="110"/>
    </row>
    <row r="3682" spans="2:2" x14ac:dyDescent="0.2">
      <c r="B3682" s="110"/>
    </row>
    <row r="3683" spans="2:2" x14ac:dyDescent="0.2">
      <c r="B3683" s="110"/>
    </row>
    <row r="3684" spans="2:2" x14ac:dyDescent="0.2">
      <c r="B3684" s="110"/>
    </row>
    <row r="3685" spans="2:2" x14ac:dyDescent="0.2">
      <c r="B3685" s="110"/>
    </row>
    <row r="3686" spans="2:2" x14ac:dyDescent="0.2">
      <c r="B3686" s="110"/>
    </row>
    <row r="3687" spans="2:2" x14ac:dyDescent="0.2">
      <c r="B3687" s="110"/>
    </row>
    <row r="3688" spans="2:2" x14ac:dyDescent="0.2">
      <c r="B3688" s="110"/>
    </row>
    <row r="3689" spans="2:2" x14ac:dyDescent="0.2">
      <c r="B3689" s="110"/>
    </row>
    <row r="3690" spans="2:2" x14ac:dyDescent="0.2">
      <c r="B3690" s="110"/>
    </row>
    <row r="3691" spans="2:2" x14ac:dyDescent="0.2">
      <c r="B3691" s="110"/>
    </row>
    <row r="3692" spans="2:2" x14ac:dyDescent="0.2">
      <c r="B3692" s="110"/>
    </row>
    <row r="3693" spans="2:2" x14ac:dyDescent="0.2">
      <c r="B3693" s="110"/>
    </row>
    <row r="3694" spans="2:2" x14ac:dyDescent="0.2">
      <c r="B3694" s="110"/>
    </row>
    <row r="3695" spans="2:2" x14ac:dyDescent="0.2">
      <c r="B3695" s="110"/>
    </row>
    <row r="3696" spans="2:2" x14ac:dyDescent="0.2">
      <c r="B3696" s="110"/>
    </row>
    <row r="3697" spans="2:2" x14ac:dyDescent="0.2">
      <c r="B3697" s="110"/>
    </row>
    <row r="3698" spans="2:2" x14ac:dyDescent="0.2">
      <c r="B3698" s="110"/>
    </row>
    <row r="3699" spans="2:2" x14ac:dyDescent="0.2">
      <c r="B3699" s="110"/>
    </row>
    <row r="3700" spans="2:2" x14ac:dyDescent="0.2">
      <c r="B3700" s="110"/>
    </row>
    <row r="3701" spans="2:2" x14ac:dyDescent="0.2">
      <c r="B3701" s="110"/>
    </row>
    <row r="3702" spans="2:2" x14ac:dyDescent="0.2">
      <c r="B3702" s="110"/>
    </row>
    <row r="3703" spans="2:2" x14ac:dyDescent="0.2">
      <c r="B3703" s="110"/>
    </row>
    <row r="3704" spans="2:2" x14ac:dyDescent="0.2">
      <c r="B3704" s="110"/>
    </row>
    <row r="3705" spans="2:2" x14ac:dyDescent="0.2">
      <c r="B3705" s="110"/>
    </row>
    <row r="3706" spans="2:2" x14ac:dyDescent="0.2">
      <c r="B3706" s="110"/>
    </row>
    <row r="3707" spans="2:2" x14ac:dyDescent="0.2">
      <c r="B3707" s="110"/>
    </row>
    <row r="3708" spans="2:2" x14ac:dyDescent="0.2">
      <c r="B3708" s="110"/>
    </row>
    <row r="3709" spans="2:2" x14ac:dyDescent="0.2">
      <c r="B3709" s="110"/>
    </row>
    <row r="3710" spans="2:2" x14ac:dyDescent="0.2">
      <c r="B3710" s="110"/>
    </row>
    <row r="3711" spans="2:2" x14ac:dyDescent="0.2">
      <c r="B3711" s="110"/>
    </row>
    <row r="3712" spans="2:2" x14ac:dyDescent="0.2">
      <c r="B3712" s="110"/>
    </row>
    <row r="3713" spans="2:2" x14ac:dyDescent="0.2">
      <c r="B3713" s="110"/>
    </row>
    <row r="3714" spans="2:2" x14ac:dyDescent="0.2">
      <c r="B3714" s="110"/>
    </row>
    <row r="3715" spans="2:2" x14ac:dyDescent="0.2">
      <c r="B3715" s="110"/>
    </row>
    <row r="3716" spans="2:2" x14ac:dyDescent="0.2">
      <c r="B3716" s="110"/>
    </row>
    <row r="3717" spans="2:2" x14ac:dyDescent="0.2">
      <c r="B3717" s="110"/>
    </row>
    <row r="3718" spans="2:2" x14ac:dyDescent="0.2">
      <c r="B3718" s="110"/>
    </row>
    <row r="3719" spans="2:2" x14ac:dyDescent="0.2">
      <c r="B3719" s="110"/>
    </row>
    <row r="3720" spans="2:2" x14ac:dyDescent="0.2">
      <c r="B3720" s="110"/>
    </row>
    <row r="3721" spans="2:2" x14ac:dyDescent="0.2">
      <c r="B3721" s="110"/>
    </row>
    <row r="3722" spans="2:2" x14ac:dyDescent="0.2">
      <c r="B3722" s="110"/>
    </row>
    <row r="3723" spans="2:2" x14ac:dyDescent="0.2">
      <c r="B3723" s="110"/>
    </row>
    <row r="3724" spans="2:2" x14ac:dyDescent="0.2">
      <c r="B3724" s="110"/>
    </row>
    <row r="3725" spans="2:2" x14ac:dyDescent="0.2">
      <c r="B3725" s="110"/>
    </row>
    <row r="3726" spans="2:2" x14ac:dyDescent="0.2">
      <c r="B3726" s="110"/>
    </row>
    <row r="3727" spans="2:2" x14ac:dyDescent="0.2">
      <c r="B3727" s="110"/>
    </row>
    <row r="3728" spans="2:2" x14ac:dyDescent="0.2">
      <c r="B3728" s="110"/>
    </row>
    <row r="3729" spans="2:2" x14ac:dyDescent="0.2">
      <c r="B3729" s="110"/>
    </row>
    <row r="3730" spans="2:2" x14ac:dyDescent="0.2">
      <c r="B3730" s="110"/>
    </row>
    <row r="3731" spans="2:2" x14ac:dyDescent="0.2">
      <c r="B3731" s="110"/>
    </row>
    <row r="3732" spans="2:2" x14ac:dyDescent="0.2">
      <c r="B3732" s="110"/>
    </row>
    <row r="3733" spans="2:2" x14ac:dyDescent="0.2">
      <c r="B3733" s="110"/>
    </row>
    <row r="3734" spans="2:2" x14ac:dyDescent="0.2">
      <c r="B3734" s="110"/>
    </row>
    <row r="3735" spans="2:2" x14ac:dyDescent="0.2">
      <c r="B3735" s="110"/>
    </row>
    <row r="3736" spans="2:2" x14ac:dyDescent="0.2">
      <c r="B3736" s="110"/>
    </row>
    <row r="3737" spans="2:2" x14ac:dyDescent="0.2">
      <c r="B3737" s="110"/>
    </row>
    <row r="3738" spans="2:2" x14ac:dyDescent="0.2">
      <c r="B3738" s="110"/>
    </row>
    <row r="3739" spans="2:2" x14ac:dyDescent="0.2">
      <c r="B3739" s="110"/>
    </row>
    <row r="3740" spans="2:2" x14ac:dyDescent="0.2">
      <c r="B3740" s="110"/>
    </row>
    <row r="3741" spans="2:2" x14ac:dyDescent="0.2">
      <c r="B3741" s="110"/>
    </row>
    <row r="3742" spans="2:2" x14ac:dyDescent="0.2">
      <c r="B3742" s="110"/>
    </row>
    <row r="3743" spans="2:2" x14ac:dyDescent="0.2">
      <c r="B3743" s="110"/>
    </row>
    <row r="3744" spans="2:2" x14ac:dyDescent="0.2">
      <c r="B3744" s="110"/>
    </row>
    <row r="3745" spans="2:2" x14ac:dyDescent="0.2">
      <c r="B3745" s="110"/>
    </row>
    <row r="3746" spans="2:2" x14ac:dyDescent="0.2">
      <c r="B3746" s="110"/>
    </row>
    <row r="3747" spans="2:2" x14ac:dyDescent="0.2">
      <c r="B3747" s="110"/>
    </row>
    <row r="3748" spans="2:2" x14ac:dyDescent="0.2">
      <c r="B3748" s="110"/>
    </row>
    <row r="3749" spans="2:2" x14ac:dyDescent="0.2">
      <c r="B3749" s="110"/>
    </row>
    <row r="3750" spans="2:2" x14ac:dyDescent="0.2">
      <c r="B3750" s="110"/>
    </row>
    <row r="3751" spans="2:2" x14ac:dyDescent="0.2">
      <c r="B3751" s="110"/>
    </row>
    <row r="3752" spans="2:2" x14ac:dyDescent="0.2">
      <c r="B3752" s="110"/>
    </row>
    <row r="3753" spans="2:2" x14ac:dyDescent="0.2">
      <c r="B3753" s="110"/>
    </row>
    <row r="3754" spans="2:2" x14ac:dyDescent="0.2">
      <c r="B3754" s="110"/>
    </row>
    <row r="3755" spans="2:2" x14ac:dyDescent="0.2">
      <c r="B3755" s="110"/>
    </row>
    <row r="3756" spans="2:2" x14ac:dyDescent="0.2">
      <c r="B3756" s="110"/>
    </row>
    <row r="3757" spans="2:2" x14ac:dyDescent="0.2">
      <c r="B3757" s="110"/>
    </row>
    <row r="3758" spans="2:2" x14ac:dyDescent="0.2">
      <c r="B3758" s="110"/>
    </row>
    <row r="3759" spans="2:2" x14ac:dyDescent="0.2">
      <c r="B3759" s="110"/>
    </row>
    <row r="3760" spans="2:2" x14ac:dyDescent="0.2">
      <c r="B3760" s="110"/>
    </row>
    <row r="3761" spans="2:2" x14ac:dyDescent="0.2">
      <c r="B3761" s="110"/>
    </row>
    <row r="3762" spans="2:2" x14ac:dyDescent="0.2">
      <c r="B3762" s="110"/>
    </row>
    <row r="3763" spans="2:2" x14ac:dyDescent="0.2">
      <c r="B3763" s="110"/>
    </row>
    <row r="3764" spans="2:2" x14ac:dyDescent="0.2">
      <c r="B3764" s="110"/>
    </row>
    <row r="3765" spans="2:2" x14ac:dyDescent="0.2">
      <c r="B3765" s="110"/>
    </row>
    <row r="3766" spans="2:2" x14ac:dyDescent="0.2">
      <c r="B3766" s="110"/>
    </row>
    <row r="3767" spans="2:2" x14ac:dyDescent="0.2">
      <c r="B3767" s="110"/>
    </row>
    <row r="3768" spans="2:2" x14ac:dyDescent="0.2">
      <c r="B3768" s="110"/>
    </row>
    <row r="3769" spans="2:2" x14ac:dyDescent="0.2">
      <c r="B3769" s="110"/>
    </row>
    <row r="3770" spans="2:2" x14ac:dyDescent="0.2">
      <c r="B3770" s="110"/>
    </row>
    <row r="3771" spans="2:2" x14ac:dyDescent="0.2">
      <c r="B3771" s="110"/>
    </row>
    <row r="3772" spans="2:2" x14ac:dyDescent="0.2">
      <c r="B3772" s="110"/>
    </row>
    <row r="3773" spans="2:2" x14ac:dyDescent="0.2">
      <c r="B3773" s="110"/>
    </row>
    <row r="3774" spans="2:2" x14ac:dyDescent="0.2">
      <c r="B3774" s="110"/>
    </row>
    <row r="3775" spans="2:2" x14ac:dyDescent="0.2">
      <c r="B3775" s="110"/>
    </row>
    <row r="3776" spans="2:2" x14ac:dyDescent="0.2">
      <c r="B3776" s="110"/>
    </row>
    <row r="3777" spans="2:2" x14ac:dyDescent="0.2">
      <c r="B3777" s="110"/>
    </row>
    <row r="3778" spans="2:2" x14ac:dyDescent="0.2">
      <c r="B3778" s="110"/>
    </row>
    <row r="3779" spans="2:2" x14ac:dyDescent="0.2">
      <c r="B3779" s="110"/>
    </row>
    <row r="3780" spans="2:2" x14ac:dyDescent="0.2">
      <c r="B3780" s="110"/>
    </row>
    <row r="3781" spans="2:2" x14ac:dyDescent="0.2">
      <c r="B3781" s="110"/>
    </row>
    <row r="3782" spans="2:2" x14ac:dyDescent="0.2">
      <c r="B3782" s="110"/>
    </row>
    <row r="3783" spans="2:2" x14ac:dyDescent="0.2">
      <c r="B3783" s="110"/>
    </row>
    <row r="3784" spans="2:2" x14ac:dyDescent="0.2">
      <c r="B3784" s="110"/>
    </row>
    <row r="3785" spans="2:2" x14ac:dyDescent="0.2">
      <c r="B3785" s="110"/>
    </row>
    <row r="3786" spans="2:2" x14ac:dyDescent="0.2">
      <c r="B3786" s="110"/>
    </row>
    <row r="3787" spans="2:2" x14ac:dyDescent="0.2">
      <c r="B3787" s="110"/>
    </row>
    <row r="3788" spans="2:2" x14ac:dyDescent="0.2">
      <c r="B3788" s="110"/>
    </row>
    <row r="3789" spans="2:2" x14ac:dyDescent="0.2">
      <c r="B3789" s="110"/>
    </row>
    <row r="3790" spans="2:2" x14ac:dyDescent="0.2">
      <c r="B3790" s="110"/>
    </row>
    <row r="3791" spans="2:2" x14ac:dyDescent="0.2">
      <c r="B3791" s="110"/>
    </row>
    <row r="3792" spans="2:2" x14ac:dyDescent="0.2">
      <c r="B3792" s="110"/>
    </row>
    <row r="3793" spans="2:2" x14ac:dyDescent="0.2">
      <c r="B3793" s="110"/>
    </row>
    <row r="3794" spans="2:2" x14ac:dyDescent="0.2">
      <c r="B3794" s="110"/>
    </row>
    <row r="3795" spans="2:2" x14ac:dyDescent="0.2">
      <c r="B3795" s="110"/>
    </row>
    <row r="3796" spans="2:2" x14ac:dyDescent="0.2">
      <c r="B3796" s="110"/>
    </row>
    <row r="3797" spans="2:2" x14ac:dyDescent="0.2">
      <c r="B3797" s="110"/>
    </row>
    <row r="3798" spans="2:2" x14ac:dyDescent="0.2">
      <c r="B3798" s="110"/>
    </row>
    <row r="3799" spans="2:2" x14ac:dyDescent="0.2">
      <c r="B3799" s="110"/>
    </row>
    <row r="3800" spans="2:2" x14ac:dyDescent="0.2">
      <c r="B3800" s="110"/>
    </row>
    <row r="3801" spans="2:2" x14ac:dyDescent="0.2">
      <c r="B3801" s="110"/>
    </row>
    <row r="3802" spans="2:2" x14ac:dyDescent="0.2">
      <c r="B3802" s="110"/>
    </row>
    <row r="3803" spans="2:2" x14ac:dyDescent="0.2">
      <c r="B3803" s="110"/>
    </row>
    <row r="3804" spans="2:2" x14ac:dyDescent="0.2">
      <c r="B3804" s="110"/>
    </row>
    <row r="3805" spans="2:2" x14ac:dyDescent="0.2">
      <c r="B3805" s="110"/>
    </row>
    <row r="3806" spans="2:2" x14ac:dyDescent="0.2">
      <c r="B3806" s="110"/>
    </row>
    <row r="3807" spans="2:2" x14ac:dyDescent="0.2">
      <c r="B3807" s="110"/>
    </row>
    <row r="3808" spans="2:2" x14ac:dyDescent="0.2">
      <c r="B3808" s="110"/>
    </row>
    <row r="3809" spans="2:2" x14ac:dyDescent="0.2">
      <c r="B3809" s="110"/>
    </row>
    <row r="3810" spans="2:2" x14ac:dyDescent="0.2">
      <c r="B3810" s="110"/>
    </row>
    <row r="3811" spans="2:2" x14ac:dyDescent="0.2">
      <c r="B3811" s="110"/>
    </row>
    <row r="3812" spans="2:2" x14ac:dyDescent="0.2">
      <c r="B3812" s="110"/>
    </row>
    <row r="3813" spans="2:2" x14ac:dyDescent="0.2">
      <c r="B3813" s="110"/>
    </row>
    <row r="3814" spans="2:2" x14ac:dyDescent="0.2">
      <c r="B3814" s="110"/>
    </row>
    <row r="3815" spans="2:2" x14ac:dyDescent="0.2">
      <c r="B3815" s="110"/>
    </row>
    <row r="3816" spans="2:2" x14ac:dyDescent="0.2">
      <c r="B3816" s="110"/>
    </row>
    <row r="3817" spans="2:2" x14ac:dyDescent="0.2">
      <c r="B3817" s="110"/>
    </row>
    <row r="3818" spans="2:2" x14ac:dyDescent="0.2">
      <c r="B3818" s="110"/>
    </row>
    <row r="3819" spans="2:2" x14ac:dyDescent="0.2">
      <c r="B3819" s="110"/>
    </row>
    <row r="3820" spans="2:2" x14ac:dyDescent="0.2">
      <c r="B3820" s="110"/>
    </row>
    <row r="3821" spans="2:2" x14ac:dyDescent="0.2">
      <c r="B3821" s="110"/>
    </row>
    <row r="3822" spans="2:2" x14ac:dyDescent="0.2">
      <c r="B3822" s="110"/>
    </row>
    <row r="3823" spans="2:2" x14ac:dyDescent="0.2">
      <c r="B3823" s="110"/>
    </row>
    <row r="3824" spans="2:2" x14ac:dyDescent="0.2">
      <c r="B3824" s="110"/>
    </row>
    <row r="3825" spans="2:2" x14ac:dyDescent="0.2">
      <c r="B3825" s="110"/>
    </row>
    <row r="3826" spans="2:2" x14ac:dyDescent="0.2">
      <c r="B3826" s="110"/>
    </row>
    <row r="3827" spans="2:2" x14ac:dyDescent="0.2">
      <c r="B3827" s="110"/>
    </row>
    <row r="3828" spans="2:2" x14ac:dyDescent="0.2">
      <c r="B3828" s="110"/>
    </row>
    <row r="3829" spans="2:2" x14ac:dyDescent="0.2">
      <c r="B3829" s="110"/>
    </row>
    <row r="3830" spans="2:2" x14ac:dyDescent="0.2">
      <c r="B3830" s="110"/>
    </row>
    <row r="3831" spans="2:2" x14ac:dyDescent="0.2">
      <c r="B3831" s="110"/>
    </row>
    <row r="3832" spans="2:2" x14ac:dyDescent="0.2">
      <c r="B3832" s="110"/>
    </row>
    <row r="3833" spans="2:2" x14ac:dyDescent="0.2">
      <c r="B3833" s="110"/>
    </row>
    <row r="3834" spans="2:2" x14ac:dyDescent="0.2">
      <c r="B3834" s="110"/>
    </row>
    <row r="3835" spans="2:2" x14ac:dyDescent="0.2">
      <c r="B3835" s="110"/>
    </row>
    <row r="3836" spans="2:2" x14ac:dyDescent="0.2">
      <c r="B3836" s="110"/>
    </row>
    <row r="3837" spans="2:2" x14ac:dyDescent="0.2">
      <c r="B3837" s="110"/>
    </row>
    <row r="3838" spans="2:2" x14ac:dyDescent="0.2">
      <c r="B3838" s="110"/>
    </row>
    <row r="3839" spans="2:2" x14ac:dyDescent="0.2">
      <c r="B3839" s="110"/>
    </row>
    <row r="3840" spans="2:2" x14ac:dyDescent="0.2">
      <c r="B3840" s="110"/>
    </row>
    <row r="3841" spans="2:2" x14ac:dyDescent="0.2">
      <c r="B3841" s="110"/>
    </row>
    <row r="3842" spans="2:2" x14ac:dyDescent="0.2">
      <c r="B3842" s="110"/>
    </row>
    <row r="3843" spans="2:2" x14ac:dyDescent="0.2">
      <c r="B3843" s="110"/>
    </row>
    <row r="3844" spans="2:2" x14ac:dyDescent="0.2">
      <c r="B3844" s="110"/>
    </row>
    <row r="3845" spans="2:2" x14ac:dyDescent="0.2">
      <c r="B3845" s="110"/>
    </row>
    <row r="3846" spans="2:2" x14ac:dyDescent="0.2">
      <c r="B3846" s="110"/>
    </row>
    <row r="3847" spans="2:2" x14ac:dyDescent="0.2">
      <c r="B3847" s="110"/>
    </row>
    <row r="3848" spans="2:2" x14ac:dyDescent="0.2">
      <c r="B3848" s="110"/>
    </row>
    <row r="3849" spans="2:2" x14ac:dyDescent="0.2">
      <c r="B3849" s="110"/>
    </row>
    <row r="3850" spans="2:2" x14ac:dyDescent="0.2">
      <c r="B3850" s="110"/>
    </row>
    <row r="3851" spans="2:2" x14ac:dyDescent="0.2">
      <c r="B3851" s="110"/>
    </row>
    <row r="3852" spans="2:2" x14ac:dyDescent="0.2">
      <c r="B3852" s="110"/>
    </row>
    <row r="3853" spans="2:2" x14ac:dyDescent="0.2">
      <c r="B3853" s="110"/>
    </row>
    <row r="3854" spans="2:2" x14ac:dyDescent="0.2">
      <c r="B3854" s="110"/>
    </row>
    <row r="3855" spans="2:2" x14ac:dyDescent="0.2">
      <c r="B3855" s="110"/>
    </row>
    <row r="3856" spans="2:2" x14ac:dyDescent="0.2">
      <c r="B3856" s="110"/>
    </row>
    <row r="3857" spans="2:2" x14ac:dyDescent="0.2">
      <c r="B3857" s="110"/>
    </row>
    <row r="3858" spans="2:2" x14ac:dyDescent="0.2">
      <c r="B3858" s="110"/>
    </row>
    <row r="3859" spans="2:2" x14ac:dyDescent="0.2">
      <c r="B3859" s="110"/>
    </row>
    <row r="3860" spans="2:2" x14ac:dyDescent="0.2">
      <c r="B3860" s="110"/>
    </row>
    <row r="3861" spans="2:2" x14ac:dyDescent="0.2">
      <c r="B3861" s="110"/>
    </row>
    <row r="3862" spans="2:2" x14ac:dyDescent="0.2">
      <c r="B3862" s="110"/>
    </row>
    <row r="3863" spans="2:2" x14ac:dyDescent="0.2">
      <c r="B3863" s="110"/>
    </row>
    <row r="3864" spans="2:2" x14ac:dyDescent="0.2">
      <c r="B3864" s="110"/>
    </row>
    <row r="3865" spans="2:2" x14ac:dyDescent="0.2">
      <c r="B3865" s="110"/>
    </row>
    <row r="3866" spans="2:2" x14ac:dyDescent="0.2">
      <c r="B3866" s="110"/>
    </row>
    <row r="3867" spans="2:2" x14ac:dyDescent="0.2">
      <c r="B3867" s="110"/>
    </row>
    <row r="3868" spans="2:2" x14ac:dyDescent="0.2">
      <c r="B3868" s="110"/>
    </row>
    <row r="3869" spans="2:2" x14ac:dyDescent="0.2">
      <c r="B3869" s="110"/>
    </row>
    <row r="3870" spans="2:2" x14ac:dyDescent="0.2">
      <c r="B3870" s="110"/>
    </row>
    <row r="3871" spans="2:2" x14ac:dyDescent="0.2">
      <c r="B3871" s="110"/>
    </row>
    <row r="3872" spans="2:2" x14ac:dyDescent="0.2">
      <c r="B3872" s="110"/>
    </row>
    <row r="3873" spans="2:2" x14ac:dyDescent="0.2">
      <c r="B3873" s="110"/>
    </row>
    <row r="3874" spans="2:2" x14ac:dyDescent="0.2">
      <c r="B3874" s="110"/>
    </row>
    <row r="3875" spans="2:2" x14ac:dyDescent="0.2">
      <c r="B3875" s="110"/>
    </row>
    <row r="3876" spans="2:2" x14ac:dyDescent="0.2">
      <c r="B3876" s="110"/>
    </row>
    <row r="3877" spans="2:2" x14ac:dyDescent="0.2">
      <c r="B3877" s="110"/>
    </row>
    <row r="3878" spans="2:2" x14ac:dyDescent="0.2">
      <c r="B3878" s="110"/>
    </row>
    <row r="3879" spans="2:2" x14ac:dyDescent="0.2">
      <c r="B3879" s="110"/>
    </row>
    <row r="3880" spans="2:2" x14ac:dyDescent="0.2">
      <c r="B3880" s="110"/>
    </row>
    <row r="3881" spans="2:2" x14ac:dyDescent="0.2">
      <c r="B3881" s="110"/>
    </row>
    <row r="3882" spans="2:2" x14ac:dyDescent="0.2">
      <c r="B3882" s="110"/>
    </row>
    <row r="3883" spans="2:2" x14ac:dyDescent="0.2">
      <c r="B3883" s="110"/>
    </row>
    <row r="3884" spans="2:2" x14ac:dyDescent="0.2">
      <c r="B3884" s="110"/>
    </row>
    <row r="3885" spans="2:2" x14ac:dyDescent="0.2">
      <c r="B3885" s="110"/>
    </row>
    <row r="3886" spans="2:2" x14ac:dyDescent="0.2">
      <c r="B3886" s="110"/>
    </row>
    <row r="3887" spans="2:2" x14ac:dyDescent="0.2">
      <c r="B3887" s="110"/>
    </row>
    <row r="3888" spans="2:2" x14ac:dyDescent="0.2">
      <c r="B3888" s="110"/>
    </row>
    <row r="3889" spans="2:2" x14ac:dyDescent="0.2">
      <c r="B3889" s="110"/>
    </row>
    <row r="3890" spans="2:2" x14ac:dyDescent="0.2">
      <c r="B3890" s="110"/>
    </row>
    <row r="3891" spans="2:2" x14ac:dyDescent="0.2">
      <c r="B3891" s="110"/>
    </row>
    <row r="3892" spans="2:2" x14ac:dyDescent="0.2">
      <c r="B3892" s="110"/>
    </row>
    <row r="3893" spans="2:2" x14ac:dyDescent="0.2">
      <c r="B3893" s="110"/>
    </row>
    <row r="3894" spans="2:2" x14ac:dyDescent="0.2">
      <c r="B3894" s="110"/>
    </row>
    <row r="3895" spans="2:2" x14ac:dyDescent="0.2">
      <c r="B3895" s="110"/>
    </row>
    <row r="3896" spans="2:2" x14ac:dyDescent="0.2">
      <c r="B3896" s="110"/>
    </row>
    <row r="3897" spans="2:2" x14ac:dyDescent="0.2">
      <c r="B3897" s="110"/>
    </row>
    <row r="3898" spans="2:2" x14ac:dyDescent="0.2">
      <c r="B3898" s="110"/>
    </row>
    <row r="3899" spans="2:2" x14ac:dyDescent="0.2">
      <c r="B3899" s="110"/>
    </row>
    <row r="3900" spans="2:2" x14ac:dyDescent="0.2">
      <c r="B3900" s="110"/>
    </row>
    <row r="3901" spans="2:2" x14ac:dyDescent="0.2">
      <c r="B3901" s="110"/>
    </row>
    <row r="3902" spans="2:2" x14ac:dyDescent="0.2">
      <c r="B3902" s="110"/>
    </row>
    <row r="3903" spans="2:2" x14ac:dyDescent="0.2">
      <c r="B3903" s="110"/>
    </row>
    <row r="3904" spans="2:2" x14ac:dyDescent="0.2">
      <c r="B3904" s="110"/>
    </row>
    <row r="3905" spans="2:2" x14ac:dyDescent="0.2">
      <c r="B3905" s="110"/>
    </row>
    <row r="3906" spans="2:2" x14ac:dyDescent="0.2">
      <c r="B3906" s="110"/>
    </row>
    <row r="3907" spans="2:2" x14ac:dyDescent="0.2">
      <c r="B3907" s="110"/>
    </row>
    <row r="3908" spans="2:2" x14ac:dyDescent="0.2">
      <c r="B3908" s="110"/>
    </row>
    <row r="3909" spans="2:2" x14ac:dyDescent="0.2">
      <c r="B3909" s="110"/>
    </row>
    <row r="3910" spans="2:2" x14ac:dyDescent="0.2">
      <c r="B3910" s="110"/>
    </row>
    <row r="3911" spans="2:2" x14ac:dyDescent="0.2">
      <c r="B3911" s="110"/>
    </row>
    <row r="3912" spans="2:2" x14ac:dyDescent="0.2">
      <c r="B3912" s="110"/>
    </row>
    <row r="3913" spans="2:2" x14ac:dyDescent="0.2">
      <c r="B3913" s="110"/>
    </row>
    <row r="3914" spans="2:2" x14ac:dyDescent="0.2">
      <c r="B3914" s="110"/>
    </row>
    <row r="3915" spans="2:2" x14ac:dyDescent="0.2">
      <c r="B3915" s="110"/>
    </row>
    <row r="3916" spans="2:2" x14ac:dyDescent="0.2">
      <c r="B3916" s="110"/>
    </row>
    <row r="3917" spans="2:2" x14ac:dyDescent="0.2">
      <c r="B3917" s="110"/>
    </row>
    <row r="3918" spans="2:2" x14ac:dyDescent="0.2">
      <c r="B3918" s="110"/>
    </row>
    <row r="3919" spans="2:2" x14ac:dyDescent="0.2">
      <c r="B3919" s="110"/>
    </row>
    <row r="3920" spans="2:2" x14ac:dyDescent="0.2">
      <c r="B3920" s="110"/>
    </row>
    <row r="3921" spans="2:2" x14ac:dyDescent="0.2">
      <c r="B3921" s="110"/>
    </row>
    <row r="3922" spans="2:2" x14ac:dyDescent="0.2">
      <c r="B3922" s="110"/>
    </row>
    <row r="3923" spans="2:2" x14ac:dyDescent="0.2">
      <c r="B3923" s="110"/>
    </row>
    <row r="3924" spans="2:2" x14ac:dyDescent="0.2">
      <c r="B3924" s="110"/>
    </row>
    <row r="3925" spans="2:2" x14ac:dyDescent="0.2">
      <c r="B3925" s="110"/>
    </row>
    <row r="3926" spans="2:2" x14ac:dyDescent="0.2">
      <c r="B3926" s="110"/>
    </row>
    <row r="3927" spans="2:2" x14ac:dyDescent="0.2">
      <c r="B3927" s="110"/>
    </row>
    <row r="3928" spans="2:2" x14ac:dyDescent="0.2">
      <c r="B3928" s="110"/>
    </row>
    <row r="3929" spans="2:2" x14ac:dyDescent="0.2">
      <c r="B3929" s="110"/>
    </row>
    <row r="3930" spans="2:2" x14ac:dyDescent="0.2">
      <c r="B3930" s="110"/>
    </row>
    <row r="3931" spans="2:2" x14ac:dyDescent="0.2">
      <c r="B3931" s="110"/>
    </row>
    <row r="3932" spans="2:2" x14ac:dyDescent="0.2">
      <c r="B3932" s="110"/>
    </row>
    <row r="3933" spans="2:2" x14ac:dyDescent="0.2">
      <c r="B3933" s="110"/>
    </row>
    <row r="3934" spans="2:2" x14ac:dyDescent="0.2">
      <c r="B3934" s="110"/>
    </row>
    <row r="3935" spans="2:2" x14ac:dyDescent="0.2">
      <c r="B3935" s="110"/>
    </row>
    <row r="3936" spans="2:2" x14ac:dyDescent="0.2">
      <c r="B3936" s="110"/>
    </row>
    <row r="3937" spans="2:2" x14ac:dyDescent="0.2">
      <c r="B3937" s="110"/>
    </row>
    <row r="3938" spans="2:2" x14ac:dyDescent="0.2">
      <c r="B3938" s="110"/>
    </row>
    <row r="3939" spans="2:2" x14ac:dyDescent="0.2">
      <c r="B3939" s="110"/>
    </row>
    <row r="3940" spans="2:2" x14ac:dyDescent="0.2">
      <c r="B3940" s="110"/>
    </row>
    <row r="3941" spans="2:2" x14ac:dyDescent="0.2">
      <c r="B3941" s="110"/>
    </row>
    <row r="3942" spans="2:2" x14ac:dyDescent="0.2">
      <c r="B3942" s="110"/>
    </row>
    <row r="3943" spans="2:2" x14ac:dyDescent="0.2">
      <c r="B3943" s="110"/>
    </row>
    <row r="3944" spans="2:2" x14ac:dyDescent="0.2">
      <c r="B3944" s="110"/>
    </row>
    <row r="3945" spans="2:2" x14ac:dyDescent="0.2">
      <c r="B3945" s="110"/>
    </row>
    <row r="3946" spans="2:2" x14ac:dyDescent="0.2">
      <c r="B3946" s="110"/>
    </row>
    <row r="3947" spans="2:2" x14ac:dyDescent="0.2">
      <c r="B3947" s="110"/>
    </row>
    <row r="3948" spans="2:2" x14ac:dyDescent="0.2">
      <c r="B3948" s="110"/>
    </row>
    <row r="3949" spans="2:2" x14ac:dyDescent="0.2">
      <c r="B3949" s="110"/>
    </row>
    <row r="3950" spans="2:2" x14ac:dyDescent="0.2">
      <c r="B3950" s="110"/>
    </row>
    <row r="3951" spans="2:2" x14ac:dyDescent="0.2">
      <c r="B3951" s="110"/>
    </row>
    <row r="3952" spans="2:2" x14ac:dyDescent="0.2">
      <c r="B3952" s="110"/>
    </row>
    <row r="3953" spans="2:2" x14ac:dyDescent="0.2">
      <c r="B3953" s="110"/>
    </row>
    <row r="3954" spans="2:2" x14ac:dyDescent="0.2">
      <c r="B3954" s="110"/>
    </row>
    <row r="3955" spans="2:2" x14ac:dyDescent="0.2">
      <c r="B3955" s="110"/>
    </row>
    <row r="3956" spans="2:2" x14ac:dyDescent="0.2">
      <c r="B3956" s="110"/>
    </row>
    <row r="3957" spans="2:2" x14ac:dyDescent="0.2">
      <c r="B3957" s="110"/>
    </row>
    <row r="3958" spans="2:2" x14ac:dyDescent="0.2">
      <c r="B3958" s="110"/>
    </row>
    <row r="3959" spans="2:2" x14ac:dyDescent="0.2">
      <c r="B3959" s="110"/>
    </row>
    <row r="3960" spans="2:2" x14ac:dyDescent="0.2">
      <c r="B3960" s="110"/>
    </row>
    <row r="3961" spans="2:2" x14ac:dyDescent="0.2">
      <c r="B3961" s="110"/>
    </row>
    <row r="3962" spans="2:2" x14ac:dyDescent="0.2">
      <c r="B3962" s="110"/>
    </row>
    <row r="3963" spans="2:2" x14ac:dyDescent="0.2">
      <c r="B3963" s="110"/>
    </row>
    <row r="3964" spans="2:2" x14ac:dyDescent="0.2">
      <c r="B3964" s="110"/>
    </row>
    <row r="3965" spans="2:2" x14ac:dyDescent="0.2">
      <c r="B3965" s="110"/>
    </row>
    <row r="3966" spans="2:2" x14ac:dyDescent="0.2">
      <c r="B3966" s="110"/>
    </row>
    <row r="3967" spans="2:2" x14ac:dyDescent="0.2">
      <c r="B3967" s="110"/>
    </row>
    <row r="3968" spans="2:2" x14ac:dyDescent="0.2">
      <c r="B3968" s="110"/>
    </row>
    <row r="3969" spans="2:2" x14ac:dyDescent="0.2">
      <c r="B3969" s="110"/>
    </row>
    <row r="3970" spans="2:2" x14ac:dyDescent="0.2">
      <c r="B3970" s="110"/>
    </row>
    <row r="3971" spans="2:2" x14ac:dyDescent="0.2">
      <c r="B3971" s="110"/>
    </row>
    <row r="3972" spans="2:2" x14ac:dyDescent="0.2">
      <c r="B3972" s="110"/>
    </row>
    <row r="3973" spans="2:2" x14ac:dyDescent="0.2">
      <c r="B3973" s="110"/>
    </row>
    <row r="3974" spans="2:2" x14ac:dyDescent="0.2">
      <c r="B3974" s="110"/>
    </row>
    <row r="3975" spans="2:2" x14ac:dyDescent="0.2">
      <c r="B3975" s="110"/>
    </row>
    <row r="3976" spans="2:2" x14ac:dyDescent="0.2">
      <c r="B3976" s="110"/>
    </row>
    <row r="3977" spans="2:2" x14ac:dyDescent="0.2">
      <c r="B3977" s="110"/>
    </row>
    <row r="3978" spans="2:2" x14ac:dyDescent="0.2">
      <c r="B3978" s="110"/>
    </row>
    <row r="3979" spans="2:2" x14ac:dyDescent="0.2">
      <c r="B3979" s="110"/>
    </row>
    <row r="3980" spans="2:2" x14ac:dyDescent="0.2">
      <c r="B3980" s="110"/>
    </row>
    <row r="3981" spans="2:2" x14ac:dyDescent="0.2">
      <c r="B3981" s="110"/>
    </row>
    <row r="3982" spans="2:2" x14ac:dyDescent="0.2">
      <c r="B3982" s="110"/>
    </row>
    <row r="3983" spans="2:2" x14ac:dyDescent="0.2">
      <c r="B3983" s="110"/>
    </row>
    <row r="3984" spans="2:2" x14ac:dyDescent="0.2">
      <c r="B3984" s="110"/>
    </row>
    <row r="3985" spans="2:2" x14ac:dyDescent="0.2">
      <c r="B3985" s="110"/>
    </row>
    <row r="3986" spans="2:2" x14ac:dyDescent="0.2">
      <c r="B3986" s="110"/>
    </row>
    <row r="3987" spans="2:2" x14ac:dyDescent="0.2">
      <c r="B3987" s="110"/>
    </row>
    <row r="3988" spans="2:2" x14ac:dyDescent="0.2">
      <c r="B3988" s="110"/>
    </row>
    <row r="3989" spans="2:2" x14ac:dyDescent="0.2">
      <c r="B3989" s="110"/>
    </row>
    <row r="3990" spans="2:2" x14ac:dyDescent="0.2">
      <c r="B3990" s="110"/>
    </row>
    <row r="3991" spans="2:2" x14ac:dyDescent="0.2">
      <c r="B3991" s="110"/>
    </row>
    <row r="3992" spans="2:2" x14ac:dyDescent="0.2">
      <c r="B3992" s="110"/>
    </row>
    <row r="3993" spans="2:2" x14ac:dyDescent="0.2">
      <c r="B3993" s="110"/>
    </row>
    <row r="3994" spans="2:2" x14ac:dyDescent="0.2">
      <c r="B3994" s="110"/>
    </row>
    <row r="3995" spans="2:2" x14ac:dyDescent="0.2">
      <c r="B3995" s="110"/>
    </row>
    <row r="3996" spans="2:2" x14ac:dyDescent="0.2">
      <c r="B3996" s="110"/>
    </row>
    <row r="3997" spans="2:2" x14ac:dyDescent="0.2">
      <c r="B3997" s="110"/>
    </row>
    <row r="3998" spans="2:2" x14ac:dyDescent="0.2">
      <c r="B3998" s="110"/>
    </row>
    <row r="3999" spans="2:2" x14ac:dyDescent="0.2">
      <c r="B3999" s="110"/>
    </row>
    <row r="4000" spans="2:2" x14ac:dyDescent="0.2">
      <c r="B4000" s="110"/>
    </row>
    <row r="4001" spans="2:2" x14ac:dyDescent="0.2">
      <c r="B4001" s="110"/>
    </row>
    <row r="4002" spans="2:2" x14ac:dyDescent="0.2">
      <c r="B4002" s="110"/>
    </row>
    <row r="4003" spans="2:2" x14ac:dyDescent="0.2">
      <c r="B4003" s="110"/>
    </row>
    <row r="4004" spans="2:2" x14ac:dyDescent="0.2">
      <c r="B4004" s="110"/>
    </row>
    <row r="4005" spans="2:2" x14ac:dyDescent="0.2">
      <c r="B4005" s="110"/>
    </row>
    <row r="4006" spans="2:2" x14ac:dyDescent="0.2">
      <c r="B4006" s="110"/>
    </row>
    <row r="4007" spans="2:2" x14ac:dyDescent="0.2">
      <c r="B4007" s="110"/>
    </row>
    <row r="4008" spans="2:2" x14ac:dyDescent="0.2">
      <c r="B4008" s="110"/>
    </row>
    <row r="4009" spans="2:2" x14ac:dyDescent="0.2">
      <c r="B4009" s="110"/>
    </row>
    <row r="4010" spans="2:2" x14ac:dyDescent="0.2">
      <c r="B4010" s="110"/>
    </row>
    <row r="4011" spans="2:2" x14ac:dyDescent="0.2">
      <c r="B4011" s="110"/>
    </row>
    <row r="4012" spans="2:2" x14ac:dyDescent="0.2">
      <c r="B4012" s="110"/>
    </row>
    <row r="4013" spans="2:2" x14ac:dyDescent="0.2">
      <c r="B4013" s="110"/>
    </row>
    <row r="4014" spans="2:2" x14ac:dyDescent="0.2">
      <c r="B4014" s="110"/>
    </row>
    <row r="4015" spans="2:2" x14ac:dyDescent="0.2">
      <c r="B4015" s="110"/>
    </row>
    <row r="4016" spans="2:2" x14ac:dyDescent="0.2">
      <c r="B4016" s="110"/>
    </row>
    <row r="4017" spans="2:2" x14ac:dyDescent="0.2">
      <c r="B4017" s="110"/>
    </row>
    <row r="4018" spans="2:2" x14ac:dyDescent="0.2">
      <c r="B4018" s="110"/>
    </row>
    <row r="4019" spans="2:2" x14ac:dyDescent="0.2">
      <c r="B4019" s="110"/>
    </row>
    <row r="4020" spans="2:2" x14ac:dyDescent="0.2">
      <c r="B4020" s="110"/>
    </row>
    <row r="4021" spans="2:2" x14ac:dyDescent="0.2">
      <c r="B4021" s="110"/>
    </row>
    <row r="4022" spans="2:2" x14ac:dyDescent="0.2">
      <c r="B4022" s="110"/>
    </row>
    <row r="4023" spans="2:2" x14ac:dyDescent="0.2">
      <c r="B4023" s="110"/>
    </row>
    <row r="4024" spans="2:2" x14ac:dyDescent="0.2">
      <c r="B4024" s="110"/>
    </row>
    <row r="4025" spans="2:2" x14ac:dyDescent="0.2">
      <c r="B4025" s="110"/>
    </row>
    <row r="4026" spans="2:2" x14ac:dyDescent="0.2">
      <c r="B4026" s="110"/>
    </row>
    <row r="4027" spans="2:2" x14ac:dyDescent="0.2">
      <c r="B4027" s="110"/>
    </row>
    <row r="4028" spans="2:2" x14ac:dyDescent="0.2">
      <c r="B4028" s="110"/>
    </row>
    <row r="4029" spans="2:2" x14ac:dyDescent="0.2">
      <c r="B4029" s="110"/>
    </row>
    <row r="4030" spans="2:2" x14ac:dyDescent="0.2">
      <c r="B4030" s="110"/>
    </row>
    <row r="4031" spans="2:2" x14ac:dyDescent="0.2">
      <c r="B4031" s="110"/>
    </row>
    <row r="4032" spans="2:2" x14ac:dyDescent="0.2">
      <c r="B4032" s="110"/>
    </row>
    <row r="4033" spans="2:2" x14ac:dyDescent="0.2">
      <c r="B4033" s="110"/>
    </row>
    <row r="4034" spans="2:2" x14ac:dyDescent="0.2">
      <c r="B4034" s="110"/>
    </row>
    <row r="4035" spans="2:2" x14ac:dyDescent="0.2">
      <c r="B4035" s="110"/>
    </row>
    <row r="4036" spans="2:2" x14ac:dyDescent="0.2">
      <c r="B4036" s="110"/>
    </row>
    <row r="4037" spans="2:2" x14ac:dyDescent="0.2">
      <c r="B4037" s="110"/>
    </row>
    <row r="4038" spans="2:2" x14ac:dyDescent="0.2">
      <c r="B4038" s="110"/>
    </row>
    <row r="4039" spans="2:2" x14ac:dyDescent="0.2">
      <c r="B4039" s="110"/>
    </row>
    <row r="4040" spans="2:2" x14ac:dyDescent="0.2">
      <c r="B4040" s="110"/>
    </row>
    <row r="4041" spans="2:2" x14ac:dyDescent="0.2">
      <c r="B4041" s="110"/>
    </row>
    <row r="4042" spans="2:2" x14ac:dyDescent="0.2">
      <c r="B4042" s="110"/>
    </row>
    <row r="4043" spans="2:2" x14ac:dyDescent="0.2">
      <c r="B4043" s="110"/>
    </row>
    <row r="4044" spans="2:2" x14ac:dyDescent="0.2">
      <c r="B4044" s="110"/>
    </row>
    <row r="4045" spans="2:2" x14ac:dyDescent="0.2">
      <c r="B4045" s="110"/>
    </row>
    <row r="4046" spans="2:2" x14ac:dyDescent="0.2">
      <c r="B4046" s="110"/>
    </row>
    <row r="4047" spans="2:2" x14ac:dyDescent="0.2">
      <c r="B4047" s="110"/>
    </row>
    <row r="4048" spans="2:2" x14ac:dyDescent="0.2">
      <c r="B4048" s="110"/>
    </row>
    <row r="4049" spans="2:2" x14ac:dyDescent="0.2">
      <c r="B4049" s="110"/>
    </row>
    <row r="4050" spans="2:2" x14ac:dyDescent="0.2">
      <c r="B4050" s="110"/>
    </row>
    <row r="4051" spans="2:2" x14ac:dyDescent="0.2">
      <c r="B4051" s="110"/>
    </row>
    <row r="4052" spans="2:2" x14ac:dyDescent="0.2">
      <c r="B4052" s="110"/>
    </row>
    <row r="4053" spans="2:2" x14ac:dyDescent="0.2">
      <c r="B4053" s="110"/>
    </row>
    <row r="4054" spans="2:2" x14ac:dyDescent="0.2">
      <c r="B4054" s="110"/>
    </row>
    <row r="4055" spans="2:2" x14ac:dyDescent="0.2">
      <c r="B4055" s="110"/>
    </row>
    <row r="4056" spans="2:2" x14ac:dyDescent="0.2">
      <c r="B4056" s="110"/>
    </row>
    <row r="4057" spans="2:2" x14ac:dyDescent="0.2">
      <c r="B4057" s="110"/>
    </row>
    <row r="4058" spans="2:2" x14ac:dyDescent="0.2">
      <c r="B4058" s="110"/>
    </row>
    <row r="4059" spans="2:2" x14ac:dyDescent="0.2">
      <c r="B4059" s="110"/>
    </row>
    <row r="4060" spans="2:2" x14ac:dyDescent="0.2">
      <c r="B4060" s="110"/>
    </row>
    <row r="4061" spans="2:2" x14ac:dyDescent="0.2">
      <c r="B4061" s="110"/>
    </row>
    <row r="4062" spans="2:2" x14ac:dyDescent="0.2">
      <c r="B4062" s="110"/>
    </row>
    <row r="4063" spans="2:2" x14ac:dyDescent="0.2">
      <c r="B4063" s="110"/>
    </row>
    <row r="4064" spans="2:2" x14ac:dyDescent="0.2">
      <c r="B4064" s="110"/>
    </row>
    <row r="4065" spans="2:2" x14ac:dyDescent="0.2">
      <c r="B4065" s="110"/>
    </row>
    <row r="4066" spans="2:2" x14ac:dyDescent="0.2">
      <c r="B4066" s="110"/>
    </row>
    <row r="4067" spans="2:2" x14ac:dyDescent="0.2">
      <c r="B4067" s="110"/>
    </row>
    <row r="4068" spans="2:2" x14ac:dyDescent="0.2">
      <c r="B4068" s="110"/>
    </row>
    <row r="4069" spans="2:2" x14ac:dyDescent="0.2">
      <c r="B4069" s="110"/>
    </row>
    <row r="4070" spans="2:2" x14ac:dyDescent="0.2">
      <c r="B4070" s="110"/>
    </row>
    <row r="4071" spans="2:2" x14ac:dyDescent="0.2">
      <c r="B4071" s="110"/>
    </row>
    <row r="4072" spans="2:2" x14ac:dyDescent="0.2">
      <c r="B4072" s="110"/>
    </row>
    <row r="4073" spans="2:2" x14ac:dyDescent="0.2">
      <c r="B4073" s="110"/>
    </row>
    <row r="4074" spans="2:2" x14ac:dyDescent="0.2">
      <c r="B4074" s="110"/>
    </row>
    <row r="4075" spans="2:2" x14ac:dyDescent="0.2">
      <c r="B4075" s="110"/>
    </row>
    <row r="4076" spans="2:2" x14ac:dyDescent="0.2">
      <c r="B4076" s="110"/>
    </row>
    <row r="4077" spans="2:2" x14ac:dyDescent="0.2">
      <c r="B4077" s="110"/>
    </row>
    <row r="4078" spans="2:2" x14ac:dyDescent="0.2">
      <c r="B4078" s="110"/>
    </row>
    <row r="4079" spans="2:2" x14ac:dyDescent="0.2">
      <c r="B4079" s="110"/>
    </row>
    <row r="4080" spans="2:2" x14ac:dyDescent="0.2">
      <c r="B4080" s="110"/>
    </row>
    <row r="4081" spans="2:2" x14ac:dyDescent="0.2">
      <c r="B4081" s="110"/>
    </row>
    <row r="4082" spans="2:2" x14ac:dyDescent="0.2">
      <c r="B4082" s="110"/>
    </row>
    <row r="4083" spans="2:2" x14ac:dyDescent="0.2">
      <c r="B4083" s="110"/>
    </row>
    <row r="4084" spans="2:2" x14ac:dyDescent="0.2">
      <c r="B4084" s="110"/>
    </row>
    <row r="4085" spans="2:2" x14ac:dyDescent="0.2">
      <c r="B4085" s="110"/>
    </row>
    <row r="4086" spans="2:2" x14ac:dyDescent="0.2">
      <c r="B4086" s="110"/>
    </row>
    <row r="4087" spans="2:2" x14ac:dyDescent="0.2">
      <c r="B4087" s="110"/>
    </row>
    <row r="4088" spans="2:2" x14ac:dyDescent="0.2">
      <c r="B4088" s="110"/>
    </row>
    <row r="4089" spans="2:2" x14ac:dyDescent="0.2">
      <c r="B4089" s="110"/>
    </row>
    <row r="4090" spans="2:2" x14ac:dyDescent="0.2">
      <c r="B4090" s="110"/>
    </row>
    <row r="4091" spans="2:2" x14ac:dyDescent="0.2">
      <c r="B4091" s="110"/>
    </row>
    <row r="4092" spans="2:2" x14ac:dyDescent="0.2">
      <c r="B4092" s="110"/>
    </row>
    <row r="4093" spans="2:2" x14ac:dyDescent="0.2">
      <c r="B4093" s="110"/>
    </row>
    <row r="4094" spans="2:2" x14ac:dyDescent="0.2">
      <c r="B4094" s="110"/>
    </row>
    <row r="4095" spans="2:2" x14ac:dyDescent="0.2">
      <c r="B4095" s="110"/>
    </row>
    <row r="4096" spans="2:2" x14ac:dyDescent="0.2">
      <c r="B4096" s="110"/>
    </row>
    <row r="4097" spans="2:2" x14ac:dyDescent="0.2">
      <c r="B4097" s="110"/>
    </row>
    <row r="4098" spans="2:2" x14ac:dyDescent="0.2">
      <c r="B4098" s="110"/>
    </row>
    <row r="4099" spans="2:2" x14ac:dyDescent="0.2">
      <c r="B4099" s="110"/>
    </row>
    <row r="4100" spans="2:2" x14ac:dyDescent="0.2">
      <c r="B4100" s="110"/>
    </row>
    <row r="4101" spans="2:2" x14ac:dyDescent="0.2">
      <c r="B4101" s="110"/>
    </row>
    <row r="4102" spans="2:2" x14ac:dyDescent="0.2">
      <c r="B4102" s="110"/>
    </row>
    <row r="4103" spans="2:2" x14ac:dyDescent="0.2">
      <c r="B4103" s="110"/>
    </row>
    <row r="4104" spans="2:2" x14ac:dyDescent="0.2">
      <c r="B4104" s="110"/>
    </row>
    <row r="4105" spans="2:2" x14ac:dyDescent="0.2">
      <c r="B4105" s="110"/>
    </row>
    <row r="4106" spans="2:2" x14ac:dyDescent="0.2">
      <c r="B4106" s="110"/>
    </row>
    <row r="4107" spans="2:2" x14ac:dyDescent="0.2">
      <c r="B4107" s="110"/>
    </row>
    <row r="4108" spans="2:2" x14ac:dyDescent="0.2">
      <c r="B4108" s="110"/>
    </row>
    <row r="4109" spans="2:2" x14ac:dyDescent="0.2">
      <c r="B4109" s="110"/>
    </row>
    <row r="4110" spans="2:2" x14ac:dyDescent="0.2">
      <c r="B4110" s="110"/>
    </row>
    <row r="4111" spans="2:2" x14ac:dyDescent="0.2">
      <c r="B4111" s="110"/>
    </row>
    <row r="4112" spans="2:2" x14ac:dyDescent="0.2">
      <c r="B4112" s="110"/>
    </row>
    <row r="4113" spans="2:2" x14ac:dyDescent="0.2">
      <c r="B4113" s="110"/>
    </row>
    <row r="4114" spans="2:2" x14ac:dyDescent="0.2">
      <c r="B4114" s="110"/>
    </row>
    <row r="4115" spans="2:2" x14ac:dyDescent="0.2">
      <c r="B4115" s="110"/>
    </row>
    <row r="4116" spans="2:2" x14ac:dyDescent="0.2">
      <c r="B4116" s="110"/>
    </row>
    <row r="4117" spans="2:2" x14ac:dyDescent="0.2">
      <c r="B4117" s="110"/>
    </row>
    <row r="4118" spans="2:2" x14ac:dyDescent="0.2">
      <c r="B4118" s="110"/>
    </row>
    <row r="4119" spans="2:2" x14ac:dyDescent="0.2">
      <c r="B4119" s="110"/>
    </row>
    <row r="4120" spans="2:2" x14ac:dyDescent="0.2">
      <c r="B4120" s="110"/>
    </row>
    <row r="4121" spans="2:2" x14ac:dyDescent="0.2">
      <c r="B4121" s="110"/>
    </row>
    <row r="4122" spans="2:2" x14ac:dyDescent="0.2">
      <c r="B4122" s="110"/>
    </row>
    <row r="4123" spans="2:2" x14ac:dyDescent="0.2">
      <c r="B4123" s="110"/>
    </row>
    <row r="4124" spans="2:2" x14ac:dyDescent="0.2">
      <c r="B4124" s="110"/>
    </row>
    <row r="4125" spans="2:2" x14ac:dyDescent="0.2">
      <c r="B4125" s="110"/>
    </row>
    <row r="4126" spans="2:2" x14ac:dyDescent="0.2">
      <c r="B4126" s="110"/>
    </row>
    <row r="4127" spans="2:2" x14ac:dyDescent="0.2">
      <c r="B4127" s="110"/>
    </row>
    <row r="4128" spans="2:2" x14ac:dyDescent="0.2">
      <c r="B4128" s="110"/>
    </row>
    <row r="4129" spans="2:2" x14ac:dyDescent="0.2">
      <c r="B4129" s="110"/>
    </row>
    <row r="4130" spans="2:2" x14ac:dyDescent="0.2">
      <c r="B4130" s="110"/>
    </row>
    <row r="4131" spans="2:2" x14ac:dyDescent="0.2">
      <c r="B4131" s="110"/>
    </row>
    <row r="4132" spans="2:2" x14ac:dyDescent="0.2">
      <c r="B4132" s="110"/>
    </row>
    <row r="4133" spans="2:2" x14ac:dyDescent="0.2">
      <c r="B4133" s="110"/>
    </row>
    <row r="4134" spans="2:2" x14ac:dyDescent="0.2">
      <c r="B4134" s="110"/>
    </row>
  </sheetData>
  <mergeCells count="39">
    <mergeCell ref="BT375:BT392"/>
    <mergeCell ref="BT72:BT135"/>
    <mergeCell ref="BT268:BT316"/>
    <mergeCell ref="BT317:BT354"/>
    <mergeCell ref="BT361:BT364"/>
    <mergeCell ref="BT365:BT374"/>
    <mergeCell ref="BT12:BT22"/>
    <mergeCell ref="BT24:BT27"/>
    <mergeCell ref="BT29:BT32"/>
    <mergeCell ref="BT34:BT40"/>
    <mergeCell ref="BT42:BT71"/>
    <mergeCell ref="BV3:BX3"/>
    <mergeCell ref="BY3:CA3"/>
    <mergeCell ref="BQ7:BS9"/>
    <mergeCell ref="BB3:BD3"/>
    <mergeCell ref="BE3:BG3"/>
    <mergeCell ref="BH3:BJ3"/>
    <mergeCell ref="BK3:BM3"/>
    <mergeCell ref="BN3:BP3"/>
    <mergeCell ref="BQ3:BS3"/>
    <mergeCell ref="BT3:BU9"/>
    <mergeCell ref="AY3:BA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O3:Q3"/>
    <mergeCell ref="A3:B4"/>
    <mergeCell ref="C3:E3"/>
    <mergeCell ref="F3:H3"/>
    <mergeCell ref="I3:K3"/>
    <mergeCell ref="L3:N3"/>
  </mergeCells>
  <dataValidations count="1">
    <dataValidation type="whole" allowBlank="1" showInputMessage="1" showErrorMessage="1" errorTitle="GREŠKA" error="U ovo polje je dozvoljen unos samo brojčanih vrijednosti (bez decimala!)" sqref="X386 Z369:Z371 X369:X371 Z373:Z374 X373:X374 Z379:Z381 X379:X381 Z384 X384 Z386" xr:uid="{0A1A15B5-FF55-4D4B-8E11-CA2659A1DE8B}">
      <formula1>0</formula1>
      <formula2>10000000000</formula2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2015-06-05T18:19:34Z</dcterms:created>
  <dcterms:modified xsi:type="dcterms:W3CDTF">2023-12-20T11:35:47Z</dcterms:modified>
</cp:coreProperties>
</file>