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SKI PLAN 2024\R+O 6.12.2023\"/>
    </mc:Choice>
  </mc:AlternateContent>
  <xr:revisionPtr revIDLastSave="0" documentId="13_ncr:1_{46066CF9-028D-40AF-81B4-A36776E597E2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r+o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7" l="1"/>
  <c r="C3" i="7" s="1"/>
  <c r="D3" i="7"/>
  <c r="C16" i="7"/>
  <c r="C15" i="7" s="1"/>
  <c r="C88" i="7"/>
  <c r="C57" i="7"/>
  <c r="C75" i="7"/>
  <c r="C74" i="7" s="1"/>
  <c r="C10" i="7"/>
  <c r="C9" i="7" s="1"/>
  <c r="C13" i="7"/>
  <c r="C12" i="7" s="1"/>
  <c r="C19" i="7"/>
  <c r="C5" i="7"/>
  <c r="C4" i="7" s="1"/>
  <c r="D83" i="7" l="1"/>
  <c r="D88" i="7" l="1"/>
  <c r="E88" i="7"/>
  <c r="C96" i="7"/>
  <c r="E96" i="7"/>
  <c r="F96" i="7"/>
  <c r="G96" i="7"/>
  <c r="D96" i="7"/>
  <c r="E89" i="7"/>
  <c r="F89" i="7"/>
  <c r="G89" i="7"/>
  <c r="D89" i="7"/>
  <c r="D16" i="7"/>
  <c r="D15" i="7" s="1"/>
  <c r="C67" i="7"/>
  <c r="E67" i="7"/>
  <c r="F67" i="7"/>
  <c r="G67" i="7"/>
  <c r="D67" i="7"/>
  <c r="D57" i="7"/>
  <c r="E57" i="7"/>
  <c r="C46" i="7"/>
  <c r="E46" i="7"/>
  <c r="F46" i="7"/>
  <c r="G46" i="7"/>
  <c r="D46" i="7"/>
  <c r="E38" i="7"/>
  <c r="F38" i="7"/>
  <c r="G38" i="7"/>
  <c r="D38" i="7"/>
  <c r="E31" i="7"/>
  <c r="F31" i="7"/>
  <c r="G31" i="7"/>
  <c r="D31" i="7"/>
  <c r="C78" i="7"/>
  <c r="D78" i="7"/>
  <c r="D77" i="7" s="1"/>
  <c r="F78" i="7"/>
  <c r="G78" i="7"/>
  <c r="E78" i="7"/>
  <c r="C81" i="7"/>
  <c r="D81" i="7"/>
  <c r="F81" i="7"/>
  <c r="G81" i="7"/>
  <c r="E81" i="7"/>
  <c r="D75" i="7"/>
  <c r="D74" i="7" s="1"/>
  <c r="D5" i="7"/>
  <c r="D4" i="7" s="1"/>
  <c r="D10" i="7"/>
  <c r="D9" i="7" s="1"/>
  <c r="D13" i="7"/>
  <c r="D12" i="7" s="1"/>
  <c r="C77" i="7" l="1"/>
  <c r="F57" i="7"/>
  <c r="G57" i="7"/>
  <c r="F77" i="7"/>
  <c r="G88" i="7"/>
  <c r="F88" i="7"/>
  <c r="E77" i="7"/>
  <c r="G77" i="7" l="1"/>
  <c r="G16" i="7"/>
  <c r="G15" i="7" s="1"/>
  <c r="F16" i="7"/>
  <c r="F15" i="7" s="1"/>
  <c r="E16" i="7"/>
  <c r="E15" i="7" s="1"/>
  <c r="F75" i="7"/>
  <c r="F74" i="7" s="1"/>
  <c r="G75" i="7"/>
  <c r="G74" i="7" s="1"/>
  <c r="E75" i="7"/>
  <c r="E74" i="7" s="1"/>
  <c r="G13" i="7"/>
  <c r="G12" i="7" s="1"/>
  <c r="F13" i="7"/>
  <c r="F12" i="7" s="1"/>
  <c r="E13" i="7"/>
  <c r="E12" i="7" s="1"/>
  <c r="F10" i="7"/>
  <c r="F9" i="7" s="1"/>
  <c r="G10" i="7"/>
  <c r="G9" i="7" s="1"/>
  <c r="E10" i="7"/>
  <c r="E9" i="7" s="1"/>
  <c r="D19" i="7"/>
  <c r="D18" i="7" s="1"/>
  <c r="E19" i="7"/>
  <c r="E18" i="7" s="1"/>
  <c r="F19" i="7"/>
  <c r="F18" i="7" s="1"/>
  <c r="G19" i="7"/>
  <c r="G18" i="7" s="1"/>
  <c r="C89" i="7" l="1"/>
  <c r="C18" i="7" l="1"/>
  <c r="F30" i="7" l="1"/>
  <c r="G30" i="7"/>
  <c r="D30" i="7"/>
  <c r="E30" i="7" l="1"/>
  <c r="C31" i="7"/>
  <c r="G5" i="7"/>
  <c r="G4" i="7" s="1"/>
  <c r="G3" i="7" s="1"/>
  <c r="E5" i="7" l="1"/>
  <c r="E4" i="7" s="1"/>
  <c r="E3" i="7" s="1"/>
  <c r="F5" i="7"/>
  <c r="F4" i="7" s="1"/>
  <c r="F3" i="7" s="1"/>
  <c r="C3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A83" authorId="0" shapeId="0" xr:uid="{648A12D6-50AB-401E-8CE0-F8C2D918B8DC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RZC PAN</t>
        </r>
      </text>
    </comment>
  </commentList>
</comments>
</file>

<file path=xl/sharedStrings.xml><?xml version="1.0" encoding="utf-8"?>
<sst xmlns="http://schemas.openxmlformats.org/spreadsheetml/2006/main" count="183" uniqueCount="62">
  <si>
    <t>Opći prihodi i primici</t>
  </si>
  <si>
    <t>A621003</t>
  </si>
  <si>
    <t>REDOVNA DJELATNOST SVEUČILIŠTA U OSIJEKU</t>
  </si>
  <si>
    <t>Sredstva učešća za pomoći</t>
  </si>
  <si>
    <t>A621181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</si>
  <si>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</si>
  <si>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</si>
  <si>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</si>
  <si>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</si>
  <si>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</si>
  <si>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</si>
  <si>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</si>
  <si>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</si>
  <si>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</si>
  <si>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</si>
  <si>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</si>
  <si>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</si>
  <si>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</si>
  <si>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K679084</t>
  </si>
  <si>
    <t>OP KONKURENTNOST I KOHEZIJA 2014.-2020., PRIORITET 1, 9 i 10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</si>
  <si>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</si>
  <si>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</si>
  <si>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</si>
  <si>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</si>
  <si>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</si>
  <si>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</si>
  <si>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</si>
  <si>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</si>
  <si>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</si>
  <si>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</si>
  <si>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</si>
  <si>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</si>
  <si>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</si>
  <si>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</si>
  <si>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</si>
  <si>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</si>
  <si>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</si>
  <si>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</si>
  <si>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</si>
  <si>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</si>
  <si>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</si>
  <si>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</si>
  <si>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</si>
  <si>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</si>
  <si>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</si>
  <si>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</si>
  <si>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</si>
  <si>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>Rashodi za nabavu plemenitih metala i ostalih pohranjenih vrijednosti</t>
  </si>
  <si>
    <t xml:space="preserve">BROJČANA OZNAKA PRORAČUNSKOG KORISNIKA </t>
  </si>
  <si>
    <t xml:space="preserve">NAZIV PRORAČUNSKOG KORISNIKA </t>
  </si>
  <si>
    <t>IZVRŠENJE
2022.</t>
  </si>
  <si>
    <t>TEKUĆI PLAN
2023.</t>
  </si>
  <si>
    <t>PLAN 
ZA 2024.</t>
  </si>
  <si>
    <t>PROJEKCIJA 
ZA 2025.</t>
  </si>
  <si>
    <t>PROJEKCIJA 
ZA 2026.</t>
  </si>
  <si>
    <t>PRAVOMOĆNE SUDKE PRESUDE</t>
  </si>
  <si>
    <t>A621038</t>
  </si>
  <si>
    <t>PROGRAMI VJEŽBAONICA VISOKIH UČILIŠTA</t>
  </si>
  <si>
    <t>A621180</t>
  </si>
  <si>
    <t>REKTORSKI ZBOR</t>
  </si>
  <si>
    <t>A679110</t>
  </si>
  <si>
    <t>POTPORA UMJETNIČKIM STUDIJIMA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</si>
</sst>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28">
    <xf numFmtId="0" fontId="0" fillId="0" borderId="0" xfId="0"/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3" fontId="12" fillId="0" borderId="4" xfId="50" applyNumberFormat="1" applyFill="1">
      <alignment horizontal="right" vertical="center"/>
    </xf>
    <xf numFmtId="0" fontId="13" fillId="0" borderId="3" xfId="0" quotePrefix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2" fillId="0" borderId="4" xfId="49" quotePrefix="1" applyFill="1" applyAlignment="1">
      <alignment horizontal="left" vertical="center" indent="9"/>
    </xf>
    <xf numFmtId="0" fontId="2" fillId="0" borderId="5" xfId="6" quotePrefix="1" applyFill="1" applyBorder="1" applyAlignment="1">
      <alignment horizontal="left" vertical="center" indent="4"/>
    </xf>
    <xf numFmtId="0" fontId="2" fillId="0" borderId="5" xfId="6" quotePrefix="1" applyFill="1" applyBorder="1" applyAlignment="1">
      <alignment horizontal="left" vertical="center" indent="1"/>
    </xf>
    <xf numFmtId="3" fontId="12" fillId="0" borderId="6" xfId="50" applyNumberFormat="1" applyFill="1" applyBorder="1">
      <alignment horizontal="right" vertical="center"/>
    </xf>
    <xf numFmtId="0" fontId="12" fillId="0" borderId="4" xfId="49" quotePrefix="1" applyFill="1" applyAlignment="1">
      <alignment horizontal="center" vertical="center"/>
    </xf>
    <xf numFmtId="3" fontId="12" fillId="28" borderId="4" xfId="50" applyNumberFormat="1" applyFill="1">
      <alignment horizontal="right" vertical="center"/>
    </xf>
    <xf numFmtId="3" fontId="14" fillId="28" borderId="4" xfId="50" applyNumberFormat="1" applyFont="1" applyFill="1">
      <alignment horizontal="right" vertical="center"/>
    </xf>
    <xf numFmtId="0" fontId="12" fillId="28" borderId="4" xfId="49" quotePrefix="1" applyFill="1" applyAlignment="1">
      <alignment horizontal="center" vertical="center"/>
    </xf>
    <xf numFmtId="0" fontId="12" fillId="28" borderId="4" xfId="49" quotePrefix="1" applyFill="1">
      <alignment horizontal="left" vertical="center" indent="1"/>
    </xf>
    <xf numFmtId="0" fontId="14" fillId="28" borderId="4" xfId="49" quotePrefix="1" applyFont="1" applyFill="1" applyAlignment="1">
      <alignment horizontal="center" vertical="center"/>
    </xf>
    <xf numFmtId="0" fontId="14" fillId="28" borderId="4" xfId="49" quotePrefix="1" applyFont="1" applyFill="1">
      <alignment horizontal="left" vertical="center" indent="1"/>
    </xf>
    <xf numFmtId="0" fontId="14" fillId="28" borderId="4" xfId="49" quotePrefix="1" applyFont="1" applyFill="1" applyAlignment="1">
      <alignment horizontal="left" vertical="center" indent="5"/>
    </xf>
    <xf numFmtId="0" fontId="12" fillId="28" borderId="4" xfId="49" quotePrefix="1" applyFill="1" applyAlignment="1">
      <alignment horizontal="left" vertical="center" indent="7"/>
    </xf>
    <xf numFmtId="0" fontId="12" fillId="0" borderId="4" xfId="49" quotePrefix="1" applyFill="1" applyAlignment="1">
      <alignment horizontal="right" vertical="center"/>
    </xf>
    <xf numFmtId="0" fontId="1" fillId="0" borderId="3" xfId="0" quotePrefix="1" applyFont="1" applyFill="1" applyBorder="1" applyAlignment="1">
      <alignment horizontal="center" vertical="center" wrapText="1"/>
    </xf>
    <xf numFmtId="3" fontId="12" fillId="0" borderId="4" xfId="50" applyNumberFormat="1" applyFont="1" applyFill="1">
      <alignment horizontal="right" vertical="center"/>
    </xf>
    <xf numFmtId="3" fontId="12" fillId="27" borderId="4" xfId="50" applyNumberFormat="1" applyFont="1" applyFill="1">
      <alignment horizontal="right" vertical="center"/>
    </xf>
    <xf numFmtId="3" fontId="15" fillId="27" borderId="4" xfId="50" applyNumberFormat="1" applyFont="1" applyFill="1" applyProtection="1">
      <alignment horizontal="right" vertical="center"/>
      <protection locked="0"/>
    </xf>
    <xf numFmtId="3" fontId="12" fillId="27" borderId="4" xfId="45" applyNumberFormat="1" applyFont="1" applyFill="1">
      <alignment vertical="center"/>
    </xf>
    <xf numFmtId="3" fontId="12" fillId="28" borderId="4" xfId="50" applyNumberFormat="1" applyFont="1" applyFill="1">
      <alignment horizontal="right" vertical="center"/>
    </xf>
    <xf numFmtId="0" fontId="16" fillId="0" borderId="0" xfId="0" applyFont="1" applyFill="1"/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3"/>
  <sheetViews>
    <sheetView tabSelected="1" zoomScale="115" zoomScaleNormal="115" workbookViewId="0">
      <pane xSplit="2" ySplit="2" topLeftCell="C72" activePane="bottomRight" state="frozen"/>
      <selection pane="topRight" activeCell="C1" sqref="C1"/>
      <selection pane="bottomLeft" activeCell="A3" sqref="A3"/>
      <selection pane="bottomRight" activeCell="B67" sqref="B67:G67"/>
    </sheetView>
  </sheetViews>
  <sheetFormatPr defaultRowHeight="15" x14ac:dyDescent="0.25"/>
  <cols>
    <col min="1" max="1" width="17.28515625" style="6" customWidth="1"/>
    <col min="2" max="2" width="20.7109375" style="6" customWidth="1"/>
    <col min="3" max="4" width="13.28515625" style="27" customWidth="1"/>
    <col min="5" max="7" width="13.28515625" style="6" customWidth="1"/>
    <col min="8" max="16384" width="9.140625" style="6"/>
  </cols>
  <sheetData>
    <row r="2" spans="1:7" ht="51" x14ac:dyDescent="0.25">
      <c r="A2" s="4" t="s">
        <v>48</v>
      </c>
      <c r="B2" s="4" t="s">
        <v>49</v>
      </c>
      <c r="C2" s="21" t="s">
        <v>50</v>
      </c>
      <c r="D2" s="21" t="s">
        <v>51</v>
      </c>
      <c r="E2" s="5" t="s">
        <v>52</v>
      </c>
      <c r="F2" s="5" t="s">
        <v>53</v>
      </c>
      <c r="G2" s="5" t="s">
        <v>54</v>
      </c>
    </row>
    <row r="3" spans="1:7" x14ac:dyDescent="0.25">
      <c r="A3" s="8" t="s">
        <v>44</v>
      </c>
      <c r="B3" s="9" t="s">
        <v>45</v>
      </c>
      <c r="C3" s="10">
        <f t="shared" ref="C3:D3" si="0">C4+C9+C12+C15+C18+C30+C74+C77+C88</f>
        <v>13290041</v>
      </c>
      <c r="D3" s="10">
        <f t="shared" si="0"/>
        <v>13254515</v>
      </c>
      <c r="E3" s="10">
        <f>E4+E9+E12+E15+E18+E30+E74+E77+E88</f>
        <v>11557409</v>
      </c>
      <c r="F3" s="10">
        <f>F4+F9+F12+F15+F18+F30+F74+F77+F88</f>
        <v>9997464</v>
      </c>
      <c r="G3" s="10">
        <f>G4+G9+G12+G15+G18+G30+G74+G77+G88</f>
        <v>9648552</v>
      </c>
    </row>
    <row r="4" spans="1:7" x14ac:dyDescent="0.25">
      <c r="A4" s="18" t="s">
        <v>1</v>
      </c>
      <c r="B4" s="17" t="s">
        <v>2</v>
      </c>
      <c r="C4" s="13">
        <f t="shared" ref="C4:G4" si="1">C5</f>
        <v>6694592</v>
      </c>
      <c r="D4" s="13">
        <f t="shared" si="1"/>
        <v>6973244</v>
      </c>
      <c r="E4" s="13">
        <f t="shared" si="1"/>
        <v>6465705</v>
      </c>
      <c r="F4" s="13">
        <f t="shared" si="1"/>
        <v>6485200</v>
      </c>
      <c r="G4" s="13">
        <f t="shared" si="1"/>
        <v>6483907</v>
      </c>
    </row>
    <row r="5" spans="1:7" x14ac:dyDescent="0.25">
      <c r="A5" s="19" t="s">
        <v>29</v>
      </c>
      <c r="B5" s="15" t="s">
        <v>0</v>
      </c>
      <c r="C5" s="12">
        <f>C6+C7+C8</f>
        <v>6694592</v>
      </c>
      <c r="D5" s="12">
        <f>D6+D7+D8</f>
        <v>6973244</v>
      </c>
      <c r="E5" s="12">
        <f>E6+E7+E8</f>
        <v>6465705</v>
      </c>
      <c r="F5" s="12">
        <f t="shared" ref="F5:G5" si="2">F6+F7+F8</f>
        <v>6485200</v>
      </c>
      <c r="G5" s="12">
        <f t="shared" si="2"/>
        <v>6483907</v>
      </c>
    </row>
    <row r="6" spans="1:7" x14ac:dyDescent="0.25">
      <c r="A6" s="7" t="s">
        <v>15</v>
      </c>
      <c r="B6" s="1" t="s">
        <v>31</v>
      </c>
      <c r="C6" s="22">
        <v>6465890</v>
      </c>
      <c r="D6" s="23">
        <v>6709254</v>
      </c>
      <c r="E6" s="3">
        <v>6299040</v>
      </c>
      <c r="F6" s="3">
        <v>6318086</v>
      </c>
      <c r="G6" s="3">
        <v>6316342</v>
      </c>
    </row>
    <row r="7" spans="1:7" x14ac:dyDescent="0.25">
      <c r="A7" s="7" t="s">
        <v>20</v>
      </c>
      <c r="B7" s="1" t="s">
        <v>30</v>
      </c>
      <c r="C7" s="22">
        <v>153690</v>
      </c>
      <c r="D7" s="23">
        <v>188978</v>
      </c>
      <c r="E7" s="3">
        <v>91653</v>
      </c>
      <c r="F7" s="3">
        <v>92102</v>
      </c>
      <c r="G7" s="3">
        <v>92553</v>
      </c>
    </row>
    <row r="8" spans="1:7" x14ac:dyDescent="0.25">
      <c r="A8" s="7" t="s">
        <v>25</v>
      </c>
      <c r="B8" s="1" t="s">
        <v>37</v>
      </c>
      <c r="C8" s="22">
        <v>75012</v>
      </c>
      <c r="D8" s="24">
        <v>75012</v>
      </c>
      <c r="E8" s="3">
        <v>75012</v>
      </c>
      <c r="F8" s="3">
        <v>75012</v>
      </c>
      <c r="G8" s="3">
        <v>75012</v>
      </c>
    </row>
    <row r="9" spans="1:7" x14ac:dyDescent="0.25">
      <c r="A9" s="18" t="s">
        <v>56</v>
      </c>
      <c r="B9" s="17" t="s">
        <v>57</v>
      </c>
      <c r="C9" s="13">
        <f t="shared" ref="C9:G16" si="3">C10</f>
        <v>17177</v>
      </c>
      <c r="D9" s="13">
        <f t="shared" si="3"/>
        <v>6162</v>
      </c>
      <c r="E9" s="13">
        <f t="shared" si="3"/>
        <v>10976</v>
      </c>
      <c r="F9" s="13">
        <f t="shared" si="3"/>
        <v>10976</v>
      </c>
      <c r="G9" s="13">
        <f t="shared" si="3"/>
        <v>10976</v>
      </c>
    </row>
    <row r="10" spans="1:7" x14ac:dyDescent="0.25">
      <c r="A10" s="2" t="s">
        <v>29</v>
      </c>
      <c r="B10" s="1" t="s">
        <v>0</v>
      </c>
      <c r="C10" s="12">
        <f>C11</f>
        <v>17177</v>
      </c>
      <c r="D10" s="12">
        <f>D11</f>
        <v>6162</v>
      </c>
      <c r="E10" s="12">
        <f>E11</f>
        <v>10976</v>
      </c>
      <c r="F10" s="12">
        <f t="shared" si="3"/>
        <v>10976</v>
      </c>
      <c r="G10" s="12">
        <f t="shared" si="3"/>
        <v>10976</v>
      </c>
    </row>
    <row r="11" spans="1:7" x14ac:dyDescent="0.25">
      <c r="A11" s="7">
        <v>32</v>
      </c>
      <c r="B11" s="1" t="s">
        <v>30</v>
      </c>
      <c r="C11" s="22">
        <v>17177</v>
      </c>
      <c r="D11" s="23">
        <v>6162</v>
      </c>
      <c r="E11" s="3">
        <v>10976</v>
      </c>
      <c r="F11" s="3">
        <v>10976</v>
      </c>
      <c r="G11" s="3">
        <v>10976</v>
      </c>
    </row>
    <row r="12" spans="1:7" x14ac:dyDescent="0.25">
      <c r="A12" s="18" t="s">
        <v>58</v>
      </c>
      <c r="B12" s="17" t="s">
        <v>59</v>
      </c>
      <c r="C12" s="13">
        <f t="shared" si="3"/>
        <v>0</v>
      </c>
      <c r="D12" s="13">
        <f t="shared" si="3"/>
        <v>0</v>
      </c>
      <c r="E12" s="13">
        <f t="shared" si="3"/>
        <v>0</v>
      </c>
      <c r="F12" s="13">
        <f t="shared" si="3"/>
        <v>15927</v>
      </c>
      <c r="G12" s="13">
        <f t="shared" si="3"/>
        <v>0</v>
      </c>
    </row>
    <row r="13" spans="1:7" x14ac:dyDescent="0.25">
      <c r="A13" s="2" t="s">
        <v>29</v>
      </c>
      <c r="B13" s="1" t="s">
        <v>0</v>
      </c>
      <c r="C13" s="12">
        <f>C14</f>
        <v>0</v>
      </c>
      <c r="D13" s="12">
        <f>D14</f>
        <v>0</v>
      </c>
      <c r="E13" s="12">
        <f>E14</f>
        <v>0</v>
      </c>
      <c r="F13" s="12">
        <f t="shared" si="3"/>
        <v>15927</v>
      </c>
      <c r="G13" s="12">
        <f t="shared" si="3"/>
        <v>0</v>
      </c>
    </row>
    <row r="14" spans="1:7" x14ac:dyDescent="0.25">
      <c r="A14" s="7">
        <v>32</v>
      </c>
      <c r="B14" s="1" t="s">
        <v>30</v>
      </c>
      <c r="C14" s="22"/>
      <c r="D14" s="23">
        <v>0</v>
      </c>
      <c r="E14" s="3">
        <v>0</v>
      </c>
      <c r="F14" s="3">
        <v>15927</v>
      </c>
      <c r="G14" s="3">
        <v>0</v>
      </c>
    </row>
    <row r="15" spans="1:7" x14ac:dyDescent="0.25">
      <c r="A15" s="18" t="s">
        <v>60</v>
      </c>
      <c r="B15" s="17" t="s">
        <v>61</v>
      </c>
      <c r="C15" s="13">
        <f t="shared" si="3"/>
        <v>115961</v>
      </c>
      <c r="D15" s="13">
        <f t="shared" si="3"/>
        <v>150750</v>
      </c>
      <c r="E15" s="13">
        <f t="shared" si="3"/>
        <v>150750</v>
      </c>
      <c r="F15" s="13">
        <f t="shared" si="3"/>
        <v>150750</v>
      </c>
      <c r="G15" s="13">
        <f t="shared" si="3"/>
        <v>150750</v>
      </c>
    </row>
    <row r="16" spans="1:7" x14ac:dyDescent="0.25">
      <c r="A16" s="19" t="s">
        <v>29</v>
      </c>
      <c r="B16" s="15" t="s">
        <v>0</v>
      </c>
      <c r="C16" s="12">
        <f>C17</f>
        <v>115961</v>
      </c>
      <c r="D16" s="12">
        <f>D17</f>
        <v>150750</v>
      </c>
      <c r="E16" s="12">
        <f>E17</f>
        <v>150750</v>
      </c>
      <c r="F16" s="12">
        <f t="shared" si="3"/>
        <v>150750</v>
      </c>
      <c r="G16" s="12">
        <f t="shared" si="3"/>
        <v>150750</v>
      </c>
    </row>
    <row r="17" spans="1:7" x14ac:dyDescent="0.25">
      <c r="A17" s="7">
        <v>32</v>
      </c>
      <c r="B17" s="1" t="s">
        <v>30</v>
      </c>
      <c r="C17" s="22">
        <v>115961</v>
      </c>
      <c r="D17" s="23">
        <v>150750</v>
      </c>
      <c r="E17" s="3">
        <v>150750</v>
      </c>
      <c r="F17" s="3">
        <v>150750</v>
      </c>
      <c r="G17" s="3">
        <v>150750</v>
      </c>
    </row>
    <row r="18" spans="1:7" x14ac:dyDescent="0.25">
      <c r="A18" s="18" t="s">
        <v>5</v>
      </c>
      <c r="B18" s="17" t="s">
        <v>6</v>
      </c>
      <c r="C18" s="13">
        <f>C19</f>
        <v>2112798</v>
      </c>
      <c r="D18" s="13">
        <f t="shared" ref="D18:G18" si="4">D19</f>
        <v>1533503</v>
      </c>
      <c r="E18" s="13">
        <f t="shared" si="4"/>
        <v>1675740</v>
      </c>
      <c r="F18" s="13">
        <f t="shared" si="4"/>
        <v>1675740</v>
      </c>
      <c r="G18" s="13">
        <f t="shared" si="4"/>
        <v>1675740</v>
      </c>
    </row>
    <row r="19" spans="1:7" x14ac:dyDescent="0.25">
      <c r="A19" s="19" t="s">
        <v>29</v>
      </c>
      <c r="B19" s="15" t="s">
        <v>0</v>
      </c>
      <c r="C19" s="26">
        <f>C20+C21+C22+C24+C25+C26+C27+C28+C29+C23</f>
        <v>2112798</v>
      </c>
      <c r="D19" s="26">
        <f t="shared" ref="D19:G19" si="5">D20+D21+D22+D24+D25+D26+D27+D28+D29</f>
        <v>1533503</v>
      </c>
      <c r="E19" s="12">
        <f t="shared" si="5"/>
        <v>1675740</v>
      </c>
      <c r="F19" s="12">
        <f t="shared" si="5"/>
        <v>1675740</v>
      </c>
      <c r="G19" s="12">
        <f t="shared" si="5"/>
        <v>1675740</v>
      </c>
    </row>
    <row r="20" spans="1:7" x14ac:dyDescent="0.25">
      <c r="A20" s="7" t="s">
        <v>15</v>
      </c>
      <c r="B20" s="1" t="s">
        <v>31</v>
      </c>
      <c r="C20" s="22">
        <v>192201</v>
      </c>
      <c r="D20" s="25">
        <v>117551</v>
      </c>
      <c r="E20" s="3">
        <v>245200</v>
      </c>
      <c r="F20" s="3">
        <v>245200</v>
      </c>
      <c r="G20" s="3">
        <v>245200</v>
      </c>
    </row>
    <row r="21" spans="1:7" x14ac:dyDescent="0.25">
      <c r="A21" s="7" t="s">
        <v>20</v>
      </c>
      <c r="B21" s="1" t="s">
        <v>30</v>
      </c>
      <c r="C21" s="22">
        <v>1214410</v>
      </c>
      <c r="D21" s="23">
        <v>1126065</v>
      </c>
      <c r="E21" s="3">
        <v>1007374</v>
      </c>
      <c r="F21" s="3">
        <v>1007374</v>
      </c>
      <c r="G21" s="3">
        <v>1007374</v>
      </c>
    </row>
    <row r="22" spans="1:7" x14ac:dyDescent="0.25">
      <c r="A22" s="7" t="s">
        <v>21</v>
      </c>
      <c r="B22" s="1" t="s">
        <v>32</v>
      </c>
      <c r="C22" s="22">
        <v>22342</v>
      </c>
      <c r="D22" s="23">
        <v>39953</v>
      </c>
      <c r="E22" s="3">
        <v>10350</v>
      </c>
      <c r="F22" s="3">
        <v>10350</v>
      </c>
      <c r="G22" s="3">
        <v>10350</v>
      </c>
    </row>
    <row r="23" spans="1:7" x14ac:dyDescent="0.25">
      <c r="A23" s="7">
        <v>36</v>
      </c>
      <c r="B23" s="1"/>
      <c r="C23" s="22">
        <v>325912</v>
      </c>
      <c r="D23" s="23"/>
      <c r="E23" s="3"/>
      <c r="F23" s="3"/>
      <c r="G23" s="3"/>
    </row>
    <row r="24" spans="1:7" x14ac:dyDescent="0.25">
      <c r="A24" s="7" t="s">
        <v>22</v>
      </c>
      <c r="B24" s="1" t="s">
        <v>33</v>
      </c>
      <c r="C24" s="22">
        <v>124202</v>
      </c>
      <c r="D24" s="23">
        <v>112591</v>
      </c>
      <c r="E24" s="3">
        <v>150000</v>
      </c>
      <c r="F24" s="3">
        <v>150000</v>
      </c>
      <c r="G24" s="3">
        <v>150000</v>
      </c>
    </row>
    <row r="25" spans="1:7" x14ac:dyDescent="0.25">
      <c r="A25" s="7" t="s">
        <v>25</v>
      </c>
      <c r="B25" s="1" t="s">
        <v>37</v>
      </c>
      <c r="C25" s="22"/>
      <c r="D25" s="22">
        <v>0</v>
      </c>
      <c r="E25" s="3">
        <v>0</v>
      </c>
      <c r="F25" s="3">
        <v>0</v>
      </c>
      <c r="G25" s="3">
        <v>0</v>
      </c>
    </row>
    <row r="26" spans="1:7" x14ac:dyDescent="0.25">
      <c r="A26" s="7" t="s">
        <v>23</v>
      </c>
      <c r="B26" s="1" t="s">
        <v>41</v>
      </c>
      <c r="C26" s="22">
        <v>6470</v>
      </c>
      <c r="D26" s="22">
        <v>500</v>
      </c>
      <c r="E26" s="3">
        <v>5000</v>
      </c>
      <c r="F26" s="3">
        <v>5000</v>
      </c>
      <c r="G26" s="3">
        <v>5000</v>
      </c>
    </row>
    <row r="27" spans="1:7" x14ac:dyDescent="0.25">
      <c r="A27" s="7" t="s">
        <v>24</v>
      </c>
      <c r="B27" s="1" t="s">
        <v>34</v>
      </c>
      <c r="C27" s="22">
        <v>227261</v>
      </c>
      <c r="D27" s="22">
        <v>131743</v>
      </c>
      <c r="E27" s="3">
        <v>252716</v>
      </c>
      <c r="F27" s="3">
        <v>252716</v>
      </c>
      <c r="G27" s="3">
        <v>252716</v>
      </c>
    </row>
    <row r="28" spans="1:7" x14ac:dyDescent="0.25">
      <c r="A28" s="7">
        <v>43</v>
      </c>
      <c r="B28" s="1" t="s">
        <v>47</v>
      </c>
      <c r="C28" s="22">
        <v>0</v>
      </c>
      <c r="D28" s="22">
        <v>100</v>
      </c>
      <c r="E28" s="3">
        <v>100</v>
      </c>
      <c r="F28" s="3">
        <v>100</v>
      </c>
      <c r="G28" s="3">
        <v>100</v>
      </c>
    </row>
    <row r="29" spans="1:7" x14ac:dyDescent="0.25">
      <c r="A29" s="7" t="s">
        <v>26</v>
      </c>
      <c r="B29" s="1" t="s">
        <v>35</v>
      </c>
      <c r="C29" s="22">
        <v>0</v>
      </c>
      <c r="D29" s="22">
        <v>5000</v>
      </c>
      <c r="E29" s="3">
        <v>5000</v>
      </c>
      <c r="F29" s="3">
        <v>5000</v>
      </c>
      <c r="G29" s="3">
        <v>5000</v>
      </c>
    </row>
    <row r="30" spans="1:7" x14ac:dyDescent="0.25">
      <c r="A30" s="18" t="s">
        <v>17</v>
      </c>
      <c r="B30" s="17" t="s">
        <v>2</v>
      </c>
      <c r="C30" s="13">
        <f>C31+C38+C46+C57+C67</f>
        <v>1532400</v>
      </c>
      <c r="D30" s="13">
        <f>D31+D38+D46+D57+D67</f>
        <v>1855295</v>
      </c>
      <c r="E30" s="13">
        <f>E31+E38+E46+E57+E67</f>
        <v>1515307</v>
      </c>
      <c r="F30" s="13">
        <f t="shared" ref="F30:G30" si="6">F31+F38+F46+F57+F67</f>
        <v>1286871</v>
      </c>
      <c r="G30" s="13">
        <f t="shared" si="6"/>
        <v>1169279</v>
      </c>
    </row>
    <row r="31" spans="1:7" x14ac:dyDescent="0.25">
      <c r="A31" s="19" t="s">
        <v>15</v>
      </c>
      <c r="B31" s="15" t="s">
        <v>16</v>
      </c>
      <c r="C31" s="26">
        <f t="shared" ref="C31" si="7">C32+C33+C36</f>
        <v>177068</v>
      </c>
      <c r="D31" s="26">
        <f>D32+D33+D36+D34+D35+D37</f>
        <v>448267</v>
      </c>
      <c r="E31" s="26">
        <f t="shared" ref="E31:G31" si="8">E32+E33+E36+E34+E35+E37</f>
        <v>312570</v>
      </c>
      <c r="F31" s="26">
        <f t="shared" si="8"/>
        <v>283446</v>
      </c>
      <c r="G31" s="26">
        <f t="shared" si="8"/>
        <v>282450</v>
      </c>
    </row>
    <row r="32" spans="1:7" x14ac:dyDescent="0.25">
      <c r="A32" s="7" t="s">
        <v>15</v>
      </c>
      <c r="B32" s="1" t="s">
        <v>31</v>
      </c>
      <c r="C32" s="22">
        <v>110056</v>
      </c>
      <c r="D32" s="22">
        <v>254173</v>
      </c>
      <c r="E32" s="3">
        <v>197000</v>
      </c>
      <c r="F32" s="3">
        <v>189200</v>
      </c>
      <c r="G32" s="3">
        <v>181500</v>
      </c>
    </row>
    <row r="33" spans="1:7" x14ac:dyDescent="0.25">
      <c r="A33" s="7" t="s">
        <v>20</v>
      </c>
      <c r="B33" s="1" t="s">
        <v>30</v>
      </c>
      <c r="C33" s="22">
        <v>66282</v>
      </c>
      <c r="D33" s="22">
        <v>136771</v>
      </c>
      <c r="E33" s="3">
        <v>80100</v>
      </c>
      <c r="F33" s="3">
        <v>82135</v>
      </c>
      <c r="G33" s="3">
        <v>89078</v>
      </c>
    </row>
    <row r="34" spans="1:7" x14ac:dyDescent="0.25">
      <c r="A34" s="7">
        <v>34</v>
      </c>
      <c r="B34" s="1" t="s">
        <v>32</v>
      </c>
      <c r="C34" s="22">
        <v>236</v>
      </c>
      <c r="D34" s="22">
        <v>96</v>
      </c>
      <c r="E34" s="3">
        <v>150</v>
      </c>
      <c r="F34" s="3">
        <v>151</v>
      </c>
      <c r="G34" s="3">
        <v>152</v>
      </c>
    </row>
    <row r="35" spans="1:7" x14ac:dyDescent="0.25">
      <c r="A35" s="7">
        <v>37</v>
      </c>
      <c r="B35" s="1" t="s">
        <v>33</v>
      </c>
      <c r="C35" s="22">
        <v>796</v>
      </c>
      <c r="D35" s="22">
        <v>2000</v>
      </c>
      <c r="E35" s="3">
        <v>800</v>
      </c>
      <c r="F35" s="3">
        <v>800</v>
      </c>
      <c r="G35" s="3">
        <v>800</v>
      </c>
    </row>
    <row r="36" spans="1:7" x14ac:dyDescent="0.25">
      <c r="A36" s="7">
        <v>38</v>
      </c>
      <c r="B36" s="1" t="s">
        <v>37</v>
      </c>
      <c r="C36" s="22">
        <v>730</v>
      </c>
      <c r="D36" s="22">
        <v>4327</v>
      </c>
      <c r="E36" s="3">
        <v>3000</v>
      </c>
      <c r="F36" s="3">
        <v>2640</v>
      </c>
      <c r="G36" s="3">
        <v>2000</v>
      </c>
    </row>
    <row r="37" spans="1:7" x14ac:dyDescent="0.25">
      <c r="A37" s="7">
        <v>42</v>
      </c>
      <c r="B37" s="1" t="s">
        <v>34</v>
      </c>
      <c r="C37" s="22">
        <v>24038</v>
      </c>
      <c r="D37" s="22">
        <v>50900</v>
      </c>
      <c r="E37" s="3">
        <v>31520</v>
      </c>
      <c r="F37" s="3">
        <v>8520</v>
      </c>
      <c r="G37" s="3">
        <v>8920</v>
      </c>
    </row>
    <row r="38" spans="1:7" x14ac:dyDescent="0.25">
      <c r="A38" s="19" t="s">
        <v>9</v>
      </c>
      <c r="B38" s="15" t="s">
        <v>10</v>
      </c>
      <c r="C38" s="26">
        <f>C39+C40+C41+C42+C43+C44+C45</f>
        <v>1005794</v>
      </c>
      <c r="D38" s="26">
        <f>D39+D40+D41+D42+D43+D44+D45</f>
        <v>1100655</v>
      </c>
      <c r="E38" s="26">
        <f t="shared" ref="E38:G38" si="9">E39+E40+E41+E42+E43+E44+E45</f>
        <v>1029270</v>
      </c>
      <c r="F38" s="26">
        <f t="shared" si="9"/>
        <v>928425</v>
      </c>
      <c r="G38" s="26">
        <f t="shared" si="9"/>
        <v>830829</v>
      </c>
    </row>
    <row r="39" spans="1:7" x14ac:dyDescent="0.25">
      <c r="A39" s="7" t="s">
        <v>15</v>
      </c>
      <c r="B39" s="1" t="s">
        <v>31</v>
      </c>
      <c r="C39" s="22">
        <v>89275</v>
      </c>
      <c r="D39" s="22">
        <v>24085</v>
      </c>
      <c r="E39" s="3">
        <v>22000</v>
      </c>
      <c r="F39" s="3">
        <v>22035</v>
      </c>
      <c r="G39" s="3">
        <v>22056</v>
      </c>
    </row>
    <row r="40" spans="1:7" x14ac:dyDescent="0.25">
      <c r="A40" s="7" t="s">
        <v>20</v>
      </c>
      <c r="B40" s="1" t="s">
        <v>30</v>
      </c>
      <c r="C40" s="22">
        <v>854149</v>
      </c>
      <c r="D40" s="22">
        <v>940700</v>
      </c>
      <c r="E40" s="3">
        <v>878340</v>
      </c>
      <c r="F40" s="3">
        <v>795035</v>
      </c>
      <c r="G40" s="3">
        <v>710312</v>
      </c>
    </row>
    <row r="41" spans="1:7" x14ac:dyDescent="0.25">
      <c r="A41" s="7" t="s">
        <v>21</v>
      </c>
      <c r="B41" s="1" t="s">
        <v>32</v>
      </c>
      <c r="C41" s="22">
        <v>3989</v>
      </c>
      <c r="D41" s="22">
        <v>3152</v>
      </c>
      <c r="E41" s="3">
        <v>5030</v>
      </c>
      <c r="F41" s="3">
        <v>5033</v>
      </c>
      <c r="G41" s="3">
        <v>5024</v>
      </c>
    </row>
    <row r="42" spans="1:7" x14ac:dyDescent="0.25">
      <c r="A42" s="7" t="s">
        <v>22</v>
      </c>
      <c r="B42" s="1" t="s">
        <v>33</v>
      </c>
      <c r="C42" s="22">
        <v>16050</v>
      </c>
      <c r="D42" s="22">
        <v>19952</v>
      </c>
      <c r="E42" s="3">
        <v>17800</v>
      </c>
      <c r="F42" s="3">
        <v>12804</v>
      </c>
      <c r="G42" s="3">
        <v>11806</v>
      </c>
    </row>
    <row r="43" spans="1:7" x14ac:dyDescent="0.25">
      <c r="A43" s="7">
        <v>38</v>
      </c>
      <c r="B43" s="1" t="s">
        <v>37</v>
      </c>
      <c r="C43" s="22">
        <v>7034</v>
      </c>
      <c r="D43" s="22">
        <v>1100</v>
      </c>
      <c r="E43" s="3">
        <v>1000</v>
      </c>
      <c r="F43" s="3">
        <v>900</v>
      </c>
      <c r="G43" s="3">
        <v>500</v>
      </c>
    </row>
    <row r="44" spans="1:7" x14ac:dyDescent="0.25">
      <c r="A44" s="7" t="s">
        <v>24</v>
      </c>
      <c r="B44" s="1" t="s">
        <v>34</v>
      </c>
      <c r="C44" s="22">
        <v>35297</v>
      </c>
      <c r="D44" s="22">
        <v>111566</v>
      </c>
      <c r="E44" s="3">
        <v>105100</v>
      </c>
      <c r="F44" s="3">
        <v>92618</v>
      </c>
      <c r="G44" s="3">
        <v>81131</v>
      </c>
    </row>
    <row r="45" spans="1:7" x14ac:dyDescent="0.25">
      <c r="A45" s="7">
        <v>45</v>
      </c>
      <c r="B45" s="1" t="s">
        <v>35</v>
      </c>
      <c r="C45" s="22"/>
      <c r="D45" s="22">
        <v>100</v>
      </c>
      <c r="E45" s="3"/>
      <c r="F45" s="3"/>
      <c r="G45" s="3"/>
    </row>
    <row r="46" spans="1:7" x14ac:dyDescent="0.25">
      <c r="A46" s="19" t="s">
        <v>11</v>
      </c>
      <c r="B46" s="15" t="s">
        <v>12</v>
      </c>
      <c r="C46" s="26">
        <f>C47+C48+C49+C50+C51+C52+C53+C54+C55+C56</f>
        <v>6274</v>
      </c>
      <c r="D46" s="26">
        <f>D47+D48+D49+D50+D51+D52+D53+D54+D55+D56</f>
        <v>25366</v>
      </c>
      <c r="E46" s="26">
        <f t="shared" ref="E46:G46" si="10">E47+E48+E49+E50+E51+E52+E53+E54+E55+E56</f>
        <v>0</v>
      </c>
      <c r="F46" s="26">
        <f t="shared" si="10"/>
        <v>0</v>
      </c>
      <c r="G46" s="26">
        <f t="shared" si="10"/>
        <v>0</v>
      </c>
    </row>
    <row r="47" spans="1:7" x14ac:dyDescent="0.25">
      <c r="A47" s="7" t="s">
        <v>15</v>
      </c>
      <c r="B47" s="1" t="s">
        <v>31</v>
      </c>
      <c r="C47" s="22">
        <v>265</v>
      </c>
      <c r="D47" s="22">
        <v>13014</v>
      </c>
      <c r="E47" s="3">
        <v>0</v>
      </c>
      <c r="F47" s="3">
        <v>0</v>
      </c>
      <c r="G47" s="3">
        <v>0</v>
      </c>
    </row>
    <row r="48" spans="1:7" x14ac:dyDescent="0.25">
      <c r="A48" s="7" t="s">
        <v>20</v>
      </c>
      <c r="B48" s="1" t="s">
        <v>30</v>
      </c>
      <c r="C48" s="22">
        <v>5989</v>
      </c>
      <c r="D48" s="22">
        <v>12302</v>
      </c>
      <c r="E48" s="3">
        <v>0</v>
      </c>
      <c r="F48" s="3">
        <v>0</v>
      </c>
      <c r="G48" s="3">
        <v>0</v>
      </c>
    </row>
    <row r="49" spans="1:7" x14ac:dyDescent="0.25">
      <c r="A49" s="7" t="s">
        <v>21</v>
      </c>
      <c r="B49" s="1" t="s">
        <v>32</v>
      </c>
      <c r="C49" s="22">
        <v>20</v>
      </c>
      <c r="D49" s="22">
        <v>50</v>
      </c>
      <c r="E49" s="3">
        <v>0</v>
      </c>
      <c r="F49" s="3">
        <v>0</v>
      </c>
      <c r="G49" s="3">
        <v>0</v>
      </c>
    </row>
    <row r="50" spans="1:7" x14ac:dyDescent="0.25">
      <c r="A50" s="7" t="s">
        <v>28</v>
      </c>
      <c r="B50" s="1" t="s">
        <v>38</v>
      </c>
      <c r="C50" s="22"/>
      <c r="D50" s="22"/>
      <c r="E50" s="3">
        <v>0</v>
      </c>
      <c r="F50" s="3">
        <v>0</v>
      </c>
      <c r="G50" s="3">
        <v>0</v>
      </c>
    </row>
    <row r="51" spans="1:7" x14ac:dyDescent="0.25">
      <c r="A51" s="7" t="s">
        <v>27</v>
      </c>
      <c r="B51" s="1" t="s">
        <v>36</v>
      </c>
      <c r="C51" s="22"/>
      <c r="D51" s="22"/>
      <c r="E51" s="3">
        <v>0</v>
      </c>
      <c r="F51" s="3">
        <v>0</v>
      </c>
      <c r="G51" s="3">
        <v>0</v>
      </c>
    </row>
    <row r="52" spans="1:7" x14ac:dyDescent="0.25">
      <c r="A52" s="7" t="s">
        <v>22</v>
      </c>
      <c r="B52" s="1" t="s">
        <v>33</v>
      </c>
      <c r="C52" s="22"/>
      <c r="D52" s="22"/>
      <c r="E52" s="3">
        <v>0</v>
      </c>
      <c r="F52" s="3">
        <v>0</v>
      </c>
      <c r="G52" s="3">
        <v>0</v>
      </c>
    </row>
    <row r="53" spans="1:7" x14ac:dyDescent="0.25">
      <c r="A53" s="7" t="s">
        <v>25</v>
      </c>
      <c r="B53" s="1" t="s">
        <v>37</v>
      </c>
      <c r="C53" s="22"/>
      <c r="D53" s="22"/>
      <c r="E53" s="3">
        <v>0</v>
      </c>
      <c r="F53" s="3">
        <v>0</v>
      </c>
      <c r="G53" s="3">
        <v>0</v>
      </c>
    </row>
    <row r="54" spans="1:7" x14ac:dyDescent="0.25">
      <c r="A54" s="7" t="s">
        <v>23</v>
      </c>
      <c r="B54" s="1" t="s">
        <v>41</v>
      </c>
      <c r="C54" s="22"/>
      <c r="D54" s="22"/>
      <c r="E54" s="3">
        <v>0</v>
      </c>
      <c r="F54" s="3">
        <v>0</v>
      </c>
      <c r="G54" s="3">
        <v>0</v>
      </c>
    </row>
    <row r="55" spans="1:7" x14ac:dyDescent="0.25">
      <c r="A55" s="7" t="s">
        <v>24</v>
      </c>
      <c r="B55" s="1" t="s">
        <v>34</v>
      </c>
      <c r="C55" s="22"/>
      <c r="D55" s="22"/>
      <c r="E55" s="3">
        <v>0</v>
      </c>
      <c r="F55" s="3">
        <v>0</v>
      </c>
      <c r="G55" s="3">
        <v>0</v>
      </c>
    </row>
    <row r="56" spans="1:7" x14ac:dyDescent="0.25">
      <c r="A56" s="7" t="s">
        <v>26</v>
      </c>
      <c r="B56" s="1" t="s">
        <v>35</v>
      </c>
      <c r="C56" s="22"/>
      <c r="D56" s="22"/>
      <c r="E56" s="3">
        <v>0</v>
      </c>
      <c r="F56" s="3">
        <v>0</v>
      </c>
      <c r="G56" s="3">
        <v>0</v>
      </c>
    </row>
    <row r="57" spans="1:7" x14ac:dyDescent="0.25">
      <c r="A57" s="19" t="s">
        <v>40</v>
      </c>
      <c r="B57" s="15" t="s">
        <v>13</v>
      </c>
      <c r="C57" s="26">
        <f>C58+C59+C60+C61+C62+C63+C64+C65+C66</f>
        <v>336254</v>
      </c>
      <c r="D57" s="12">
        <f t="shared" ref="C57:D57" si="11">D58+D59+D60+D61+D62+D63+D64+D65+D66</f>
        <v>269594</v>
      </c>
      <c r="E57" s="12">
        <f>E58+E59+E60+E61+E62+E63+E64+E65+E66</f>
        <v>173467</v>
      </c>
      <c r="F57" s="12">
        <f t="shared" ref="F57:G57" si="12">F58+F59+F60+F61+F62+F63+F64+F65+F66</f>
        <v>75000</v>
      </c>
      <c r="G57" s="12">
        <f t="shared" si="12"/>
        <v>56000</v>
      </c>
    </row>
    <row r="58" spans="1:7" x14ac:dyDescent="0.25">
      <c r="A58" s="7" t="s">
        <v>15</v>
      </c>
      <c r="B58" s="1" t="s">
        <v>31</v>
      </c>
      <c r="C58" s="22">
        <v>122612</v>
      </c>
      <c r="D58" s="22">
        <v>59801</v>
      </c>
      <c r="E58" s="3">
        <v>52917</v>
      </c>
      <c r="F58" s="3">
        <v>24000</v>
      </c>
      <c r="G58" s="3">
        <v>5000</v>
      </c>
    </row>
    <row r="59" spans="1:7" x14ac:dyDescent="0.25">
      <c r="A59" s="7" t="s">
        <v>20</v>
      </c>
      <c r="B59" s="1" t="s">
        <v>30</v>
      </c>
      <c r="C59" s="22">
        <v>93274</v>
      </c>
      <c r="D59" s="22">
        <v>112593</v>
      </c>
      <c r="E59" s="3">
        <v>1550</v>
      </c>
      <c r="F59" s="3">
        <v>1000</v>
      </c>
      <c r="G59" s="3">
        <v>1000</v>
      </c>
    </row>
    <row r="60" spans="1:7" x14ac:dyDescent="0.25">
      <c r="A60" s="7" t="s">
        <v>21</v>
      </c>
      <c r="B60" s="1" t="s">
        <v>32</v>
      </c>
      <c r="C60" s="22">
        <v>2348</v>
      </c>
      <c r="D60" s="22">
        <v>27</v>
      </c>
      <c r="E60" s="3">
        <v>0</v>
      </c>
      <c r="F60" s="3"/>
      <c r="G60" s="3"/>
    </row>
    <row r="61" spans="1:7" x14ac:dyDescent="0.25">
      <c r="A61" s="7" t="s">
        <v>27</v>
      </c>
      <c r="B61" s="1" t="s">
        <v>36</v>
      </c>
      <c r="C61" s="22">
        <v>21938</v>
      </c>
      <c r="D61" s="22">
        <v>18462</v>
      </c>
      <c r="E61" s="3"/>
      <c r="F61" s="3"/>
      <c r="G61" s="3"/>
    </row>
    <row r="62" spans="1:7" x14ac:dyDescent="0.25">
      <c r="A62" s="7" t="s">
        <v>22</v>
      </c>
      <c r="B62" s="1" t="s">
        <v>33</v>
      </c>
      <c r="C62" s="22">
        <v>80241</v>
      </c>
      <c r="D62" s="22">
        <v>70300</v>
      </c>
      <c r="E62" s="3">
        <v>119000</v>
      </c>
      <c r="F62" s="3">
        <v>50000</v>
      </c>
      <c r="G62" s="3">
        <v>50000</v>
      </c>
    </row>
    <row r="63" spans="1:7" x14ac:dyDescent="0.25">
      <c r="A63" s="7" t="s">
        <v>25</v>
      </c>
      <c r="B63" s="1" t="s">
        <v>37</v>
      </c>
      <c r="C63" s="22">
        <v>0</v>
      </c>
      <c r="D63" s="22"/>
      <c r="E63" s="3"/>
      <c r="F63" s="3"/>
      <c r="G63" s="3"/>
    </row>
    <row r="64" spans="1:7" x14ac:dyDescent="0.25">
      <c r="A64" s="7" t="s">
        <v>23</v>
      </c>
      <c r="B64" s="1" t="s">
        <v>41</v>
      </c>
      <c r="C64" s="22">
        <v>0</v>
      </c>
      <c r="D64" s="22"/>
      <c r="E64" s="3"/>
      <c r="F64" s="3"/>
      <c r="G64" s="3"/>
    </row>
    <row r="65" spans="1:7" x14ac:dyDescent="0.25">
      <c r="A65" s="7" t="s">
        <v>24</v>
      </c>
      <c r="B65" s="1" t="s">
        <v>34</v>
      </c>
      <c r="C65" s="22">
        <v>15841</v>
      </c>
      <c r="D65" s="22">
        <v>8411</v>
      </c>
      <c r="E65" s="3"/>
      <c r="F65" s="3"/>
      <c r="G65" s="3"/>
    </row>
    <row r="66" spans="1:7" x14ac:dyDescent="0.25">
      <c r="A66" s="7" t="s">
        <v>26</v>
      </c>
      <c r="B66" s="1" t="s">
        <v>35</v>
      </c>
      <c r="C66" s="22">
        <v>0</v>
      </c>
      <c r="D66" s="22"/>
      <c r="E66" s="3"/>
      <c r="F66" s="3"/>
      <c r="G66" s="3"/>
    </row>
    <row r="67" spans="1:7" x14ac:dyDescent="0.25">
      <c r="A67" s="19" t="s">
        <v>46</v>
      </c>
      <c r="B67" s="15" t="s">
        <v>14</v>
      </c>
      <c r="C67" s="26">
        <f>C68+C69+C70+C71+C72+C73</f>
        <v>7010</v>
      </c>
      <c r="D67" s="26">
        <f>D68+D69+D70+D71+D72+D73</f>
        <v>11413</v>
      </c>
      <c r="E67" s="26">
        <f t="shared" ref="E67:G67" si="13">E68+E69+E70+E71+E72+E73</f>
        <v>0</v>
      </c>
      <c r="F67" s="26">
        <f t="shared" si="13"/>
        <v>0</v>
      </c>
      <c r="G67" s="26">
        <f t="shared" si="13"/>
        <v>0</v>
      </c>
    </row>
    <row r="68" spans="1:7" x14ac:dyDescent="0.25">
      <c r="A68" s="7" t="s">
        <v>15</v>
      </c>
      <c r="B68" s="1" t="s">
        <v>31</v>
      </c>
      <c r="C68" s="22"/>
      <c r="D68" s="22"/>
      <c r="E68" s="3"/>
      <c r="F68" s="3"/>
      <c r="G68" s="3"/>
    </row>
    <row r="69" spans="1:7" x14ac:dyDescent="0.25">
      <c r="A69" s="7" t="s">
        <v>20</v>
      </c>
      <c r="B69" s="1" t="s">
        <v>30</v>
      </c>
      <c r="C69" s="22">
        <v>7010</v>
      </c>
      <c r="D69" s="22">
        <v>3799</v>
      </c>
      <c r="E69" s="3"/>
      <c r="F69" s="3"/>
      <c r="G69" s="3"/>
    </row>
    <row r="70" spans="1:7" x14ac:dyDescent="0.25">
      <c r="A70" s="7" t="s">
        <v>21</v>
      </c>
      <c r="B70" s="1" t="s">
        <v>32</v>
      </c>
      <c r="C70" s="22"/>
      <c r="D70" s="22"/>
      <c r="E70" s="3"/>
      <c r="F70" s="3"/>
      <c r="G70" s="3"/>
    </row>
    <row r="71" spans="1:7" x14ac:dyDescent="0.25">
      <c r="A71" s="7" t="s">
        <v>23</v>
      </c>
      <c r="B71" s="1" t="s">
        <v>41</v>
      </c>
      <c r="C71" s="22">
        <v>0</v>
      </c>
      <c r="D71" s="22"/>
      <c r="E71" s="3"/>
      <c r="F71" s="3"/>
      <c r="G71" s="3"/>
    </row>
    <row r="72" spans="1:7" x14ac:dyDescent="0.25">
      <c r="A72" s="7" t="s">
        <v>24</v>
      </c>
      <c r="B72" s="1" t="s">
        <v>34</v>
      </c>
      <c r="C72" s="22">
        <v>0</v>
      </c>
      <c r="D72" s="22">
        <v>7614</v>
      </c>
      <c r="E72" s="3"/>
      <c r="F72" s="3"/>
      <c r="G72" s="3"/>
    </row>
    <row r="73" spans="1:7" x14ac:dyDescent="0.25">
      <c r="A73" s="7" t="s">
        <v>26</v>
      </c>
      <c r="B73" s="1" t="s">
        <v>35</v>
      </c>
      <c r="C73" s="22">
        <v>0</v>
      </c>
      <c r="D73" s="22"/>
      <c r="E73" s="3"/>
      <c r="F73" s="3"/>
      <c r="G73" s="3"/>
    </row>
    <row r="74" spans="1:7" x14ac:dyDescent="0.25">
      <c r="A74" s="16" t="s">
        <v>4</v>
      </c>
      <c r="B74" s="17" t="s">
        <v>55</v>
      </c>
      <c r="C74" s="13">
        <f>C75</f>
        <v>0</v>
      </c>
      <c r="D74" s="13">
        <f>D75</f>
        <v>50000</v>
      </c>
      <c r="E74" s="13">
        <f>E75</f>
        <v>15000</v>
      </c>
      <c r="F74" s="13">
        <f t="shared" ref="F74:G75" si="14">F75</f>
        <v>15000</v>
      </c>
      <c r="G74" s="13">
        <f t="shared" si="14"/>
        <v>15000</v>
      </c>
    </row>
    <row r="75" spans="1:7" x14ac:dyDescent="0.25">
      <c r="A75" s="14">
        <v>11</v>
      </c>
      <c r="B75" s="15" t="s">
        <v>0</v>
      </c>
      <c r="C75" s="12">
        <f>C76</f>
        <v>0</v>
      </c>
      <c r="D75" s="12">
        <f>D76</f>
        <v>50000</v>
      </c>
      <c r="E75" s="12">
        <f>E76</f>
        <v>15000</v>
      </c>
      <c r="F75" s="12">
        <f t="shared" si="14"/>
        <v>15000</v>
      </c>
      <c r="G75" s="12">
        <f t="shared" si="14"/>
        <v>15000</v>
      </c>
    </row>
    <row r="76" spans="1:7" x14ac:dyDescent="0.25">
      <c r="A76" s="7">
        <v>31</v>
      </c>
      <c r="B76" s="1" t="s">
        <v>31</v>
      </c>
      <c r="C76" s="22">
        <v>0</v>
      </c>
      <c r="D76" s="22">
        <v>50000</v>
      </c>
      <c r="E76" s="3">
        <v>15000</v>
      </c>
      <c r="F76" s="3">
        <v>15000</v>
      </c>
      <c r="G76" s="3">
        <v>15000</v>
      </c>
    </row>
    <row r="77" spans="1:7" x14ac:dyDescent="0.25">
      <c r="A77" s="16" t="s">
        <v>7</v>
      </c>
      <c r="B77" s="17" t="s">
        <v>8</v>
      </c>
      <c r="C77" s="13">
        <f>C78+C81</f>
        <v>1419102</v>
      </c>
      <c r="D77" s="13">
        <f>D78+D81</f>
        <v>1774606</v>
      </c>
      <c r="E77" s="13">
        <f>E78+E81</f>
        <v>507126</v>
      </c>
      <c r="F77" s="13">
        <f t="shared" ref="F77:G77" si="15">F78+F81</f>
        <v>357000</v>
      </c>
      <c r="G77" s="13">
        <f t="shared" si="15"/>
        <v>142900</v>
      </c>
    </row>
    <row r="78" spans="1:7" x14ac:dyDescent="0.25">
      <c r="A78" s="11">
        <v>51</v>
      </c>
      <c r="B78" s="1" t="s">
        <v>12</v>
      </c>
      <c r="C78" s="22">
        <f t="shared" ref="C78:D78" si="16">C79+C80</f>
        <v>98</v>
      </c>
      <c r="D78" s="3">
        <f t="shared" si="16"/>
        <v>6850</v>
      </c>
      <c r="E78" s="3">
        <f>E79+E80</f>
        <v>20000</v>
      </c>
      <c r="F78" s="3">
        <f t="shared" ref="F78:G78" si="17">F79+F80</f>
        <v>20000</v>
      </c>
      <c r="G78" s="3">
        <f t="shared" si="17"/>
        <v>20000</v>
      </c>
    </row>
    <row r="79" spans="1:7" x14ac:dyDescent="0.25">
      <c r="A79" s="20">
        <v>32</v>
      </c>
      <c r="B79" s="1" t="s">
        <v>30</v>
      </c>
      <c r="C79" s="22">
        <v>0</v>
      </c>
      <c r="D79" s="22">
        <v>6800</v>
      </c>
      <c r="E79" s="3">
        <v>20000</v>
      </c>
      <c r="F79" s="3">
        <v>20000</v>
      </c>
      <c r="G79" s="3">
        <v>20000</v>
      </c>
    </row>
    <row r="80" spans="1:7" x14ac:dyDescent="0.25">
      <c r="A80" s="20">
        <v>34</v>
      </c>
      <c r="B80" s="1" t="s">
        <v>32</v>
      </c>
      <c r="C80" s="22">
        <v>98</v>
      </c>
      <c r="D80" s="22">
        <v>50</v>
      </c>
      <c r="E80" s="3"/>
      <c r="F80" s="3"/>
      <c r="G80" s="3"/>
    </row>
    <row r="81" spans="1:7" x14ac:dyDescent="0.25">
      <c r="A81" s="11">
        <v>52</v>
      </c>
      <c r="B81" s="1" t="s">
        <v>13</v>
      </c>
      <c r="C81" s="22">
        <f t="shared" ref="C81:D81" si="18">C82+C83+C86+C84+C85+C87</f>
        <v>1419004</v>
      </c>
      <c r="D81" s="3">
        <f t="shared" si="18"/>
        <v>1767756</v>
      </c>
      <c r="E81" s="3">
        <f>E82+E83+E86+E84+E85+E87</f>
        <v>487126</v>
      </c>
      <c r="F81" s="3">
        <f t="shared" ref="F81:G81" si="19">F82+F83+F86+F84+F85+F87</f>
        <v>337000</v>
      </c>
      <c r="G81" s="3">
        <f t="shared" si="19"/>
        <v>122900</v>
      </c>
    </row>
    <row r="82" spans="1:7" x14ac:dyDescent="0.25">
      <c r="A82" s="7">
        <v>31</v>
      </c>
      <c r="B82" s="1" t="s">
        <v>31</v>
      </c>
      <c r="C82" s="22">
        <v>69862</v>
      </c>
      <c r="D82" s="25">
        <v>63942</v>
      </c>
      <c r="E82" s="3">
        <v>18000</v>
      </c>
      <c r="F82" s="3">
        <v>18000</v>
      </c>
      <c r="G82" s="3">
        <v>5500</v>
      </c>
    </row>
    <row r="83" spans="1:7" x14ac:dyDescent="0.25">
      <c r="A83" s="7">
        <v>32</v>
      </c>
      <c r="B83" s="1" t="s">
        <v>30</v>
      </c>
      <c r="C83" s="22">
        <v>310510</v>
      </c>
      <c r="D83" s="23">
        <f>362731+92000</f>
        <v>454731</v>
      </c>
      <c r="E83" s="3">
        <v>169126</v>
      </c>
      <c r="F83" s="3">
        <v>69000</v>
      </c>
      <c r="G83" s="3">
        <v>17400</v>
      </c>
    </row>
    <row r="84" spans="1:7" x14ac:dyDescent="0.25">
      <c r="A84" s="7">
        <v>34</v>
      </c>
      <c r="B84" s="1" t="s">
        <v>32</v>
      </c>
      <c r="C84" s="22">
        <v>233</v>
      </c>
      <c r="D84" s="23">
        <v>18</v>
      </c>
      <c r="E84" s="3">
        <v>0</v>
      </c>
      <c r="F84" s="3">
        <v>0</v>
      </c>
      <c r="G84" s="3">
        <v>0</v>
      </c>
    </row>
    <row r="85" spans="1:7" x14ac:dyDescent="0.25">
      <c r="A85" s="7">
        <v>36</v>
      </c>
      <c r="B85" s="1" t="s">
        <v>36</v>
      </c>
      <c r="C85" s="22">
        <v>580313</v>
      </c>
      <c r="D85" s="23">
        <v>690854</v>
      </c>
      <c r="E85" s="3">
        <v>0</v>
      </c>
      <c r="F85" s="3">
        <v>0</v>
      </c>
      <c r="G85" s="3">
        <v>0</v>
      </c>
    </row>
    <row r="86" spans="1:7" x14ac:dyDescent="0.25">
      <c r="A86" s="7">
        <v>37</v>
      </c>
      <c r="B86" s="1" t="s">
        <v>33</v>
      </c>
      <c r="C86" s="22">
        <v>458086</v>
      </c>
      <c r="D86" s="23">
        <v>550000</v>
      </c>
      <c r="E86" s="3">
        <v>300000</v>
      </c>
      <c r="F86" s="3">
        <v>250000</v>
      </c>
      <c r="G86" s="3">
        <v>100000</v>
      </c>
    </row>
    <row r="87" spans="1:7" x14ac:dyDescent="0.25">
      <c r="A87" s="7">
        <v>42</v>
      </c>
      <c r="B87" s="1" t="s">
        <v>34</v>
      </c>
      <c r="C87" s="22"/>
      <c r="D87" s="23">
        <v>8211</v>
      </c>
      <c r="E87" s="3">
        <v>0</v>
      </c>
      <c r="F87" s="3">
        <v>0</v>
      </c>
      <c r="G87" s="3">
        <v>0</v>
      </c>
    </row>
    <row r="88" spans="1:7" x14ac:dyDescent="0.25">
      <c r="A88" s="18" t="s">
        <v>18</v>
      </c>
      <c r="B88" s="17" t="s">
        <v>19</v>
      </c>
      <c r="C88" s="13">
        <f>C89+C96</f>
        <v>1398011</v>
      </c>
      <c r="D88" s="13">
        <f>D89+D96</f>
        <v>910955</v>
      </c>
      <c r="E88" s="13">
        <f>E89+E96</f>
        <v>1216805</v>
      </c>
      <c r="F88" s="13">
        <f t="shared" ref="F88:G88" si="20">F89+F96</f>
        <v>0</v>
      </c>
      <c r="G88" s="13">
        <f t="shared" si="20"/>
        <v>0</v>
      </c>
    </row>
    <row r="89" spans="1:7" x14ac:dyDescent="0.25">
      <c r="A89" s="2" t="s">
        <v>39</v>
      </c>
      <c r="B89" s="1" t="s">
        <v>3</v>
      </c>
      <c r="C89" s="22">
        <f>C90+C91+C92+C93+C94+C95</f>
        <v>106413</v>
      </c>
      <c r="D89" s="22">
        <f>D90+D91+D92+D93+D94+D95</f>
        <v>44643</v>
      </c>
      <c r="E89" s="22">
        <f t="shared" ref="E89:G89" si="21">E90+E91+E92+E93+E94+E95</f>
        <v>140021</v>
      </c>
      <c r="F89" s="22">
        <f t="shared" si="21"/>
        <v>0</v>
      </c>
      <c r="G89" s="22">
        <f t="shared" si="21"/>
        <v>0</v>
      </c>
    </row>
    <row r="90" spans="1:7" x14ac:dyDescent="0.25">
      <c r="A90" s="7" t="s">
        <v>15</v>
      </c>
      <c r="B90" s="1" t="s">
        <v>31</v>
      </c>
      <c r="C90" s="22"/>
      <c r="D90" s="22"/>
      <c r="E90" s="3"/>
      <c r="F90" s="3"/>
      <c r="G90" s="3"/>
    </row>
    <row r="91" spans="1:7" x14ac:dyDescent="0.25">
      <c r="A91" s="7" t="s">
        <v>20</v>
      </c>
      <c r="B91" s="1" t="s">
        <v>30</v>
      </c>
      <c r="C91" s="22">
        <v>2672</v>
      </c>
      <c r="D91" s="22">
        <v>5643</v>
      </c>
      <c r="E91" s="3">
        <v>140021</v>
      </c>
      <c r="F91" s="3">
        <v>0</v>
      </c>
      <c r="G91" s="3">
        <v>0</v>
      </c>
    </row>
    <row r="92" spans="1:7" x14ac:dyDescent="0.25">
      <c r="A92" s="7" t="s">
        <v>28</v>
      </c>
      <c r="B92" s="1" t="s">
        <v>38</v>
      </c>
      <c r="C92" s="22"/>
      <c r="D92" s="22"/>
      <c r="E92" s="3"/>
      <c r="F92" s="3"/>
      <c r="G92" s="3"/>
    </row>
    <row r="93" spans="1:7" x14ac:dyDescent="0.25">
      <c r="A93" s="7" t="s">
        <v>27</v>
      </c>
      <c r="B93" s="1" t="s">
        <v>36</v>
      </c>
      <c r="C93" s="22"/>
      <c r="D93" s="22"/>
      <c r="E93" s="3"/>
      <c r="F93" s="3"/>
      <c r="G93" s="3"/>
    </row>
    <row r="94" spans="1:7" x14ac:dyDescent="0.25">
      <c r="A94" s="7" t="s">
        <v>25</v>
      </c>
      <c r="B94" s="1" t="s">
        <v>37</v>
      </c>
      <c r="C94" s="22"/>
      <c r="D94" s="22"/>
      <c r="E94" s="3"/>
      <c r="F94" s="3"/>
      <c r="G94" s="3"/>
    </row>
    <row r="95" spans="1:7" x14ac:dyDescent="0.25">
      <c r="A95" s="7" t="s">
        <v>24</v>
      </c>
      <c r="B95" s="1" t="s">
        <v>34</v>
      </c>
      <c r="C95" s="22">
        <v>103741</v>
      </c>
      <c r="D95" s="22">
        <v>39000</v>
      </c>
      <c r="E95" s="3"/>
      <c r="F95" s="3"/>
      <c r="G95" s="3"/>
    </row>
    <row r="96" spans="1:7" x14ac:dyDescent="0.25">
      <c r="A96" s="2" t="s">
        <v>42</v>
      </c>
      <c r="B96" s="1" t="s">
        <v>43</v>
      </c>
      <c r="C96" s="22">
        <f>C97+C98+C100+C101+C102+C103+C99</f>
        <v>1291598</v>
      </c>
      <c r="D96" s="22">
        <f>D97+D98+D100+D101+D102+D103+D99</f>
        <v>866312</v>
      </c>
      <c r="E96" s="22">
        <f t="shared" ref="E96:G96" si="22">E97+E98+E100+E101+E102+E103+E99</f>
        <v>1076784</v>
      </c>
      <c r="F96" s="22">
        <f t="shared" si="22"/>
        <v>0</v>
      </c>
      <c r="G96" s="22">
        <f t="shared" si="22"/>
        <v>0</v>
      </c>
    </row>
    <row r="97" spans="1:7" x14ac:dyDescent="0.25">
      <c r="A97" s="7" t="s">
        <v>15</v>
      </c>
      <c r="B97" s="1" t="s">
        <v>31</v>
      </c>
      <c r="C97" s="22">
        <v>18782</v>
      </c>
      <c r="D97" s="22">
        <v>13081</v>
      </c>
      <c r="E97" s="3"/>
      <c r="F97" s="3"/>
      <c r="G97" s="3"/>
    </row>
    <row r="98" spans="1:7" x14ac:dyDescent="0.25">
      <c r="A98" s="7" t="s">
        <v>20</v>
      </c>
      <c r="B98" s="1" t="s">
        <v>30</v>
      </c>
      <c r="C98" s="22">
        <v>152539</v>
      </c>
      <c r="D98" s="22">
        <v>190446</v>
      </c>
      <c r="E98" s="3">
        <v>1076784</v>
      </c>
      <c r="F98" s="3">
        <v>0</v>
      </c>
      <c r="G98" s="3">
        <v>0</v>
      </c>
    </row>
    <row r="99" spans="1:7" x14ac:dyDescent="0.25">
      <c r="A99" s="7">
        <v>34</v>
      </c>
      <c r="B99" s="1" t="s">
        <v>32</v>
      </c>
      <c r="C99" s="22">
        <v>298</v>
      </c>
      <c r="D99" s="22">
        <v>500</v>
      </c>
      <c r="E99" s="3"/>
      <c r="F99" s="3"/>
      <c r="G99" s="3"/>
    </row>
    <row r="100" spans="1:7" x14ac:dyDescent="0.25">
      <c r="A100" s="7" t="s">
        <v>28</v>
      </c>
      <c r="B100" s="1" t="s">
        <v>38</v>
      </c>
      <c r="C100" s="22">
        <v>144464</v>
      </c>
      <c r="D100" s="22">
        <v>40000</v>
      </c>
      <c r="E100" s="3"/>
      <c r="F100" s="3"/>
      <c r="G100" s="3"/>
    </row>
    <row r="101" spans="1:7" x14ac:dyDescent="0.25">
      <c r="A101" s="7" t="s">
        <v>27</v>
      </c>
      <c r="B101" s="1" t="s">
        <v>36</v>
      </c>
      <c r="C101" s="22">
        <v>378224</v>
      </c>
      <c r="D101" s="22">
        <v>406285</v>
      </c>
      <c r="E101" s="3"/>
      <c r="F101" s="3"/>
      <c r="G101" s="3"/>
    </row>
    <row r="102" spans="1:7" x14ac:dyDescent="0.25">
      <c r="A102" s="7">
        <v>37</v>
      </c>
      <c r="B102" s="1" t="s">
        <v>33</v>
      </c>
      <c r="C102" s="22">
        <v>1062</v>
      </c>
      <c r="D102" s="22">
        <v>0</v>
      </c>
      <c r="E102" s="3"/>
      <c r="F102" s="3"/>
      <c r="G102" s="3"/>
    </row>
    <row r="103" spans="1:7" x14ac:dyDescent="0.25">
      <c r="A103" s="7" t="s">
        <v>24</v>
      </c>
      <c r="B103" s="1" t="s">
        <v>34</v>
      </c>
      <c r="C103" s="22">
        <v>596229</v>
      </c>
      <c r="D103" s="22">
        <v>216000</v>
      </c>
      <c r="E103" s="3"/>
      <c r="F103" s="3"/>
      <c r="G103" s="3"/>
    </row>
  </sheetData>
  <dataValidations count="1">
    <dataValidation type="whole" allowBlank="1" showInputMessage="1" showErrorMessage="1" errorTitle="GREŠKA" error="U ovo polje je dozvoljen unos samo brojčanih vrijednosti (bez decimala!)" sqref="D8" xr:uid="{B19F2B8D-600F-497F-8F0B-6C3B71E8E0EE}">
      <formula1>0</formula1>
      <formula2>10000000000</formula2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r+o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2023-09-25T18:48:39Z</cp:lastPrinted>
  <dcterms:created xsi:type="dcterms:W3CDTF">2022-10-31T10:11:38Z</dcterms:created>
  <dcterms:modified xsi:type="dcterms:W3CDTF">2023-12-18T09:42:00Z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