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orisnik\Desktop\Objava na web 20.12.2024\Plan 2025\"/>
    </mc:Choice>
  </mc:AlternateContent>
  <xr:revisionPtr revIDLastSave="0" documentId="13_ncr:1_{C0C32301-8BF1-46C8-8DE1-9C8083FBCBC2}" xr6:coauthVersionLast="36" xr6:coauthVersionMax="36" xr10:uidLastSave="{00000000-0000-0000-0000-000000000000}"/>
  <bookViews>
    <workbookView xWindow="0" yWindow="0" windowWidth="13110" windowHeight="11370" xr2:uid="{00000000-000D-0000-FFFF-FFFF00000000}"/>
  </bookViews>
  <sheets>
    <sheet name="R+O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5" i="7" l="1"/>
  <c r="S175" i="7"/>
  <c r="Q175" i="7"/>
  <c r="G71" i="7" l="1"/>
  <c r="F71" i="7"/>
  <c r="E71" i="7"/>
  <c r="G23" i="7"/>
  <c r="F23" i="7"/>
  <c r="G24" i="7"/>
  <c r="F24" i="7"/>
  <c r="E24" i="7"/>
  <c r="G17" i="7"/>
  <c r="F17" i="7"/>
  <c r="E17" i="7"/>
  <c r="K13" i="7" l="1"/>
  <c r="L13" i="7"/>
  <c r="M13" i="7"/>
  <c r="Q166" i="7"/>
  <c r="R166" i="7"/>
  <c r="S166" i="7"/>
  <c r="Q167" i="7"/>
  <c r="R167" i="7"/>
  <c r="S167" i="7"/>
  <c r="Q168" i="7"/>
  <c r="R168" i="7"/>
  <c r="S168" i="7"/>
  <c r="Q169" i="7"/>
  <c r="R169" i="7"/>
  <c r="S169" i="7"/>
  <c r="Q170" i="7"/>
  <c r="R170" i="7"/>
  <c r="S170" i="7"/>
  <c r="Q171" i="7"/>
  <c r="R171" i="7"/>
  <c r="S171" i="7"/>
  <c r="Q172" i="7"/>
  <c r="R172" i="7"/>
  <c r="S172" i="7"/>
  <c r="Q173" i="7"/>
  <c r="R173" i="7"/>
  <c r="S173" i="7"/>
  <c r="J165" i="7"/>
  <c r="J164" i="7" s="1"/>
  <c r="S164" i="7" s="1"/>
  <c r="I165" i="7"/>
  <c r="I164" i="7" s="1"/>
  <c r="R164" i="7" s="1"/>
  <c r="H165" i="7"/>
  <c r="H164" i="7" s="1"/>
  <c r="Q164" i="7" s="1"/>
  <c r="E164" i="7"/>
  <c r="F164" i="7"/>
  <c r="G164" i="7"/>
  <c r="K164" i="7"/>
  <c r="L164" i="7"/>
  <c r="M164" i="7"/>
  <c r="N164" i="7"/>
  <c r="O164" i="7"/>
  <c r="P164" i="7"/>
  <c r="E165" i="7"/>
  <c r="F165" i="7"/>
  <c r="G165" i="7"/>
  <c r="K165" i="7"/>
  <c r="L165" i="7"/>
  <c r="M165" i="7"/>
  <c r="N165" i="7"/>
  <c r="O165" i="7"/>
  <c r="P165" i="7"/>
  <c r="S165" i="7" l="1"/>
  <c r="R165" i="7"/>
  <c r="Q165" i="7"/>
  <c r="K8" i="7"/>
  <c r="L8" i="7"/>
  <c r="M8" i="7"/>
  <c r="Q17" i="7" l="1"/>
  <c r="R17" i="7"/>
  <c r="S17" i="7"/>
  <c r="Q18" i="7"/>
  <c r="R18" i="7"/>
  <c r="S18" i="7"/>
  <c r="Q19" i="7"/>
  <c r="R19" i="7"/>
  <c r="S19" i="7"/>
  <c r="Q23" i="7"/>
  <c r="R23" i="7"/>
  <c r="S23" i="7"/>
  <c r="Q24" i="7"/>
  <c r="R24" i="7"/>
  <c r="S24" i="7"/>
  <c r="Q25" i="7"/>
  <c r="R25" i="7"/>
  <c r="S25" i="7"/>
  <c r="Q26" i="7"/>
  <c r="R26" i="7"/>
  <c r="S26" i="7"/>
  <c r="Q27" i="7"/>
  <c r="R27" i="7"/>
  <c r="S27" i="7"/>
  <c r="Q28" i="7"/>
  <c r="R28" i="7"/>
  <c r="S28" i="7"/>
  <c r="Q29" i="7"/>
  <c r="R29" i="7"/>
  <c r="S29" i="7"/>
  <c r="Q30" i="7"/>
  <c r="R30" i="7"/>
  <c r="S30" i="7"/>
  <c r="Q31" i="7"/>
  <c r="R31" i="7"/>
  <c r="S31" i="7"/>
  <c r="Q32" i="7"/>
  <c r="R32" i="7"/>
  <c r="S32" i="7"/>
  <c r="Q34" i="7"/>
  <c r="R34" i="7"/>
  <c r="S34" i="7"/>
  <c r="Q35" i="7"/>
  <c r="R35" i="7"/>
  <c r="S35" i="7"/>
  <c r="Q36" i="7"/>
  <c r="R36" i="7"/>
  <c r="S36" i="7"/>
  <c r="Q37" i="7"/>
  <c r="R37" i="7"/>
  <c r="S37" i="7"/>
  <c r="Q38" i="7"/>
  <c r="R38" i="7"/>
  <c r="S38" i="7"/>
  <c r="Q39" i="7"/>
  <c r="R39" i="7"/>
  <c r="S39" i="7"/>
  <c r="Q40" i="7"/>
  <c r="R40" i="7"/>
  <c r="S40" i="7"/>
  <c r="Q41" i="7"/>
  <c r="R41" i="7"/>
  <c r="S41" i="7"/>
  <c r="Q42" i="7"/>
  <c r="R42" i="7"/>
  <c r="S42" i="7"/>
  <c r="Q43" i="7"/>
  <c r="R43" i="7"/>
  <c r="S43" i="7"/>
  <c r="Q44" i="7"/>
  <c r="R44" i="7"/>
  <c r="S44" i="7"/>
  <c r="Q45" i="7"/>
  <c r="R45" i="7"/>
  <c r="S45" i="7"/>
  <c r="Q46" i="7"/>
  <c r="R46" i="7"/>
  <c r="S46" i="7"/>
  <c r="Q47" i="7"/>
  <c r="R47" i="7"/>
  <c r="S47" i="7"/>
  <c r="Q48" i="7"/>
  <c r="R48" i="7"/>
  <c r="S48" i="7"/>
  <c r="Q49" i="7"/>
  <c r="R49" i="7"/>
  <c r="S49" i="7"/>
  <c r="Q50" i="7"/>
  <c r="R50" i="7"/>
  <c r="S50" i="7"/>
  <c r="Q51" i="7"/>
  <c r="R51" i="7"/>
  <c r="S51" i="7"/>
  <c r="Q52" i="7"/>
  <c r="R52" i="7"/>
  <c r="S52" i="7"/>
  <c r="Q53" i="7"/>
  <c r="R53" i="7"/>
  <c r="S53" i="7"/>
  <c r="Q54" i="7"/>
  <c r="R54" i="7"/>
  <c r="S54" i="7"/>
  <c r="Q55" i="7"/>
  <c r="R55" i="7"/>
  <c r="S55" i="7"/>
  <c r="Q56" i="7"/>
  <c r="R56" i="7"/>
  <c r="S56" i="7"/>
  <c r="Q57" i="7"/>
  <c r="R57" i="7"/>
  <c r="S57" i="7"/>
  <c r="Q58" i="7"/>
  <c r="R58" i="7"/>
  <c r="S58" i="7"/>
  <c r="Q59" i="7"/>
  <c r="R59" i="7"/>
  <c r="S59" i="7"/>
  <c r="Q60" i="7"/>
  <c r="R60" i="7"/>
  <c r="S60" i="7"/>
  <c r="Q61" i="7"/>
  <c r="R61" i="7"/>
  <c r="S61" i="7"/>
  <c r="Q62" i="7"/>
  <c r="R62" i="7"/>
  <c r="S62" i="7"/>
  <c r="Q63" i="7"/>
  <c r="R63" i="7"/>
  <c r="S63" i="7"/>
  <c r="Q64" i="7"/>
  <c r="R64" i="7"/>
  <c r="S64" i="7"/>
  <c r="Q67" i="7"/>
  <c r="R67" i="7"/>
  <c r="S67" i="7"/>
  <c r="Q68" i="7"/>
  <c r="R68" i="7"/>
  <c r="S68" i="7"/>
  <c r="Q69" i="7"/>
  <c r="R69" i="7"/>
  <c r="S69" i="7"/>
  <c r="Q70" i="7"/>
  <c r="R70" i="7"/>
  <c r="S70" i="7"/>
  <c r="Q71" i="7"/>
  <c r="R71" i="7"/>
  <c r="S71" i="7"/>
  <c r="Q72" i="7"/>
  <c r="R72" i="7"/>
  <c r="S72" i="7"/>
  <c r="Q73" i="7"/>
  <c r="R73" i="7"/>
  <c r="S73" i="7"/>
  <c r="Q74" i="7"/>
  <c r="R74" i="7"/>
  <c r="S74" i="7"/>
  <c r="Q75" i="7"/>
  <c r="R75" i="7"/>
  <c r="S75" i="7"/>
  <c r="Q76" i="7"/>
  <c r="R76" i="7"/>
  <c r="S76" i="7"/>
  <c r="Q77" i="7"/>
  <c r="R77" i="7"/>
  <c r="S77" i="7"/>
  <c r="Q78" i="7"/>
  <c r="R78" i="7"/>
  <c r="S78" i="7"/>
  <c r="Q79" i="7"/>
  <c r="R79" i="7"/>
  <c r="S79" i="7"/>
  <c r="Q80" i="7"/>
  <c r="R80" i="7"/>
  <c r="S80" i="7"/>
  <c r="Q81" i="7"/>
  <c r="R81" i="7"/>
  <c r="S81" i="7"/>
  <c r="Q82" i="7"/>
  <c r="R82" i="7"/>
  <c r="S82" i="7"/>
  <c r="Q83" i="7"/>
  <c r="R83" i="7"/>
  <c r="S83" i="7"/>
  <c r="Q84" i="7"/>
  <c r="R84" i="7"/>
  <c r="S84" i="7"/>
  <c r="Q85" i="7"/>
  <c r="R85" i="7"/>
  <c r="S85" i="7"/>
  <c r="Q86" i="7"/>
  <c r="R86" i="7"/>
  <c r="S86" i="7"/>
  <c r="Q87" i="7"/>
  <c r="R87" i="7"/>
  <c r="S87" i="7"/>
  <c r="Q88" i="7"/>
  <c r="R88" i="7"/>
  <c r="S88" i="7"/>
  <c r="Q89" i="7"/>
  <c r="R89" i="7"/>
  <c r="S89" i="7"/>
  <c r="Q90" i="7"/>
  <c r="R90" i="7"/>
  <c r="S90" i="7"/>
  <c r="Q91" i="7"/>
  <c r="R91" i="7"/>
  <c r="S91" i="7"/>
  <c r="Q92" i="7"/>
  <c r="R92" i="7"/>
  <c r="S92" i="7"/>
  <c r="Q93" i="7"/>
  <c r="R93" i="7"/>
  <c r="S93" i="7"/>
  <c r="Q94" i="7"/>
  <c r="R94" i="7"/>
  <c r="S94" i="7"/>
  <c r="Q95" i="7"/>
  <c r="R95" i="7"/>
  <c r="S95" i="7"/>
  <c r="Q96" i="7"/>
  <c r="R96" i="7"/>
  <c r="S96" i="7"/>
  <c r="Q97" i="7"/>
  <c r="R97" i="7"/>
  <c r="S97" i="7"/>
  <c r="Q98" i="7"/>
  <c r="R98" i="7"/>
  <c r="S98" i="7"/>
  <c r="Q99" i="7"/>
  <c r="R99" i="7"/>
  <c r="S99" i="7"/>
  <c r="Q100" i="7"/>
  <c r="R100" i="7"/>
  <c r="S100" i="7"/>
  <c r="Q101" i="7"/>
  <c r="R101" i="7"/>
  <c r="S101" i="7"/>
  <c r="Q102" i="7"/>
  <c r="R102" i="7"/>
  <c r="S102" i="7"/>
  <c r="Q103" i="7"/>
  <c r="R103" i="7"/>
  <c r="S103" i="7"/>
  <c r="Q104" i="7"/>
  <c r="R104" i="7"/>
  <c r="S104" i="7"/>
  <c r="Q105" i="7"/>
  <c r="R105" i="7"/>
  <c r="S105" i="7"/>
  <c r="Q106" i="7"/>
  <c r="R106" i="7"/>
  <c r="S106" i="7"/>
  <c r="Q107" i="7"/>
  <c r="R107" i="7"/>
  <c r="S107" i="7"/>
  <c r="Q108" i="7"/>
  <c r="R108" i="7"/>
  <c r="S108" i="7"/>
  <c r="Q109" i="7"/>
  <c r="R109" i="7"/>
  <c r="S109" i="7"/>
  <c r="Q110" i="7"/>
  <c r="R110" i="7"/>
  <c r="S110" i="7"/>
  <c r="Q111" i="7"/>
  <c r="R111" i="7"/>
  <c r="S111" i="7"/>
  <c r="Q112" i="7"/>
  <c r="R112" i="7"/>
  <c r="S112" i="7"/>
  <c r="Q113" i="7"/>
  <c r="R113" i="7"/>
  <c r="S113" i="7"/>
  <c r="Q114" i="7"/>
  <c r="R114" i="7"/>
  <c r="S114" i="7"/>
  <c r="Q115" i="7"/>
  <c r="R115" i="7"/>
  <c r="S115" i="7"/>
  <c r="Q116" i="7"/>
  <c r="R116" i="7"/>
  <c r="S116" i="7"/>
  <c r="Q117" i="7"/>
  <c r="R117" i="7"/>
  <c r="S117" i="7"/>
  <c r="Q118" i="7"/>
  <c r="R118" i="7"/>
  <c r="S118" i="7"/>
  <c r="Q119" i="7"/>
  <c r="R119" i="7"/>
  <c r="S119" i="7"/>
  <c r="Q120" i="7"/>
  <c r="R120" i="7"/>
  <c r="S120" i="7"/>
  <c r="Q121" i="7"/>
  <c r="R121" i="7"/>
  <c r="S121" i="7"/>
  <c r="Q122" i="7"/>
  <c r="R122" i="7"/>
  <c r="S122" i="7"/>
  <c r="Q123" i="7"/>
  <c r="R123" i="7"/>
  <c r="S123" i="7"/>
  <c r="Q124" i="7"/>
  <c r="R124" i="7"/>
  <c r="S124" i="7"/>
  <c r="Q125" i="7"/>
  <c r="R125" i="7"/>
  <c r="S125" i="7"/>
  <c r="Q126" i="7"/>
  <c r="R126" i="7"/>
  <c r="S126" i="7"/>
  <c r="Q127" i="7"/>
  <c r="R127" i="7"/>
  <c r="S127" i="7"/>
  <c r="Q128" i="7"/>
  <c r="R128" i="7"/>
  <c r="S128" i="7"/>
  <c r="Q129" i="7"/>
  <c r="R129" i="7"/>
  <c r="S129" i="7"/>
  <c r="Q133" i="7"/>
  <c r="R133" i="7"/>
  <c r="S133" i="7"/>
  <c r="Q134" i="7"/>
  <c r="R134" i="7"/>
  <c r="S134" i="7"/>
  <c r="Q135" i="7"/>
  <c r="R135" i="7"/>
  <c r="S135" i="7"/>
  <c r="Q136" i="7"/>
  <c r="R136" i="7"/>
  <c r="S136" i="7"/>
  <c r="Q137" i="7"/>
  <c r="R137" i="7"/>
  <c r="S137" i="7"/>
  <c r="R138" i="7"/>
  <c r="S138" i="7"/>
  <c r="Q139" i="7"/>
  <c r="R139" i="7"/>
  <c r="S139" i="7"/>
  <c r="Q140" i="7"/>
  <c r="R140" i="7"/>
  <c r="S140" i="7"/>
  <c r="Q141" i="7"/>
  <c r="R141" i="7"/>
  <c r="S141" i="7"/>
  <c r="Q142" i="7"/>
  <c r="R142" i="7"/>
  <c r="S142" i="7"/>
  <c r="Q143" i="7"/>
  <c r="R143" i="7"/>
  <c r="S143" i="7"/>
  <c r="Q144" i="7"/>
  <c r="R144" i="7"/>
  <c r="S144" i="7"/>
  <c r="Q145" i="7"/>
  <c r="R145" i="7"/>
  <c r="S145" i="7"/>
  <c r="Q146" i="7"/>
  <c r="R146" i="7"/>
  <c r="S146" i="7"/>
  <c r="Q147" i="7"/>
  <c r="R147" i="7"/>
  <c r="S147" i="7"/>
  <c r="Q148" i="7"/>
  <c r="R148" i="7"/>
  <c r="S148" i="7"/>
  <c r="Q149" i="7"/>
  <c r="R149" i="7"/>
  <c r="S149" i="7"/>
  <c r="Q150" i="7"/>
  <c r="R150" i="7"/>
  <c r="S150" i="7"/>
  <c r="Q151" i="7"/>
  <c r="R151" i="7"/>
  <c r="S151" i="7"/>
  <c r="Q152" i="7"/>
  <c r="R152" i="7"/>
  <c r="S152" i="7"/>
  <c r="Q153" i="7"/>
  <c r="R153" i="7"/>
  <c r="S153" i="7"/>
  <c r="Q154" i="7"/>
  <c r="R154" i="7"/>
  <c r="S154" i="7"/>
  <c r="Q155" i="7"/>
  <c r="R155" i="7"/>
  <c r="S155" i="7"/>
  <c r="Q156" i="7"/>
  <c r="R156" i="7"/>
  <c r="S156" i="7"/>
  <c r="Q157" i="7"/>
  <c r="R157" i="7"/>
  <c r="S157" i="7"/>
  <c r="Q158" i="7"/>
  <c r="R158" i="7"/>
  <c r="S158" i="7"/>
  <c r="Q159" i="7"/>
  <c r="R159" i="7"/>
  <c r="S159" i="7"/>
  <c r="Q162" i="7"/>
  <c r="S162" i="7"/>
  <c r="Q163" i="7"/>
  <c r="R163" i="7"/>
  <c r="S163" i="7"/>
  <c r="E161" i="7"/>
  <c r="E160" i="7" s="1"/>
  <c r="F161" i="7"/>
  <c r="F160" i="7" s="1"/>
  <c r="G161" i="7"/>
  <c r="G160" i="7" s="1"/>
  <c r="H161" i="7"/>
  <c r="H160" i="7" s="1"/>
  <c r="L161" i="7"/>
  <c r="L160" i="7" s="1"/>
  <c r="M161" i="7"/>
  <c r="M160" i="7" s="1"/>
  <c r="E162" i="7"/>
  <c r="F162" i="7"/>
  <c r="G162" i="7"/>
  <c r="H162" i="7"/>
  <c r="I162" i="7"/>
  <c r="I161" i="7" s="1"/>
  <c r="I160" i="7" s="1"/>
  <c r="J162" i="7"/>
  <c r="J161" i="7" s="1"/>
  <c r="J160" i="7" s="1"/>
  <c r="K162" i="7"/>
  <c r="K161" i="7" s="1"/>
  <c r="K160" i="7" s="1"/>
  <c r="L162" i="7"/>
  <c r="M162" i="7"/>
  <c r="P161" i="7"/>
  <c r="P8" i="7" s="1"/>
  <c r="N161" i="7"/>
  <c r="N8" i="7" s="1"/>
  <c r="O162" i="7"/>
  <c r="R162" i="7" s="1"/>
  <c r="P162" i="7"/>
  <c r="N162" i="7"/>
  <c r="P160" i="7" l="1"/>
  <c r="S161" i="7"/>
  <c r="Q161" i="7"/>
  <c r="O161" i="7"/>
  <c r="N160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E9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E7" i="7"/>
  <c r="F6" i="7"/>
  <c r="G6" i="7"/>
  <c r="H6" i="7"/>
  <c r="I6" i="7"/>
  <c r="J6" i="7"/>
  <c r="K6" i="7"/>
  <c r="L6" i="7"/>
  <c r="M6" i="7"/>
  <c r="Q6" i="7"/>
  <c r="R6" i="7"/>
  <c r="S6" i="7"/>
  <c r="E6" i="7"/>
  <c r="F5" i="7"/>
  <c r="G5" i="7"/>
  <c r="H5" i="7"/>
  <c r="I5" i="7"/>
  <c r="J5" i="7"/>
  <c r="K5" i="7"/>
  <c r="L5" i="7"/>
  <c r="M5" i="7"/>
  <c r="Q5" i="7"/>
  <c r="R5" i="7"/>
  <c r="S5" i="7"/>
  <c r="E5" i="7"/>
  <c r="H4" i="7"/>
  <c r="I4" i="7"/>
  <c r="J4" i="7"/>
  <c r="K4" i="7"/>
  <c r="L4" i="7"/>
  <c r="M4" i="7"/>
  <c r="N13" i="7" l="1"/>
  <c r="Q160" i="7"/>
  <c r="O8" i="7"/>
  <c r="O160" i="7"/>
  <c r="R161" i="7"/>
  <c r="P13" i="7"/>
  <c r="S160" i="7"/>
  <c r="F130" i="7"/>
  <c r="G130" i="7"/>
  <c r="K130" i="7"/>
  <c r="L130" i="7"/>
  <c r="M130" i="7"/>
  <c r="N130" i="7"/>
  <c r="O130" i="7"/>
  <c r="P130" i="7"/>
  <c r="E130" i="7"/>
  <c r="E158" i="7"/>
  <c r="E151" i="7" s="1"/>
  <c r="E150" i="7" s="1"/>
  <c r="F158" i="7"/>
  <c r="F151" i="7" s="1"/>
  <c r="F150" i="7" s="1"/>
  <c r="G158" i="7"/>
  <c r="G151" i="7" s="1"/>
  <c r="G150" i="7" s="1"/>
  <c r="I158" i="7"/>
  <c r="J158" i="7"/>
  <c r="K158" i="7"/>
  <c r="K151" i="7" s="1"/>
  <c r="K150" i="7" s="1"/>
  <c r="L158" i="7"/>
  <c r="L151" i="7" s="1"/>
  <c r="L150" i="7" s="1"/>
  <c r="M158" i="7"/>
  <c r="N158" i="7"/>
  <c r="O158" i="7"/>
  <c r="P158" i="7"/>
  <c r="M151" i="7"/>
  <c r="M150" i="7" s="1"/>
  <c r="N151" i="7"/>
  <c r="N150" i="7" s="1"/>
  <c r="O151" i="7"/>
  <c r="O150" i="7" s="1"/>
  <c r="P151" i="7"/>
  <c r="P150" i="7" s="1"/>
  <c r="H150" i="7"/>
  <c r="E148" i="7"/>
  <c r="E141" i="7" s="1"/>
  <c r="E140" i="7" s="1"/>
  <c r="F148" i="7"/>
  <c r="G148" i="7"/>
  <c r="K148" i="7"/>
  <c r="L148" i="7"/>
  <c r="M148" i="7"/>
  <c r="M141" i="7" s="1"/>
  <c r="M140" i="7" s="1"/>
  <c r="N148" i="7"/>
  <c r="O148" i="7"/>
  <c r="P148" i="7"/>
  <c r="E142" i="7"/>
  <c r="F142" i="7"/>
  <c r="F141" i="7" s="1"/>
  <c r="F140" i="7" s="1"/>
  <c r="G142" i="7"/>
  <c r="G141" i="7" s="1"/>
  <c r="G140" i="7" s="1"/>
  <c r="N141" i="7"/>
  <c r="N140" i="7" s="1"/>
  <c r="O141" i="7"/>
  <c r="O140" i="7" s="1"/>
  <c r="P141" i="7"/>
  <c r="P140" i="7" s="1"/>
  <c r="K142" i="7"/>
  <c r="L142" i="7"/>
  <c r="M142" i="7"/>
  <c r="N142" i="7"/>
  <c r="O142" i="7"/>
  <c r="P142" i="7"/>
  <c r="E138" i="7"/>
  <c r="F138" i="7"/>
  <c r="F131" i="7" s="1"/>
  <c r="G138" i="7"/>
  <c r="G131" i="7" s="1"/>
  <c r="K138" i="7"/>
  <c r="L138" i="7"/>
  <c r="M138" i="7"/>
  <c r="M131" i="7" s="1"/>
  <c r="N138" i="7"/>
  <c r="N131" i="7" s="1"/>
  <c r="O138" i="7"/>
  <c r="P138" i="7"/>
  <c r="E132" i="7"/>
  <c r="E131" i="7" s="1"/>
  <c r="F132" i="7"/>
  <c r="G132" i="7"/>
  <c r="K131" i="7"/>
  <c r="L131" i="7"/>
  <c r="K132" i="7"/>
  <c r="L132" i="7"/>
  <c r="M132" i="7"/>
  <c r="N132" i="7"/>
  <c r="O132" i="7"/>
  <c r="O131" i="7" s="1"/>
  <c r="P132" i="7"/>
  <c r="P131" i="7" s="1"/>
  <c r="H132" i="7"/>
  <c r="Q132" i="7" s="1"/>
  <c r="E127" i="7"/>
  <c r="E126" i="7" s="1"/>
  <c r="E128" i="7"/>
  <c r="F128" i="7"/>
  <c r="F127" i="7" s="1"/>
  <c r="F126" i="7" s="1"/>
  <c r="G128" i="7"/>
  <c r="G127" i="7" s="1"/>
  <c r="G126" i="7" s="1"/>
  <c r="I128" i="7"/>
  <c r="J128" i="7"/>
  <c r="K128" i="7"/>
  <c r="K127" i="7" s="1"/>
  <c r="K126" i="7" s="1"/>
  <c r="L128" i="7"/>
  <c r="L127" i="7" s="1"/>
  <c r="L126" i="7" s="1"/>
  <c r="M128" i="7"/>
  <c r="N128" i="7"/>
  <c r="N127" i="7" s="1"/>
  <c r="N126" i="7" s="1"/>
  <c r="O128" i="7"/>
  <c r="O127" i="7" s="1"/>
  <c r="O126" i="7" s="1"/>
  <c r="P128" i="7"/>
  <c r="P127" i="7" s="1"/>
  <c r="P126" i="7" s="1"/>
  <c r="H128" i="7"/>
  <c r="M126" i="7"/>
  <c r="M127" i="7"/>
  <c r="I127" i="7"/>
  <c r="I126" i="7" s="1"/>
  <c r="J127" i="7"/>
  <c r="J126" i="7" s="1"/>
  <c r="H127" i="7"/>
  <c r="H126" i="7" s="1"/>
  <c r="O13" i="7" l="1"/>
  <c r="R160" i="7"/>
  <c r="L141" i="7"/>
  <c r="L140" i="7" s="1"/>
  <c r="K141" i="7"/>
  <c r="K140" i="7" s="1"/>
  <c r="I140" i="7" l="1"/>
  <c r="J140" i="7"/>
  <c r="H140" i="7"/>
  <c r="I141" i="7"/>
  <c r="J141" i="7"/>
  <c r="H141" i="7"/>
  <c r="I142" i="7"/>
  <c r="J142" i="7"/>
  <c r="H142" i="7"/>
  <c r="I148" i="7"/>
  <c r="J148" i="7"/>
  <c r="H148" i="7"/>
  <c r="I151" i="7"/>
  <c r="I150" i="7" s="1"/>
  <c r="J151" i="7"/>
  <c r="J150" i="7" s="1"/>
  <c r="H151" i="7"/>
  <c r="I152" i="7"/>
  <c r="J152" i="7"/>
  <c r="H152" i="7"/>
  <c r="H158" i="7"/>
  <c r="I132" i="7"/>
  <c r="R132" i="7" s="1"/>
  <c r="J132" i="7"/>
  <c r="S132" i="7" s="1"/>
  <c r="I138" i="7"/>
  <c r="J138" i="7"/>
  <c r="H138" i="7"/>
  <c r="H43" i="7"/>
  <c r="F34" i="7"/>
  <c r="G34" i="7"/>
  <c r="H34" i="7"/>
  <c r="I34" i="7"/>
  <c r="J34" i="7"/>
  <c r="K34" i="7"/>
  <c r="N34" i="7"/>
  <c r="N5" i="7" s="1"/>
  <c r="O34" i="7"/>
  <c r="O5" i="7" s="1"/>
  <c r="P34" i="7"/>
  <c r="P5" i="7" s="1"/>
  <c r="E34" i="7"/>
  <c r="F41" i="7"/>
  <c r="G41" i="7"/>
  <c r="H41" i="7"/>
  <c r="I41" i="7"/>
  <c r="J41" i="7"/>
  <c r="K41" i="7"/>
  <c r="L41" i="7"/>
  <c r="M41" i="7"/>
  <c r="N41" i="7"/>
  <c r="O41" i="7"/>
  <c r="P41" i="7"/>
  <c r="E41" i="7"/>
  <c r="F35" i="7"/>
  <c r="G35" i="7"/>
  <c r="H35" i="7"/>
  <c r="I35" i="7"/>
  <c r="J35" i="7"/>
  <c r="K35" i="7"/>
  <c r="L35" i="7"/>
  <c r="L34" i="7" s="1"/>
  <c r="M35" i="7"/>
  <c r="M34" i="7" s="1"/>
  <c r="N35" i="7"/>
  <c r="O35" i="7"/>
  <c r="P35" i="7"/>
  <c r="E35" i="7"/>
  <c r="O121" i="7"/>
  <c r="H122" i="7"/>
  <c r="H121" i="7" s="1"/>
  <c r="I122" i="7"/>
  <c r="I121" i="7" s="1"/>
  <c r="J122" i="7"/>
  <c r="J121" i="7" s="1"/>
  <c r="K122" i="7"/>
  <c r="K121" i="7" s="1"/>
  <c r="L122" i="7"/>
  <c r="L121" i="7" s="1"/>
  <c r="M122" i="7"/>
  <c r="M121" i="7" s="1"/>
  <c r="N122" i="7"/>
  <c r="N121" i="7" s="1"/>
  <c r="O122" i="7"/>
  <c r="P122" i="7"/>
  <c r="P121" i="7" s="1"/>
  <c r="J117" i="7"/>
  <c r="K117" i="7"/>
  <c r="H118" i="7"/>
  <c r="H117" i="7" s="1"/>
  <c r="I118" i="7"/>
  <c r="I117" i="7" s="1"/>
  <c r="J118" i="7"/>
  <c r="K118" i="7"/>
  <c r="L118" i="7"/>
  <c r="L117" i="7" s="1"/>
  <c r="M118" i="7"/>
  <c r="M117" i="7" s="1"/>
  <c r="N118" i="7"/>
  <c r="N117" i="7" s="1"/>
  <c r="O118" i="7"/>
  <c r="O117" i="7" s="1"/>
  <c r="P118" i="7"/>
  <c r="P117" i="7" s="1"/>
  <c r="H114" i="7"/>
  <c r="H113" i="7" s="1"/>
  <c r="I114" i="7"/>
  <c r="I113" i="7" s="1"/>
  <c r="J114" i="7"/>
  <c r="J113" i="7" s="1"/>
  <c r="K114" i="7"/>
  <c r="K113" i="7" s="1"/>
  <c r="L114" i="7"/>
  <c r="L113" i="7" s="1"/>
  <c r="M114" i="7"/>
  <c r="M113" i="7" s="1"/>
  <c r="N114" i="7"/>
  <c r="N113" i="7" s="1"/>
  <c r="O114" i="7"/>
  <c r="O113" i="7" s="1"/>
  <c r="P114" i="7"/>
  <c r="P113" i="7" s="1"/>
  <c r="K109" i="7"/>
  <c r="H110" i="7"/>
  <c r="H109" i="7" s="1"/>
  <c r="I110" i="7"/>
  <c r="I109" i="7" s="1"/>
  <c r="J110" i="7"/>
  <c r="J109" i="7" s="1"/>
  <c r="K110" i="7"/>
  <c r="L110" i="7"/>
  <c r="L109" i="7" s="1"/>
  <c r="M110" i="7"/>
  <c r="M109" i="7" s="1"/>
  <c r="N110" i="7"/>
  <c r="N109" i="7" s="1"/>
  <c r="O110" i="7"/>
  <c r="O109" i="7" s="1"/>
  <c r="P110" i="7"/>
  <c r="P109" i="7" s="1"/>
  <c r="H106" i="7"/>
  <c r="H105" i="7" s="1"/>
  <c r="I106" i="7"/>
  <c r="I105" i="7" s="1"/>
  <c r="J106" i="7"/>
  <c r="J105" i="7" s="1"/>
  <c r="K106" i="7"/>
  <c r="K105" i="7" s="1"/>
  <c r="L106" i="7"/>
  <c r="L105" i="7" s="1"/>
  <c r="M106" i="7"/>
  <c r="M105" i="7" s="1"/>
  <c r="N106" i="7"/>
  <c r="N105" i="7" s="1"/>
  <c r="O106" i="7"/>
  <c r="O105" i="7" s="1"/>
  <c r="P106" i="7"/>
  <c r="P105" i="7" s="1"/>
  <c r="H66" i="7"/>
  <c r="H65" i="7" s="1"/>
  <c r="I66" i="7"/>
  <c r="I65" i="7" s="1"/>
  <c r="J66" i="7"/>
  <c r="J65" i="7" s="1"/>
  <c r="K66" i="7"/>
  <c r="K65" i="7" s="1"/>
  <c r="L66" i="7"/>
  <c r="L65" i="7" s="1"/>
  <c r="M66" i="7"/>
  <c r="M65" i="7" s="1"/>
  <c r="N66" i="7"/>
  <c r="N65" i="7" s="1"/>
  <c r="O66" i="7"/>
  <c r="O65" i="7" s="1"/>
  <c r="P66" i="7"/>
  <c r="P65" i="7" s="1"/>
  <c r="H50" i="7"/>
  <c r="I50" i="7"/>
  <c r="J50" i="7"/>
  <c r="K50" i="7"/>
  <c r="L50" i="7"/>
  <c r="M50" i="7"/>
  <c r="N50" i="7"/>
  <c r="O50" i="7"/>
  <c r="P50" i="7"/>
  <c r="H44" i="7"/>
  <c r="I44" i="7"/>
  <c r="J44" i="7"/>
  <c r="K44" i="7"/>
  <c r="L44" i="7"/>
  <c r="M44" i="7"/>
  <c r="N44" i="7"/>
  <c r="O44" i="7"/>
  <c r="P44" i="7"/>
  <c r="P43" i="7" s="1"/>
  <c r="P6" i="7" s="1"/>
  <c r="H28" i="7"/>
  <c r="I28" i="7"/>
  <c r="J28" i="7"/>
  <c r="K28" i="7"/>
  <c r="L28" i="7"/>
  <c r="M28" i="7"/>
  <c r="N28" i="7"/>
  <c r="O28" i="7"/>
  <c r="P28" i="7"/>
  <c r="H22" i="7"/>
  <c r="I22" i="7"/>
  <c r="J22" i="7"/>
  <c r="K22" i="7"/>
  <c r="L22" i="7"/>
  <c r="M22" i="7"/>
  <c r="N22" i="7"/>
  <c r="O22" i="7"/>
  <c r="P22" i="7"/>
  <c r="H16" i="7"/>
  <c r="H15" i="7" s="1"/>
  <c r="H14" i="7" s="1"/>
  <c r="I16" i="7"/>
  <c r="I15" i="7" s="1"/>
  <c r="I14" i="7" s="1"/>
  <c r="J16" i="7"/>
  <c r="J15" i="7" s="1"/>
  <c r="J14" i="7" s="1"/>
  <c r="K16" i="7"/>
  <c r="K15" i="7" s="1"/>
  <c r="K14" i="7" s="1"/>
  <c r="L16" i="7"/>
  <c r="L15" i="7" s="1"/>
  <c r="L14" i="7" s="1"/>
  <c r="M16" i="7"/>
  <c r="M15" i="7" s="1"/>
  <c r="M14" i="7" s="1"/>
  <c r="N16" i="7"/>
  <c r="N15" i="7" s="1"/>
  <c r="O16" i="7"/>
  <c r="O15" i="7" s="1"/>
  <c r="P16" i="7"/>
  <c r="P15" i="7" s="1"/>
  <c r="Q138" i="7" l="1"/>
  <c r="H131" i="7"/>
  <c r="J131" i="7"/>
  <c r="I131" i="7"/>
  <c r="O43" i="7"/>
  <c r="O6" i="7" s="1"/>
  <c r="N21" i="7"/>
  <c r="N20" i="7" s="1"/>
  <c r="O14" i="7"/>
  <c r="P14" i="7"/>
  <c r="N14" i="7"/>
  <c r="L43" i="7"/>
  <c r="L33" i="7" s="1"/>
  <c r="K43" i="7"/>
  <c r="M43" i="7"/>
  <c r="M21" i="7"/>
  <c r="M20" i="7" s="1"/>
  <c r="K21" i="7"/>
  <c r="K20" i="7" s="1"/>
  <c r="L21" i="7"/>
  <c r="L20" i="7" s="1"/>
  <c r="J43" i="7"/>
  <c r="J33" i="7" s="1"/>
  <c r="I43" i="7"/>
  <c r="I33" i="7" s="1"/>
  <c r="N43" i="7"/>
  <c r="H33" i="7"/>
  <c r="K33" i="7"/>
  <c r="P33" i="7"/>
  <c r="M33" i="7"/>
  <c r="H21" i="7"/>
  <c r="H20" i="7" s="1"/>
  <c r="J21" i="7"/>
  <c r="J20" i="7" s="1"/>
  <c r="I21" i="7"/>
  <c r="I20" i="7" s="1"/>
  <c r="O21" i="7"/>
  <c r="O20" i="7" s="1"/>
  <c r="P21" i="7"/>
  <c r="P20" i="7" s="1"/>
  <c r="H8" i="7" l="1"/>
  <c r="H130" i="7"/>
  <c r="Q131" i="7"/>
  <c r="I8" i="7"/>
  <c r="R131" i="7"/>
  <c r="I130" i="7"/>
  <c r="J8" i="7"/>
  <c r="S131" i="7"/>
  <c r="J130" i="7"/>
  <c r="O33" i="7"/>
  <c r="N33" i="7"/>
  <c r="N6" i="7"/>
  <c r="N4" i="7"/>
  <c r="P4" i="7"/>
  <c r="O4" i="7"/>
  <c r="F44" i="7"/>
  <c r="F43" i="7" s="1"/>
  <c r="G44" i="7"/>
  <c r="G43" i="7" s="1"/>
  <c r="E44" i="7"/>
  <c r="E122" i="7"/>
  <c r="F122" i="7"/>
  <c r="F121" i="7" s="1"/>
  <c r="G122" i="7"/>
  <c r="G121" i="7" s="1"/>
  <c r="F123" i="7"/>
  <c r="G123" i="7"/>
  <c r="E121" i="7"/>
  <c r="E123" i="7"/>
  <c r="F118" i="7"/>
  <c r="F117" i="7" s="1"/>
  <c r="G118" i="7"/>
  <c r="G117" i="7" s="1"/>
  <c r="F119" i="7"/>
  <c r="G119" i="7"/>
  <c r="E117" i="7"/>
  <c r="E118" i="7"/>
  <c r="E119" i="7"/>
  <c r="F114" i="7"/>
  <c r="F113" i="7" s="1"/>
  <c r="G114" i="7"/>
  <c r="G113" i="7" s="1"/>
  <c r="F115" i="7"/>
  <c r="G115" i="7"/>
  <c r="E113" i="7"/>
  <c r="E114" i="7"/>
  <c r="E115" i="7"/>
  <c r="F110" i="7"/>
  <c r="F109" i="7" s="1"/>
  <c r="F111" i="7"/>
  <c r="G111" i="7"/>
  <c r="G110" i="7" s="1"/>
  <c r="G109" i="7" s="1"/>
  <c r="E109" i="7"/>
  <c r="E110" i="7"/>
  <c r="E111" i="7"/>
  <c r="F106" i="7"/>
  <c r="F105" i="7" s="1"/>
  <c r="F107" i="7"/>
  <c r="G107" i="7"/>
  <c r="G106" i="7" s="1"/>
  <c r="G105" i="7" s="1"/>
  <c r="E105" i="7"/>
  <c r="E106" i="7"/>
  <c r="E107" i="7"/>
  <c r="F66" i="7"/>
  <c r="R66" i="7" s="1"/>
  <c r="G66" i="7"/>
  <c r="S66" i="7" s="1"/>
  <c r="E66" i="7"/>
  <c r="E43" i="7"/>
  <c r="F50" i="7"/>
  <c r="G50" i="7"/>
  <c r="E50" i="7"/>
  <c r="F28" i="7"/>
  <c r="G28" i="7"/>
  <c r="E28" i="7"/>
  <c r="F22" i="7"/>
  <c r="R22" i="7" s="1"/>
  <c r="G22" i="7"/>
  <c r="S22" i="7" s="1"/>
  <c r="E22" i="7"/>
  <c r="F16" i="7"/>
  <c r="R16" i="7" s="1"/>
  <c r="G16" i="7"/>
  <c r="S16" i="7" s="1"/>
  <c r="E16" i="7"/>
  <c r="H13" i="7" l="1"/>
  <c r="Q130" i="7"/>
  <c r="J13" i="7"/>
  <c r="S130" i="7"/>
  <c r="I13" i="7"/>
  <c r="R130" i="7"/>
  <c r="F21" i="7"/>
  <c r="R21" i="7" s="1"/>
  <c r="G21" i="7"/>
  <c r="F20" i="7"/>
  <c r="R20" i="7" s="1"/>
  <c r="E21" i="7"/>
  <c r="Q22" i="7"/>
  <c r="G15" i="7"/>
  <c r="F15" i="7"/>
  <c r="E15" i="7"/>
  <c r="Q16" i="7"/>
  <c r="G65" i="7"/>
  <c r="G8" i="7" s="1"/>
  <c r="F65" i="7"/>
  <c r="F8" i="7" s="1"/>
  <c r="E65" i="7"/>
  <c r="E8" i="7" s="1"/>
  <c r="Q66" i="7"/>
  <c r="E33" i="7" l="1"/>
  <c r="S21" i="7"/>
  <c r="G20" i="7"/>
  <c r="S20" i="7" s="1"/>
  <c r="E20" i="7"/>
  <c r="Q20" i="7" s="1"/>
  <c r="Q21" i="7"/>
  <c r="S15" i="7"/>
  <c r="G4" i="7"/>
  <c r="G14" i="7"/>
  <c r="R15" i="7"/>
  <c r="R4" i="7" s="1"/>
  <c r="F4" i="7"/>
  <c r="F14" i="7"/>
  <c r="E14" i="7"/>
  <c r="Q15" i="7"/>
  <c r="Q4" i="7" s="1"/>
  <c r="E4" i="7"/>
  <c r="S65" i="7"/>
  <c r="S8" i="7" s="1"/>
  <c r="G33" i="7"/>
  <c r="R65" i="7"/>
  <c r="R8" i="7" s="1"/>
  <c r="F33" i="7"/>
  <c r="Q33" i="7"/>
  <c r="Q65" i="7"/>
  <c r="Q8" i="7" s="1"/>
  <c r="S4" i="7" l="1"/>
  <c r="G13" i="7"/>
  <c r="S13" i="7" s="1"/>
  <c r="S14" i="7"/>
  <c r="F13" i="7"/>
  <c r="R13" i="7" s="1"/>
  <c r="R14" i="7"/>
  <c r="E13" i="7"/>
  <c r="Q13" i="7" s="1"/>
  <c r="Q14" i="7"/>
  <c r="S33" i="7"/>
  <c r="R33" i="7"/>
</calcChain>
</file>

<file path=xl/sharedStrings.xml><?xml version="1.0" encoding="utf-8"?>
<sst xmlns="http://schemas.openxmlformats.org/spreadsheetml/2006/main" count="300" uniqueCount="86">
  <si>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</si>
  <si>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</si>
  <si>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</si>
  <si>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</si>
  <si>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</si>
  <si>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</si>
  <si>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</si>
  <si>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</si>
  <si>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</si>
  <si>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</si>
  <si>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</si>
  <si>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</si>
  <si>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</si>
  <si>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</si>
  <si>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</si>
  <si>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</si>
  <si>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</si>
  <si>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</si>
  <si>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</si>
  <si>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</si>
  <si>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</si>
  <si>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</si>
  <si>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A679110</t>
  </si>
  <si>
    <t>POTPORA UMJETNIČKIM STUDIJIMA</t>
  </si>
  <si>
    <t>Mehanizam za oporavak i otpornost</t>
  </si>
  <si>
    <t>K679084</t>
  </si>
  <si>
    <t>OP KONKURENTNOST I KOHEZIJA 2014.-2020., PRIORITET 1, 9 i 10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</si>
  <si>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</si>
  <si>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</si>
  <si>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</si>
  <si>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</si>
  <si>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</si>
  <si>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</si>
  <si>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</si>
  <si>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</si>
  <si>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</si>
  <si>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</si>
  <si>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</si>
  <si>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</si>
  <si>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</si>
  <si>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</si>
  <si>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</si>
  <si>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</si>
  <si>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</si>
  <si>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</si>
  <si>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</si>
  <si>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</si>
  <si>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</si>
  <si>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</si>
  <si>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</si>
  <si>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</si>
  <si>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</si>
  <si>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</si>
  <si>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</si>
  <si>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</si>
  <si>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</si>
  <si>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</si>
  <si>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</si>
  <si>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</si>
  <si>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</si>
  <si>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</si>
  <si>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</si>
  <si>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</si>
  <si>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</si>
  <si>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Rashodi za nabavu nefinancijske imovine</t>
  </si>
  <si>
    <t>Knjige, umjetnine</t>
  </si>
  <si>
    <t>ERASMUS</t>
  </si>
  <si>
    <t>NOVI PODPROJEKT</t>
  </si>
  <si>
    <t>COLOURS</t>
  </si>
  <si>
    <t>REKTORAT</t>
  </si>
  <si>
    <t>UKUPNO</t>
  </si>
  <si>
    <t>ODJEL ZA BIOLOGIJU</t>
  </si>
  <si>
    <t>ODJEL ZA KEMIJU</t>
  </si>
  <si>
    <t>ODJEL ZA FIZIKU</t>
  </si>
  <si>
    <t>A621048</t>
  </si>
  <si>
    <t>PROJEKTNO FINANCIRANJE ZNANSTVENE DJELANOSTI</t>
  </si>
  <si>
    <t>A679071.101</t>
  </si>
  <si>
    <t>HORIZON-MISS-2022-OCEAN-01-101112736 Restore4Life</t>
  </si>
  <si>
    <t>A679071.065</t>
  </si>
  <si>
    <t>Prilagodba mjera kontrole populacije komaraca zbog klimatskih promjena u RH</t>
  </si>
  <si>
    <t>A557042</t>
  </si>
  <si>
    <t>Zaklada- Program doktoranada i poslijedoktoranada</t>
  </si>
  <si>
    <t>A679071.005</t>
  </si>
  <si>
    <t>NOVI PODPROJEKT
K679128</t>
  </si>
  <si>
    <t>CADAPTi - softverska platforma za podršku kontrole populacije komaraca</t>
  </si>
  <si>
    <t>a679071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</si>
</sst>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71">
    <xf numFmtId="0" fontId="0" fillId="0" borderId="0" xfId="0"/>
    <xf numFmtId="0" fontId="14" fillId="0" borderId="3" xfId="0" applyFont="1" applyFill="1" applyBorder="1"/>
    <xf numFmtId="4" fontId="14" fillId="0" borderId="3" xfId="0" applyNumberFormat="1" applyFont="1" applyFill="1" applyBorder="1"/>
    <xf numFmtId="3" fontId="15" fillId="0" borderId="4" xfId="50" applyNumberFormat="1" applyFont="1" applyFill="1">
      <alignment horizontal="right" vertical="center"/>
    </xf>
    <xf numFmtId="3" fontId="15" fillId="27" borderId="4" xfId="50" applyNumberFormat="1" applyFont="1" applyFill="1">
      <alignment horizontal="right" vertical="center"/>
    </xf>
    <xf numFmtId="0" fontId="14" fillId="0" borderId="3" xfId="0" applyFont="1" applyFill="1" applyBorder="1" applyAlignment="1">
      <alignment horizontal="center"/>
    </xf>
    <xf numFmtId="3" fontId="17" fillId="0" borderId="7" xfId="50" applyNumberFormat="1" applyFont="1" applyFill="1" applyBorder="1">
      <alignment horizontal="right" vertical="center"/>
    </xf>
    <xf numFmtId="0" fontId="14" fillId="0" borderId="9" xfId="0" applyFont="1" applyFill="1" applyBorder="1" applyAlignment="1">
      <alignment horizontal="center"/>
    </xf>
    <xf numFmtId="4" fontId="14" fillId="0" borderId="9" xfId="0" applyNumberFormat="1" applyFont="1" applyFill="1" applyBorder="1"/>
    <xf numFmtId="1" fontId="14" fillId="0" borderId="3" xfId="0" applyNumberFormat="1" applyFont="1" applyFill="1" applyBorder="1" applyAlignment="1">
      <alignment horizontal="center"/>
    </xf>
    <xf numFmtId="3" fontId="15" fillId="27" borderId="10" xfId="50" applyNumberFormat="1" applyFont="1" applyFill="1" applyBorder="1">
      <alignment horizontal="right" vertical="center"/>
    </xf>
    <xf numFmtId="3" fontId="15" fillId="0" borderId="10" xfId="50" applyNumberFormat="1" applyFont="1" applyFill="1" applyBorder="1">
      <alignment horizontal="right" vertical="center"/>
    </xf>
    <xf numFmtId="0" fontId="13" fillId="0" borderId="4" xfId="49" quotePrefix="1" applyFont="1" applyFill="1" applyAlignment="1">
      <alignment horizontal="left" vertical="center" indent="7"/>
    </xf>
    <xf numFmtId="0" fontId="13" fillId="0" borderId="4" xfId="49" quotePrefix="1" applyFont="1" applyFill="1">
      <alignment horizontal="left" vertical="center" indent="1"/>
    </xf>
    <xf numFmtId="3" fontId="13" fillId="0" borderId="4" xfId="50" applyNumberFormat="1" applyFont="1" applyFill="1">
      <alignment horizontal="right" vertical="center"/>
    </xf>
    <xf numFmtId="3" fontId="13" fillId="0" borderId="10" xfId="50" applyNumberFormat="1" applyFont="1" applyFill="1" applyBorder="1">
      <alignment horizontal="right" vertical="center"/>
    </xf>
    <xf numFmtId="0" fontId="13" fillId="0" borderId="4" xfId="49" quotePrefix="1" applyFont="1" applyFill="1" applyBorder="1" applyAlignment="1">
      <alignment horizontal="left" vertical="center" indent="7"/>
    </xf>
    <xf numFmtId="0" fontId="13" fillId="0" borderId="4" xfId="49" quotePrefix="1" applyFont="1" applyFill="1" applyBorder="1">
      <alignment horizontal="left" vertical="center" indent="1"/>
    </xf>
    <xf numFmtId="3" fontId="13" fillId="0" borderId="4" xfId="50" applyNumberFormat="1" applyFont="1" applyFill="1" applyBorder="1">
      <alignment horizontal="right" vertical="center"/>
    </xf>
    <xf numFmtId="0" fontId="13" fillId="0" borderId="5" xfId="49" quotePrefix="1" applyFont="1" applyFill="1" applyBorder="1" applyAlignment="1">
      <alignment horizontal="left" vertical="center" indent="7"/>
    </xf>
    <xf numFmtId="0" fontId="13" fillId="0" borderId="5" xfId="49" quotePrefix="1" applyFont="1" applyFill="1" applyBorder="1">
      <alignment horizontal="left" vertical="center" indent="1"/>
    </xf>
    <xf numFmtId="3" fontId="13" fillId="0" borderId="5" xfId="50" applyNumberFormat="1" applyFont="1" applyFill="1" applyBorder="1">
      <alignment horizontal="right" vertical="center"/>
    </xf>
    <xf numFmtId="3" fontId="13" fillId="0" borderId="7" xfId="50" applyNumberFormat="1" applyFont="1" applyFill="1" applyBorder="1">
      <alignment horizontal="right" vertical="center"/>
    </xf>
    <xf numFmtId="0" fontId="13" fillId="0" borderId="4" xfId="49" quotePrefix="1" applyFont="1" applyFill="1" applyAlignment="1">
      <alignment horizontal="left" vertical="center" indent="9"/>
    </xf>
    <xf numFmtId="0" fontId="13" fillId="0" borderId="8" xfId="49" quotePrefix="1" applyFont="1" applyFill="1" applyBorder="1" applyAlignment="1">
      <alignment horizontal="left" vertical="center" indent="9"/>
    </xf>
    <xf numFmtId="0" fontId="13" fillId="0" borderId="8" xfId="49" quotePrefix="1" applyFont="1" applyFill="1" applyBorder="1">
      <alignment horizontal="left" vertical="center" indent="1"/>
    </xf>
    <xf numFmtId="3" fontId="13" fillId="0" borderId="8" xfId="50" applyNumberFormat="1" applyFont="1" applyFill="1" applyBorder="1">
      <alignment horizontal="right" vertical="center"/>
    </xf>
    <xf numFmtId="3" fontId="13" fillId="0" borderId="11" xfId="50" applyNumberFormat="1" applyFont="1" applyFill="1" applyBorder="1">
      <alignment horizontal="right" vertical="center"/>
    </xf>
    <xf numFmtId="0" fontId="14" fillId="0" borderId="0" xfId="0" applyFont="1" applyFill="1"/>
    <xf numFmtId="0" fontId="18" fillId="0" borderId="3" xfId="0" quotePrefix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3" fillId="0" borderId="6" xfId="6" quotePrefix="1" applyFont="1" applyFill="1" applyBorder="1" applyAlignment="1">
      <alignment horizontal="left" vertical="center" indent="4"/>
    </xf>
    <xf numFmtId="0" fontId="13" fillId="0" borderId="6" xfId="6" quotePrefix="1" applyFont="1" applyFill="1" applyBorder="1" applyAlignment="1">
      <alignment horizontal="left" vertical="center" indent="1"/>
    </xf>
    <xf numFmtId="3" fontId="14" fillId="0" borderId="3" xfId="0" applyNumberFormat="1" applyFont="1" applyFill="1" applyBorder="1"/>
    <xf numFmtId="3" fontId="14" fillId="0" borderId="0" xfId="0" applyNumberFormat="1" applyFont="1" applyFill="1" applyBorder="1"/>
    <xf numFmtId="3" fontId="16" fillId="27" borderId="3" xfId="0" applyNumberFormat="1" applyFont="1" applyFill="1" applyBorder="1"/>
    <xf numFmtId="3" fontId="16" fillId="27" borderId="12" xfId="0" applyNumberFormat="1" applyFont="1" applyFill="1" applyBorder="1"/>
    <xf numFmtId="3" fontId="16" fillId="0" borderId="3" xfId="0" applyNumberFormat="1" applyFont="1" applyFill="1" applyBorder="1"/>
    <xf numFmtId="3" fontId="16" fillId="0" borderId="12" xfId="0" applyNumberFormat="1" applyFont="1" applyFill="1" applyBorder="1"/>
    <xf numFmtId="3" fontId="14" fillId="0" borderId="12" xfId="0" applyNumberFormat="1" applyFont="1" applyFill="1" applyBorder="1"/>
    <xf numFmtId="3" fontId="14" fillId="0" borderId="9" xfId="0" applyNumberFormat="1" applyFont="1" applyFill="1" applyBorder="1"/>
    <xf numFmtId="3" fontId="14" fillId="0" borderId="13" xfId="0" applyNumberFormat="1" applyFont="1" applyFill="1" applyBorder="1"/>
    <xf numFmtId="3" fontId="16" fillId="28" borderId="3" xfId="0" applyNumberFormat="1" applyFont="1" applyFill="1" applyBorder="1"/>
    <xf numFmtId="3" fontId="13" fillId="0" borderId="3" xfId="50" applyNumberFormat="1" applyFont="1" applyFill="1" applyBorder="1">
      <alignment horizontal="right" vertical="center"/>
    </xf>
    <xf numFmtId="0" fontId="14" fillId="0" borderId="9" xfId="0" applyFont="1" applyFill="1" applyBorder="1"/>
    <xf numFmtId="3" fontId="13" fillId="0" borderId="9" xfId="50" applyNumberFormat="1" applyFont="1" applyFill="1" applyBorder="1">
      <alignment horizontal="right" vertical="center"/>
    </xf>
    <xf numFmtId="0" fontId="14" fillId="27" borderId="3" xfId="0" applyFont="1" applyFill="1" applyBorder="1"/>
    <xf numFmtId="3" fontId="15" fillId="0" borderId="7" xfId="50" applyNumberFormat="1" applyFont="1" applyFill="1" applyBorder="1">
      <alignment horizontal="right" vertical="center"/>
    </xf>
    <xf numFmtId="3" fontId="15" fillId="27" borderId="7" xfId="50" applyNumberFormat="1" applyFont="1" applyFill="1" applyBorder="1">
      <alignment horizontal="right" vertical="center"/>
    </xf>
    <xf numFmtId="3" fontId="15" fillId="0" borderId="14" xfId="50" applyNumberFormat="1" applyFont="1" applyFill="1" applyBorder="1">
      <alignment horizontal="right" vertical="center"/>
    </xf>
    <xf numFmtId="3" fontId="15" fillId="0" borderId="3" xfId="50" applyNumberFormat="1" applyFont="1" applyFill="1" applyBorder="1">
      <alignment horizontal="right" vertical="center"/>
    </xf>
    <xf numFmtId="3" fontId="15" fillId="27" borderId="3" xfId="50" applyNumberFormat="1" applyFont="1" applyFill="1" applyBorder="1">
      <alignment horizontal="right" vertical="center"/>
    </xf>
    <xf numFmtId="0" fontId="15" fillId="30" borderId="4" xfId="49" quotePrefix="1" applyFont="1" applyFill="1" applyAlignment="1">
      <alignment horizontal="left" vertical="center" indent="5"/>
    </xf>
    <xf numFmtId="0" fontId="15" fillId="27" borderId="4" xfId="49" quotePrefix="1" applyFont="1" applyFill="1">
      <alignment horizontal="left" vertical="center" indent="1"/>
    </xf>
    <xf numFmtId="0" fontId="15" fillId="27" borderId="4" xfId="49" quotePrefix="1" applyFont="1" applyFill="1" applyAlignment="1">
      <alignment horizontal="left" vertical="center" indent="5"/>
    </xf>
    <xf numFmtId="0" fontId="15" fillId="27" borderId="3" xfId="49" applyFont="1" applyFill="1" applyBorder="1" applyAlignment="1">
      <alignment horizontal="center" vertical="center"/>
    </xf>
    <xf numFmtId="0" fontId="15" fillId="27" borderId="3" xfId="49" applyFont="1" applyFill="1" applyBorder="1">
      <alignment horizontal="left" vertical="center" indent="1"/>
    </xf>
    <xf numFmtId="0" fontId="16" fillId="27" borderId="3" xfId="0" applyFont="1" applyFill="1" applyBorder="1" applyAlignment="1">
      <alignment horizontal="center"/>
    </xf>
    <xf numFmtId="0" fontId="16" fillId="27" borderId="3" xfId="0" applyFont="1" applyFill="1" applyBorder="1"/>
    <xf numFmtId="4" fontId="16" fillId="27" borderId="3" xfId="0" applyNumberFormat="1" applyFont="1" applyFill="1" applyBorder="1" applyAlignment="1">
      <alignment horizontal="center"/>
    </xf>
    <xf numFmtId="4" fontId="15" fillId="27" borderId="3" xfId="49" applyNumberFormat="1" applyFont="1" applyFill="1" applyBorder="1">
      <alignment horizontal="left" vertical="center" indent="1"/>
    </xf>
    <xf numFmtId="4" fontId="16" fillId="27" borderId="3" xfId="0" applyNumberFormat="1" applyFont="1" applyFill="1" applyBorder="1"/>
    <xf numFmtId="0" fontId="17" fillId="27" borderId="3" xfId="0" applyFont="1" applyFill="1" applyBorder="1" applyAlignment="1">
      <alignment horizontal="center"/>
    </xf>
    <xf numFmtId="0" fontId="17" fillId="27" borderId="3" xfId="0" applyFont="1" applyFill="1" applyBorder="1" applyAlignment="1">
      <alignment horizontal="center" wrapText="1"/>
    </xf>
    <xf numFmtId="0" fontId="15" fillId="30" borderId="4" xfId="49" quotePrefix="1" applyFont="1" applyFill="1">
      <alignment horizontal="left" vertical="center" indent="1"/>
    </xf>
    <xf numFmtId="3" fontId="13" fillId="30" borderId="4" xfId="50" applyNumberFormat="1" applyFont="1" applyFill="1">
      <alignment horizontal="right" vertical="center"/>
    </xf>
    <xf numFmtId="3" fontId="13" fillId="30" borderId="10" xfId="50" applyNumberFormat="1" applyFont="1" applyFill="1" applyBorder="1">
      <alignment horizontal="right" vertical="center"/>
    </xf>
    <xf numFmtId="3" fontId="14" fillId="30" borderId="3" xfId="0" applyNumberFormat="1" applyFont="1" applyFill="1" applyBorder="1"/>
    <xf numFmtId="3" fontId="15" fillId="30" borderId="7" xfId="50" applyNumberFormat="1" applyFont="1" applyFill="1" applyBorder="1">
      <alignment horizontal="right" vertical="center"/>
    </xf>
    <xf numFmtId="3" fontId="14" fillId="0" borderId="0" xfId="0" applyNumberFormat="1" applyFont="1" applyFill="1"/>
    <xf numFmtId="0" fontId="16" fillId="29" borderId="3" xfId="0" applyFont="1" applyFill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75"/>
  <sheetViews>
    <sheetView tabSelected="1" workbookViewId="0">
      <pane xSplit="2" ySplit="3" topLeftCell="E4" activePane="bottomRight" state="frozen"/>
      <selection pane="topRight" activeCell="C1" sqref="C1"/>
      <selection pane="bottomLeft" activeCell="A3" sqref="A3"/>
      <selection pane="bottomRight" activeCell="E71" sqref="E71:G71"/>
    </sheetView>
  </sheetViews>
  <sheetFormatPr defaultColWidth="9.140625" defaultRowHeight="11.25" x14ac:dyDescent="0.2"/>
  <cols>
    <col min="1" max="1" width="17.28515625" style="28" customWidth="1"/>
    <col min="2" max="2" width="51.42578125" style="28" customWidth="1"/>
    <col min="3" max="4" width="13.28515625" style="28" hidden="1" customWidth="1"/>
    <col min="5" max="7" width="13.28515625" style="28" customWidth="1"/>
    <col min="8" max="8" width="10.140625" style="28" customWidth="1"/>
    <col min="9" max="9" width="10.85546875" style="28" customWidth="1"/>
    <col min="10" max="10" width="12.42578125" style="28" customWidth="1"/>
    <col min="11" max="15" width="9.140625" style="28"/>
    <col min="16" max="16" width="9.140625" style="28" customWidth="1"/>
    <col min="17" max="16384" width="9.140625" style="28"/>
  </cols>
  <sheetData>
    <row r="2" spans="1:19" x14ac:dyDescent="0.2">
      <c r="E2" s="70" t="s">
        <v>69</v>
      </c>
      <c r="F2" s="70"/>
      <c r="G2" s="70"/>
      <c r="H2" s="70" t="s">
        <v>71</v>
      </c>
      <c r="I2" s="70"/>
      <c r="J2" s="70"/>
      <c r="K2" s="70" t="s">
        <v>72</v>
      </c>
      <c r="L2" s="70"/>
      <c r="M2" s="70"/>
      <c r="N2" s="70" t="s">
        <v>73</v>
      </c>
      <c r="O2" s="70"/>
      <c r="P2" s="70"/>
      <c r="Q2" s="70" t="s">
        <v>70</v>
      </c>
      <c r="R2" s="70"/>
      <c r="S2" s="70"/>
    </row>
    <row r="3" spans="1:19" ht="33.75" x14ac:dyDescent="0.2">
      <c r="A3" s="29" t="s">
        <v>56</v>
      </c>
      <c r="B3" s="29" t="s">
        <v>57</v>
      </c>
      <c r="C3" s="29" t="s">
        <v>59</v>
      </c>
      <c r="D3" s="29" t="s">
        <v>60</v>
      </c>
      <c r="E3" s="30" t="s">
        <v>61</v>
      </c>
      <c r="F3" s="30" t="s">
        <v>62</v>
      </c>
      <c r="G3" s="30" t="s">
        <v>63</v>
      </c>
      <c r="H3" s="30" t="s">
        <v>61</v>
      </c>
      <c r="I3" s="30" t="s">
        <v>62</v>
      </c>
      <c r="J3" s="30" t="s">
        <v>63</v>
      </c>
      <c r="K3" s="30" t="s">
        <v>61</v>
      </c>
      <c r="L3" s="30" t="s">
        <v>62</v>
      </c>
      <c r="M3" s="30" t="s">
        <v>63</v>
      </c>
      <c r="N3" s="30" t="s">
        <v>61</v>
      </c>
      <c r="O3" s="30" t="s">
        <v>62</v>
      </c>
      <c r="P3" s="30" t="s">
        <v>63</v>
      </c>
      <c r="Q3" s="30" t="s">
        <v>61</v>
      </c>
      <c r="R3" s="30" t="s">
        <v>62</v>
      </c>
      <c r="S3" s="30" t="s">
        <v>63</v>
      </c>
    </row>
    <row r="4" spans="1:19" x14ac:dyDescent="0.2">
      <c r="A4" s="12">
        <v>11</v>
      </c>
      <c r="B4" s="13" t="s">
        <v>0</v>
      </c>
      <c r="C4" s="14"/>
      <c r="D4" s="14"/>
      <c r="E4" s="14">
        <f>E15+E21+E106+E110+E114+E127</f>
        <v>3864825</v>
      </c>
      <c r="F4" s="14">
        <f t="shared" ref="F4:S4" si="0">F15+F21+F106+F110+F114+F127</f>
        <v>4082788</v>
      </c>
      <c r="G4" s="14">
        <f t="shared" si="0"/>
        <v>4120430</v>
      </c>
      <c r="H4" s="14">
        <f t="shared" si="0"/>
        <v>2622256</v>
      </c>
      <c r="I4" s="14">
        <f t="shared" si="0"/>
        <v>2622256</v>
      </c>
      <c r="J4" s="14">
        <f t="shared" si="0"/>
        <v>2622256</v>
      </c>
      <c r="K4" s="14">
        <f t="shared" si="0"/>
        <v>1438886</v>
      </c>
      <c r="L4" s="14">
        <f t="shared" si="0"/>
        <v>1438886</v>
      </c>
      <c r="M4" s="14">
        <f t="shared" si="0"/>
        <v>1438886</v>
      </c>
      <c r="N4" s="14">
        <f t="shared" si="0"/>
        <v>1357412</v>
      </c>
      <c r="O4" s="14">
        <f t="shared" si="0"/>
        <v>1357412</v>
      </c>
      <c r="P4" s="14">
        <f t="shared" si="0"/>
        <v>1357412</v>
      </c>
      <c r="Q4" s="14">
        <f>Q15+Q21+Q106+Q110+Q114+Q127</f>
        <v>9283379</v>
      </c>
      <c r="R4" s="14">
        <f t="shared" si="0"/>
        <v>9501342</v>
      </c>
      <c r="S4" s="14">
        <f t="shared" si="0"/>
        <v>9538984</v>
      </c>
    </row>
    <row r="5" spans="1:19" x14ac:dyDescent="0.2">
      <c r="A5" s="12">
        <v>31</v>
      </c>
      <c r="B5" s="13" t="s">
        <v>20</v>
      </c>
      <c r="C5" s="14"/>
      <c r="D5" s="14"/>
      <c r="E5" s="14">
        <f>E34</f>
        <v>80000</v>
      </c>
      <c r="F5" s="14">
        <f t="shared" ref="F5:S5" si="1">F34</f>
        <v>55000</v>
      </c>
      <c r="G5" s="14">
        <f t="shared" si="1"/>
        <v>55000</v>
      </c>
      <c r="H5" s="14">
        <f t="shared" si="1"/>
        <v>227220</v>
      </c>
      <c r="I5" s="14">
        <f t="shared" si="1"/>
        <v>231850</v>
      </c>
      <c r="J5" s="14">
        <f t="shared" si="1"/>
        <v>238450</v>
      </c>
      <c r="K5" s="14">
        <f t="shared" si="1"/>
        <v>1250</v>
      </c>
      <c r="L5" s="14">
        <f t="shared" si="1"/>
        <v>1320</v>
      </c>
      <c r="M5" s="14">
        <f t="shared" si="1"/>
        <v>1320</v>
      </c>
      <c r="N5" s="14">
        <f t="shared" si="1"/>
        <v>5000</v>
      </c>
      <c r="O5" s="14">
        <f t="shared" si="1"/>
        <v>5000</v>
      </c>
      <c r="P5" s="14">
        <f t="shared" si="1"/>
        <v>5000</v>
      </c>
      <c r="Q5" s="14">
        <f t="shared" si="1"/>
        <v>313470</v>
      </c>
      <c r="R5" s="14">
        <f t="shared" si="1"/>
        <v>293170</v>
      </c>
      <c r="S5" s="14">
        <f t="shared" si="1"/>
        <v>299770</v>
      </c>
    </row>
    <row r="6" spans="1:19" x14ac:dyDescent="0.2">
      <c r="A6" s="12">
        <v>43</v>
      </c>
      <c r="B6" s="13" t="s">
        <v>14</v>
      </c>
      <c r="C6" s="14"/>
      <c r="D6" s="14"/>
      <c r="E6" s="14">
        <f>E43</f>
        <v>744700</v>
      </c>
      <c r="F6" s="14">
        <f t="shared" ref="F6:S6" si="2">F43</f>
        <v>509700</v>
      </c>
      <c r="G6" s="14">
        <f t="shared" si="2"/>
        <v>469700</v>
      </c>
      <c r="H6" s="14">
        <f t="shared" si="2"/>
        <v>139150</v>
      </c>
      <c r="I6" s="14">
        <f t="shared" si="2"/>
        <v>142450</v>
      </c>
      <c r="J6" s="14">
        <f t="shared" si="2"/>
        <v>149950</v>
      </c>
      <c r="K6" s="14">
        <f t="shared" si="2"/>
        <v>66700</v>
      </c>
      <c r="L6" s="14">
        <f t="shared" si="2"/>
        <v>67030</v>
      </c>
      <c r="M6" s="14">
        <f t="shared" si="2"/>
        <v>67332</v>
      </c>
      <c r="N6" s="14">
        <f t="shared" si="2"/>
        <v>25000</v>
      </c>
      <c r="O6" s="14">
        <f t="shared" si="2"/>
        <v>25000</v>
      </c>
      <c r="P6" s="14">
        <f t="shared" si="2"/>
        <v>25000</v>
      </c>
      <c r="Q6" s="14">
        <f t="shared" si="2"/>
        <v>975550</v>
      </c>
      <c r="R6" s="14">
        <f t="shared" si="2"/>
        <v>744180</v>
      </c>
      <c r="S6" s="14">
        <f t="shared" si="2"/>
        <v>711982</v>
      </c>
    </row>
    <row r="7" spans="1:19" x14ac:dyDescent="0.2">
      <c r="A7" s="12">
        <v>51</v>
      </c>
      <c r="B7" s="13" t="s">
        <v>16</v>
      </c>
      <c r="C7" s="14"/>
      <c r="D7" s="14"/>
      <c r="E7" s="14">
        <f>E52+E141</f>
        <v>0</v>
      </c>
      <c r="F7" s="14">
        <f t="shared" ref="F7:S7" si="3">F52+F141</f>
        <v>0</v>
      </c>
      <c r="G7" s="14">
        <f t="shared" si="3"/>
        <v>0</v>
      </c>
      <c r="H7" s="14">
        <f t="shared" si="3"/>
        <v>20000</v>
      </c>
      <c r="I7" s="14">
        <f t="shared" si="3"/>
        <v>10000</v>
      </c>
      <c r="J7" s="14">
        <f t="shared" si="3"/>
        <v>0</v>
      </c>
      <c r="K7" s="14">
        <f t="shared" si="3"/>
        <v>0</v>
      </c>
      <c r="L7" s="14">
        <f t="shared" si="3"/>
        <v>0</v>
      </c>
      <c r="M7" s="14">
        <f t="shared" si="3"/>
        <v>0</v>
      </c>
      <c r="N7" s="14">
        <f t="shared" si="3"/>
        <v>0</v>
      </c>
      <c r="O7" s="14">
        <f t="shared" si="3"/>
        <v>0</v>
      </c>
      <c r="P7" s="14">
        <f t="shared" si="3"/>
        <v>0</v>
      </c>
      <c r="Q7" s="14">
        <f t="shared" si="3"/>
        <v>20000</v>
      </c>
      <c r="R7" s="14">
        <f t="shared" si="3"/>
        <v>10000</v>
      </c>
      <c r="S7" s="14">
        <f t="shared" si="3"/>
        <v>0</v>
      </c>
    </row>
    <row r="8" spans="1:19" x14ac:dyDescent="0.2">
      <c r="A8" s="12">
        <v>52</v>
      </c>
      <c r="B8" s="13" t="s">
        <v>17</v>
      </c>
      <c r="C8" s="14"/>
      <c r="D8" s="14"/>
      <c r="E8" s="14">
        <f>E65+E118+E122+E131+E151+E161</f>
        <v>847634</v>
      </c>
      <c r="F8" s="14">
        <f t="shared" ref="F8:S8" si="4">F65+F118+F122+F131+F151+F161</f>
        <v>659335</v>
      </c>
      <c r="G8" s="14">
        <f t="shared" si="4"/>
        <v>584020</v>
      </c>
      <c r="H8" s="14">
        <f t="shared" si="4"/>
        <v>29280</v>
      </c>
      <c r="I8" s="14">
        <f t="shared" si="4"/>
        <v>0</v>
      </c>
      <c r="J8" s="14">
        <f t="shared" si="4"/>
        <v>0</v>
      </c>
      <c r="K8" s="14">
        <f t="shared" si="4"/>
        <v>0</v>
      </c>
      <c r="L8" s="14">
        <f t="shared" si="4"/>
        <v>0</v>
      </c>
      <c r="M8" s="14">
        <f t="shared" si="4"/>
        <v>0</v>
      </c>
      <c r="N8" s="14">
        <f t="shared" si="4"/>
        <v>0</v>
      </c>
      <c r="O8" s="14">
        <f t="shared" si="4"/>
        <v>0</v>
      </c>
      <c r="P8" s="14">
        <f t="shared" si="4"/>
        <v>0</v>
      </c>
      <c r="Q8" s="14">
        <f t="shared" si="4"/>
        <v>876914</v>
      </c>
      <c r="R8" s="14">
        <f t="shared" si="4"/>
        <v>659335</v>
      </c>
      <c r="S8" s="14">
        <f t="shared" si="4"/>
        <v>584020</v>
      </c>
    </row>
    <row r="9" spans="1:19" x14ac:dyDescent="0.2">
      <c r="A9" s="12">
        <v>61</v>
      </c>
      <c r="B9" s="13" t="s">
        <v>18</v>
      </c>
      <c r="C9" s="14"/>
      <c r="D9" s="14"/>
      <c r="E9" s="14">
        <f>E77</f>
        <v>0</v>
      </c>
      <c r="F9" s="14">
        <f t="shared" ref="F9:S9" si="5">F77</f>
        <v>0</v>
      </c>
      <c r="G9" s="14">
        <f t="shared" si="5"/>
        <v>0</v>
      </c>
      <c r="H9" s="14">
        <f t="shared" si="5"/>
        <v>0</v>
      </c>
      <c r="I9" s="14">
        <f t="shared" si="5"/>
        <v>0</v>
      </c>
      <c r="J9" s="14">
        <f t="shared" si="5"/>
        <v>0</v>
      </c>
      <c r="K9" s="14">
        <f t="shared" si="5"/>
        <v>0</v>
      </c>
      <c r="L9" s="14">
        <f t="shared" si="5"/>
        <v>0</v>
      </c>
      <c r="M9" s="14">
        <f t="shared" si="5"/>
        <v>0</v>
      </c>
      <c r="N9" s="14">
        <f t="shared" si="5"/>
        <v>0</v>
      </c>
      <c r="O9" s="14">
        <f t="shared" si="5"/>
        <v>0</v>
      </c>
      <c r="P9" s="14">
        <f t="shared" si="5"/>
        <v>0</v>
      </c>
      <c r="Q9" s="14">
        <f t="shared" si="5"/>
        <v>0</v>
      </c>
      <c r="R9" s="14">
        <f t="shared" si="5"/>
        <v>0</v>
      </c>
      <c r="S9" s="14">
        <f t="shared" si="5"/>
        <v>0</v>
      </c>
    </row>
    <row r="10" spans="1:19" x14ac:dyDescent="0.2">
      <c r="A10" s="12">
        <v>581</v>
      </c>
      <c r="B10" s="13" t="s">
        <v>24</v>
      </c>
      <c r="C10" s="14"/>
      <c r="D10" s="14"/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</row>
    <row r="11" spans="1:19" x14ac:dyDescent="0.2">
      <c r="A11" s="16">
        <v>5761</v>
      </c>
      <c r="B11" s="17" t="s">
        <v>28</v>
      </c>
      <c r="C11" s="18"/>
      <c r="D11" s="18"/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19" x14ac:dyDescent="0.2">
      <c r="A12" s="19">
        <v>563</v>
      </c>
      <c r="B12" s="20" t="s">
        <v>27</v>
      </c>
      <c r="C12" s="21"/>
      <c r="D12" s="21"/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</row>
    <row r="13" spans="1:19" x14ac:dyDescent="0.2">
      <c r="A13" s="31" t="s">
        <v>53</v>
      </c>
      <c r="B13" s="32" t="s">
        <v>54</v>
      </c>
      <c r="C13" s="22"/>
      <c r="D13" s="22"/>
      <c r="E13" s="6">
        <f>E14+E20+E33+E105+E109+E113+E117+E121+E126+E130+E140+E150+E160+E164</f>
        <v>5537159</v>
      </c>
      <c r="F13" s="6">
        <f t="shared" ref="F13:P13" si="6">F14+F20+F33+F105+F109+F113+F117+F121+F126+F130+F140+F150+F160+F164</f>
        <v>5306823</v>
      </c>
      <c r="G13" s="6">
        <f t="shared" si="6"/>
        <v>5229150</v>
      </c>
      <c r="H13" s="6">
        <f t="shared" si="6"/>
        <v>3037906</v>
      </c>
      <c r="I13" s="6">
        <f t="shared" si="6"/>
        <v>3006556</v>
      </c>
      <c r="J13" s="6">
        <f t="shared" si="6"/>
        <v>3010656</v>
      </c>
      <c r="K13" s="6">
        <f t="shared" si="6"/>
        <v>1506836</v>
      </c>
      <c r="L13" s="6">
        <f t="shared" si="6"/>
        <v>1507236</v>
      </c>
      <c r="M13" s="6">
        <f t="shared" si="6"/>
        <v>1507538</v>
      </c>
      <c r="N13" s="6">
        <f t="shared" si="6"/>
        <v>1387412</v>
      </c>
      <c r="O13" s="6">
        <f t="shared" si="6"/>
        <v>1387412</v>
      </c>
      <c r="P13" s="6">
        <f t="shared" si="6"/>
        <v>1387412</v>
      </c>
      <c r="Q13" s="6">
        <f>E13+H13+K13+N13</f>
        <v>11469313</v>
      </c>
      <c r="R13" s="6">
        <f t="shared" ref="Q13:S14" si="7">F13+I13+L13+O13</f>
        <v>11208027</v>
      </c>
      <c r="S13" s="6">
        <f t="shared" si="7"/>
        <v>11134756</v>
      </c>
    </row>
    <row r="14" spans="1:19" x14ac:dyDescent="0.2">
      <c r="A14" s="52" t="s">
        <v>1</v>
      </c>
      <c r="B14" s="53" t="s">
        <v>2</v>
      </c>
      <c r="C14" s="14"/>
      <c r="D14" s="14"/>
      <c r="E14" s="4">
        <f>E15</f>
        <v>2282510</v>
      </c>
      <c r="F14" s="4">
        <f t="shared" ref="F14:P15" si="8">F15</f>
        <v>2318952</v>
      </c>
      <c r="G14" s="10">
        <f t="shared" si="8"/>
        <v>2355577</v>
      </c>
      <c r="H14" s="4">
        <f t="shared" si="8"/>
        <v>2483779</v>
      </c>
      <c r="I14" s="4">
        <f t="shared" si="8"/>
        <v>2483779</v>
      </c>
      <c r="J14" s="10">
        <f t="shared" si="8"/>
        <v>2483779</v>
      </c>
      <c r="K14" s="4">
        <f t="shared" si="8"/>
        <v>1346751</v>
      </c>
      <c r="L14" s="4">
        <f t="shared" si="8"/>
        <v>1346751</v>
      </c>
      <c r="M14" s="10">
        <f t="shared" si="8"/>
        <v>1346751</v>
      </c>
      <c r="N14" s="4">
        <f t="shared" si="8"/>
        <v>1299922</v>
      </c>
      <c r="O14" s="4">
        <f t="shared" si="8"/>
        <v>1299922</v>
      </c>
      <c r="P14" s="10">
        <f t="shared" si="8"/>
        <v>1299922</v>
      </c>
      <c r="Q14" s="48">
        <f t="shared" si="7"/>
        <v>7412962</v>
      </c>
      <c r="R14" s="48">
        <f t="shared" si="7"/>
        <v>7449404</v>
      </c>
      <c r="S14" s="48">
        <f t="shared" si="7"/>
        <v>7486029</v>
      </c>
    </row>
    <row r="15" spans="1:19" x14ac:dyDescent="0.2">
      <c r="A15" s="12" t="s">
        <v>38</v>
      </c>
      <c r="B15" s="13" t="s">
        <v>0</v>
      </c>
      <c r="C15" s="14"/>
      <c r="D15" s="14"/>
      <c r="E15" s="14">
        <f>E16</f>
        <v>2282510</v>
      </c>
      <c r="F15" s="14">
        <f t="shared" ref="F15:P15" si="9">F16</f>
        <v>2318952</v>
      </c>
      <c r="G15" s="15">
        <f t="shared" si="9"/>
        <v>2355577</v>
      </c>
      <c r="H15" s="14">
        <f t="shared" si="8"/>
        <v>2483779</v>
      </c>
      <c r="I15" s="14">
        <f t="shared" si="9"/>
        <v>2483779</v>
      </c>
      <c r="J15" s="15">
        <f t="shared" si="9"/>
        <v>2483779</v>
      </c>
      <c r="K15" s="14">
        <f t="shared" si="8"/>
        <v>1346751</v>
      </c>
      <c r="L15" s="14">
        <f t="shared" si="9"/>
        <v>1346751</v>
      </c>
      <c r="M15" s="15">
        <f t="shared" si="9"/>
        <v>1346751</v>
      </c>
      <c r="N15" s="14">
        <f t="shared" si="8"/>
        <v>1299922</v>
      </c>
      <c r="O15" s="14">
        <f t="shared" si="9"/>
        <v>1299922</v>
      </c>
      <c r="P15" s="15">
        <f t="shared" si="9"/>
        <v>1299922</v>
      </c>
      <c r="Q15" s="47">
        <f t="shared" ref="Q15:Q78" si="10">E15+H15+K15+N15</f>
        <v>7412962</v>
      </c>
      <c r="R15" s="47">
        <f t="shared" ref="R15:R78" si="11">F15+I15+L15+O15</f>
        <v>7449404</v>
      </c>
      <c r="S15" s="47">
        <f t="shared" ref="S15:S78" si="12">G15+J15+M15+P15</f>
        <v>7486029</v>
      </c>
    </row>
    <row r="16" spans="1:19" x14ac:dyDescent="0.2">
      <c r="A16" s="12">
        <v>3</v>
      </c>
      <c r="B16" s="13" t="s">
        <v>58</v>
      </c>
      <c r="C16" s="14"/>
      <c r="D16" s="14"/>
      <c r="E16" s="14">
        <f>E17+E18+E19</f>
        <v>2282510</v>
      </c>
      <c r="F16" s="14">
        <f t="shared" ref="F16:H16" si="13">F17+F18+F19</f>
        <v>2318952</v>
      </c>
      <c r="G16" s="15">
        <f t="shared" si="13"/>
        <v>2355577</v>
      </c>
      <c r="H16" s="14">
        <f t="shared" si="13"/>
        <v>2483779</v>
      </c>
      <c r="I16" s="14">
        <f t="shared" ref="I16:P16" si="14">I17+I18+I19</f>
        <v>2483779</v>
      </c>
      <c r="J16" s="15">
        <f t="shared" si="14"/>
        <v>2483779</v>
      </c>
      <c r="K16" s="14">
        <f t="shared" si="14"/>
        <v>1346751</v>
      </c>
      <c r="L16" s="14">
        <f t="shared" si="14"/>
        <v>1346751</v>
      </c>
      <c r="M16" s="15">
        <f t="shared" si="14"/>
        <v>1346751</v>
      </c>
      <c r="N16" s="14">
        <f t="shared" si="14"/>
        <v>1299922</v>
      </c>
      <c r="O16" s="14">
        <f t="shared" si="14"/>
        <v>1299922</v>
      </c>
      <c r="P16" s="15">
        <f t="shared" si="14"/>
        <v>1299922</v>
      </c>
      <c r="Q16" s="47">
        <f t="shared" si="10"/>
        <v>7412962</v>
      </c>
      <c r="R16" s="47">
        <f t="shared" si="11"/>
        <v>7449404</v>
      </c>
      <c r="S16" s="47">
        <f t="shared" si="12"/>
        <v>7486029</v>
      </c>
    </row>
    <row r="17" spans="1:19" x14ac:dyDescent="0.2">
      <c r="A17" s="23" t="s">
        <v>19</v>
      </c>
      <c r="B17" s="13" t="s">
        <v>40</v>
      </c>
      <c r="C17" s="14"/>
      <c r="D17" s="14"/>
      <c r="E17" s="14">
        <f>2235992-72165</f>
        <v>2163827</v>
      </c>
      <c r="F17" s="14">
        <f>2235992-35723</f>
        <v>2200269</v>
      </c>
      <c r="G17" s="15">
        <f>2235992+902</f>
        <v>2236894</v>
      </c>
      <c r="H17" s="33">
        <v>2449610</v>
      </c>
      <c r="I17" s="33">
        <v>2449610</v>
      </c>
      <c r="J17" s="33">
        <v>2449610</v>
      </c>
      <c r="K17" s="33">
        <v>1312909</v>
      </c>
      <c r="L17" s="33">
        <v>1312909</v>
      </c>
      <c r="M17" s="33">
        <v>1312909</v>
      </c>
      <c r="N17" s="33">
        <v>1275149</v>
      </c>
      <c r="O17" s="33">
        <v>1275149</v>
      </c>
      <c r="P17" s="33">
        <v>1275149</v>
      </c>
      <c r="Q17" s="47">
        <f t="shared" si="10"/>
        <v>7201495</v>
      </c>
      <c r="R17" s="47">
        <f t="shared" si="11"/>
        <v>7237937</v>
      </c>
      <c r="S17" s="47">
        <f t="shared" si="12"/>
        <v>7274562</v>
      </c>
    </row>
    <row r="18" spans="1:19" x14ac:dyDescent="0.2">
      <c r="A18" s="23" t="s">
        <v>29</v>
      </c>
      <c r="B18" s="13" t="s">
        <v>39</v>
      </c>
      <c r="C18" s="14"/>
      <c r="D18" s="14"/>
      <c r="E18" s="14">
        <v>43671</v>
      </c>
      <c r="F18" s="14">
        <v>43671</v>
      </c>
      <c r="G18" s="15">
        <v>43671</v>
      </c>
      <c r="H18" s="33">
        <v>34169</v>
      </c>
      <c r="I18" s="33">
        <v>34169</v>
      </c>
      <c r="J18" s="33">
        <v>34169</v>
      </c>
      <c r="K18" s="33">
        <v>33842</v>
      </c>
      <c r="L18" s="33">
        <v>33842</v>
      </c>
      <c r="M18" s="33">
        <v>33842</v>
      </c>
      <c r="N18" s="33">
        <v>24773</v>
      </c>
      <c r="O18" s="33">
        <v>24773</v>
      </c>
      <c r="P18" s="33">
        <v>24773</v>
      </c>
      <c r="Q18" s="47">
        <f t="shared" si="10"/>
        <v>136455</v>
      </c>
      <c r="R18" s="47">
        <f t="shared" si="11"/>
        <v>136455</v>
      </c>
      <c r="S18" s="47">
        <f t="shared" si="12"/>
        <v>136455</v>
      </c>
    </row>
    <row r="19" spans="1:19" x14ac:dyDescent="0.2">
      <c r="A19" s="23" t="s">
        <v>34</v>
      </c>
      <c r="B19" s="13" t="s">
        <v>46</v>
      </c>
      <c r="C19" s="14"/>
      <c r="D19" s="14"/>
      <c r="E19" s="14">
        <v>75012</v>
      </c>
      <c r="F19" s="14">
        <v>75012</v>
      </c>
      <c r="G19" s="15">
        <v>75012</v>
      </c>
      <c r="H19" s="33"/>
      <c r="I19" s="33"/>
      <c r="J19" s="33"/>
      <c r="K19" s="33"/>
      <c r="L19" s="33"/>
      <c r="M19" s="33"/>
      <c r="N19" s="33"/>
      <c r="O19" s="33"/>
      <c r="P19" s="33"/>
      <c r="Q19" s="47">
        <f t="shared" si="10"/>
        <v>75012</v>
      </c>
      <c r="R19" s="47">
        <f t="shared" si="11"/>
        <v>75012</v>
      </c>
      <c r="S19" s="47">
        <f t="shared" si="12"/>
        <v>75012</v>
      </c>
    </row>
    <row r="20" spans="1:19" x14ac:dyDescent="0.2">
      <c r="A20" s="52" t="s">
        <v>10</v>
      </c>
      <c r="B20" s="53" t="s">
        <v>11</v>
      </c>
      <c r="C20" s="14"/>
      <c r="D20" s="14"/>
      <c r="E20" s="4">
        <f>E21</f>
        <v>1400638</v>
      </c>
      <c r="F20" s="4">
        <f t="shared" ref="F20:P20" si="15">F21</f>
        <v>1598086</v>
      </c>
      <c r="G20" s="10">
        <f t="shared" si="15"/>
        <v>1599103</v>
      </c>
      <c r="H20" s="4">
        <f t="shared" si="15"/>
        <v>136477</v>
      </c>
      <c r="I20" s="4">
        <f t="shared" si="15"/>
        <v>136477</v>
      </c>
      <c r="J20" s="10">
        <f t="shared" si="15"/>
        <v>136477</v>
      </c>
      <c r="K20" s="4">
        <f t="shared" si="15"/>
        <v>91135</v>
      </c>
      <c r="L20" s="4">
        <f t="shared" si="15"/>
        <v>91135</v>
      </c>
      <c r="M20" s="10">
        <f t="shared" si="15"/>
        <v>91135</v>
      </c>
      <c r="N20" s="4">
        <f t="shared" si="15"/>
        <v>47490</v>
      </c>
      <c r="O20" s="4">
        <f t="shared" si="15"/>
        <v>47490</v>
      </c>
      <c r="P20" s="10">
        <f t="shared" si="15"/>
        <v>47490</v>
      </c>
      <c r="Q20" s="48">
        <f t="shared" si="10"/>
        <v>1675740</v>
      </c>
      <c r="R20" s="48">
        <f t="shared" si="11"/>
        <v>1873188</v>
      </c>
      <c r="S20" s="48">
        <f t="shared" si="12"/>
        <v>1874205</v>
      </c>
    </row>
    <row r="21" spans="1:19" x14ac:dyDescent="0.2">
      <c r="A21" s="12" t="s">
        <v>38</v>
      </c>
      <c r="B21" s="13" t="s">
        <v>0</v>
      </c>
      <c r="C21" s="14"/>
      <c r="D21" s="14"/>
      <c r="E21" s="3">
        <f>E22+E28</f>
        <v>1400638</v>
      </c>
      <c r="F21" s="3">
        <f t="shared" ref="F21:H21" si="16">F22+F28</f>
        <v>1598086</v>
      </c>
      <c r="G21" s="11">
        <f t="shared" si="16"/>
        <v>1599103</v>
      </c>
      <c r="H21" s="3">
        <f t="shared" si="16"/>
        <v>136477</v>
      </c>
      <c r="I21" s="3">
        <f t="shared" ref="I21:P21" si="17">I22+I28</f>
        <v>136477</v>
      </c>
      <c r="J21" s="11">
        <f t="shared" si="17"/>
        <v>136477</v>
      </c>
      <c r="K21" s="3">
        <f t="shared" si="17"/>
        <v>91135</v>
      </c>
      <c r="L21" s="3">
        <f t="shared" si="17"/>
        <v>91135</v>
      </c>
      <c r="M21" s="11">
        <f t="shared" si="17"/>
        <v>91135</v>
      </c>
      <c r="N21" s="3">
        <f t="shared" si="17"/>
        <v>47490</v>
      </c>
      <c r="O21" s="3">
        <f t="shared" si="17"/>
        <v>47490</v>
      </c>
      <c r="P21" s="11">
        <f t="shared" si="17"/>
        <v>47490</v>
      </c>
      <c r="Q21" s="47">
        <f t="shared" si="10"/>
        <v>1675740</v>
      </c>
      <c r="R21" s="47">
        <f t="shared" si="11"/>
        <v>1873188</v>
      </c>
      <c r="S21" s="47">
        <f t="shared" si="12"/>
        <v>1874205</v>
      </c>
    </row>
    <row r="22" spans="1:19" x14ac:dyDescent="0.2">
      <c r="A22" s="12">
        <v>3</v>
      </c>
      <c r="B22" s="13" t="s">
        <v>58</v>
      </c>
      <c r="C22" s="14"/>
      <c r="D22" s="14"/>
      <c r="E22" s="3">
        <f>E23+E24+E25+E26+E27</f>
        <v>1243958</v>
      </c>
      <c r="F22" s="3">
        <f t="shared" ref="F22:H22" si="18">F23+F24+F25+F26+F27</f>
        <v>1441406</v>
      </c>
      <c r="G22" s="11">
        <f t="shared" si="18"/>
        <v>1442423</v>
      </c>
      <c r="H22" s="3">
        <f t="shared" si="18"/>
        <v>125477</v>
      </c>
      <c r="I22" s="3">
        <f t="shared" ref="I22:P22" si="19">I23+I24+I25+I26+I27</f>
        <v>125477</v>
      </c>
      <c r="J22" s="11">
        <f t="shared" si="19"/>
        <v>125477</v>
      </c>
      <c r="K22" s="3">
        <f t="shared" si="19"/>
        <v>87135</v>
      </c>
      <c r="L22" s="3">
        <f t="shared" si="19"/>
        <v>87135</v>
      </c>
      <c r="M22" s="11">
        <f t="shared" si="19"/>
        <v>87135</v>
      </c>
      <c r="N22" s="3">
        <f t="shared" si="19"/>
        <v>43200</v>
      </c>
      <c r="O22" s="3">
        <f t="shared" si="19"/>
        <v>43200</v>
      </c>
      <c r="P22" s="11">
        <f t="shared" si="19"/>
        <v>43200</v>
      </c>
      <c r="Q22" s="47">
        <f t="shared" si="10"/>
        <v>1499770</v>
      </c>
      <c r="R22" s="47">
        <f t="shared" si="11"/>
        <v>1697218</v>
      </c>
      <c r="S22" s="47">
        <f t="shared" si="12"/>
        <v>1698235</v>
      </c>
    </row>
    <row r="23" spans="1:19" x14ac:dyDescent="0.2">
      <c r="A23" s="23" t="s">
        <v>19</v>
      </c>
      <c r="B23" s="13" t="s">
        <v>40</v>
      </c>
      <c r="C23" s="14"/>
      <c r="D23" s="14"/>
      <c r="E23" s="14">
        <v>220000</v>
      </c>
      <c r="F23" s="14">
        <f>220000+62447</f>
        <v>282447</v>
      </c>
      <c r="G23" s="15">
        <f>220000+63464</f>
        <v>283464</v>
      </c>
      <c r="H23" s="33"/>
      <c r="I23" s="33"/>
      <c r="J23" s="33"/>
      <c r="K23" s="33">
        <v>0</v>
      </c>
      <c r="L23" s="33">
        <v>0</v>
      </c>
      <c r="M23" s="33">
        <v>0</v>
      </c>
      <c r="N23" s="33"/>
      <c r="O23" s="33"/>
      <c r="P23" s="33"/>
      <c r="Q23" s="47">
        <f t="shared" si="10"/>
        <v>220000</v>
      </c>
      <c r="R23" s="47">
        <f t="shared" si="11"/>
        <v>282447</v>
      </c>
      <c r="S23" s="47">
        <f t="shared" si="12"/>
        <v>283464</v>
      </c>
    </row>
    <row r="24" spans="1:19" x14ac:dyDescent="0.2">
      <c r="A24" s="23" t="s">
        <v>29</v>
      </c>
      <c r="B24" s="13" t="s">
        <v>39</v>
      </c>
      <c r="C24" s="14"/>
      <c r="D24" s="14"/>
      <c r="E24" s="14">
        <f>779609+14999</f>
        <v>794608</v>
      </c>
      <c r="F24" s="14">
        <f>779609+50000+100000</f>
        <v>929609</v>
      </c>
      <c r="G24" s="15">
        <f>779609+50000+100000</f>
        <v>929609</v>
      </c>
      <c r="H24" s="33">
        <v>125027</v>
      </c>
      <c r="I24" s="33">
        <v>125027</v>
      </c>
      <c r="J24" s="33">
        <v>125027</v>
      </c>
      <c r="K24" s="33">
        <v>86135</v>
      </c>
      <c r="L24" s="33">
        <v>86135</v>
      </c>
      <c r="M24" s="33">
        <v>86135</v>
      </c>
      <c r="N24" s="33">
        <v>43100</v>
      </c>
      <c r="O24" s="33">
        <v>43100</v>
      </c>
      <c r="P24" s="33">
        <v>43100</v>
      </c>
      <c r="Q24" s="47">
        <f t="shared" si="10"/>
        <v>1048870</v>
      </c>
      <c r="R24" s="47">
        <f t="shared" si="11"/>
        <v>1183871</v>
      </c>
      <c r="S24" s="47">
        <f t="shared" si="12"/>
        <v>1183871</v>
      </c>
    </row>
    <row r="25" spans="1:19" x14ac:dyDescent="0.2">
      <c r="A25" s="23" t="s">
        <v>30</v>
      </c>
      <c r="B25" s="13" t="s">
        <v>41</v>
      </c>
      <c r="C25" s="14"/>
      <c r="D25" s="14"/>
      <c r="E25" s="14">
        <v>9350</v>
      </c>
      <c r="F25" s="14">
        <v>9350</v>
      </c>
      <c r="G25" s="15">
        <v>9350</v>
      </c>
      <c r="H25" s="33">
        <v>450</v>
      </c>
      <c r="I25" s="33">
        <v>450</v>
      </c>
      <c r="J25" s="33">
        <v>450</v>
      </c>
      <c r="K25" s="33">
        <v>1000</v>
      </c>
      <c r="L25" s="33">
        <v>1000</v>
      </c>
      <c r="M25" s="33">
        <v>1000</v>
      </c>
      <c r="N25" s="33">
        <v>100</v>
      </c>
      <c r="O25" s="33">
        <v>100</v>
      </c>
      <c r="P25" s="33">
        <v>100</v>
      </c>
      <c r="Q25" s="47">
        <f t="shared" si="10"/>
        <v>10900</v>
      </c>
      <c r="R25" s="47">
        <f t="shared" si="11"/>
        <v>10900</v>
      </c>
      <c r="S25" s="47">
        <f t="shared" si="12"/>
        <v>10900</v>
      </c>
    </row>
    <row r="26" spans="1:19" x14ac:dyDescent="0.2">
      <c r="A26" s="23" t="s">
        <v>31</v>
      </c>
      <c r="B26" s="13" t="s">
        <v>42</v>
      </c>
      <c r="C26" s="14"/>
      <c r="D26" s="14"/>
      <c r="E26" s="14">
        <v>220000</v>
      </c>
      <c r="F26" s="14">
        <v>220000</v>
      </c>
      <c r="G26" s="15">
        <v>220000</v>
      </c>
      <c r="H26" s="33"/>
      <c r="I26" s="33"/>
      <c r="J26" s="33"/>
      <c r="K26" s="33"/>
      <c r="L26" s="33"/>
      <c r="M26" s="33"/>
      <c r="N26" s="33"/>
      <c r="O26" s="33"/>
      <c r="P26" s="33"/>
      <c r="Q26" s="47">
        <f t="shared" si="10"/>
        <v>220000</v>
      </c>
      <c r="R26" s="47">
        <f t="shared" si="11"/>
        <v>220000</v>
      </c>
      <c r="S26" s="47">
        <f t="shared" si="12"/>
        <v>220000</v>
      </c>
    </row>
    <row r="27" spans="1:19" x14ac:dyDescent="0.2">
      <c r="A27" s="23" t="s">
        <v>34</v>
      </c>
      <c r="B27" s="13" t="s">
        <v>46</v>
      </c>
      <c r="C27" s="14"/>
      <c r="D27" s="14"/>
      <c r="E27" s="14">
        <v>0</v>
      </c>
      <c r="F27" s="14">
        <v>0</v>
      </c>
      <c r="G27" s="15">
        <v>0</v>
      </c>
      <c r="H27" s="33"/>
      <c r="I27" s="33"/>
      <c r="J27" s="33"/>
      <c r="K27" s="33"/>
      <c r="L27" s="33"/>
      <c r="M27" s="33"/>
      <c r="N27" s="33"/>
      <c r="O27" s="33"/>
      <c r="P27" s="33"/>
      <c r="Q27" s="47">
        <f t="shared" si="10"/>
        <v>0</v>
      </c>
      <c r="R27" s="47">
        <f t="shared" si="11"/>
        <v>0</v>
      </c>
      <c r="S27" s="47">
        <f t="shared" si="12"/>
        <v>0</v>
      </c>
    </row>
    <row r="28" spans="1:19" x14ac:dyDescent="0.2">
      <c r="A28" s="12">
        <v>4</v>
      </c>
      <c r="B28" s="13" t="s">
        <v>64</v>
      </c>
      <c r="C28" s="14"/>
      <c r="D28" s="14"/>
      <c r="E28" s="3">
        <f>E29+E30+E31+E32</f>
        <v>156680</v>
      </c>
      <c r="F28" s="3">
        <f t="shared" ref="F28:P28" si="20">F29+F30+F31+F32</f>
        <v>156680</v>
      </c>
      <c r="G28" s="11">
        <f t="shared" si="20"/>
        <v>156680</v>
      </c>
      <c r="H28" s="3">
        <f t="shared" si="20"/>
        <v>11000</v>
      </c>
      <c r="I28" s="3">
        <f t="shared" si="20"/>
        <v>11000</v>
      </c>
      <c r="J28" s="11">
        <f t="shared" si="20"/>
        <v>11000</v>
      </c>
      <c r="K28" s="3">
        <f t="shared" si="20"/>
        <v>4000</v>
      </c>
      <c r="L28" s="3">
        <f t="shared" si="20"/>
        <v>4000</v>
      </c>
      <c r="M28" s="11">
        <f t="shared" si="20"/>
        <v>4000</v>
      </c>
      <c r="N28" s="3">
        <f t="shared" si="20"/>
        <v>4290</v>
      </c>
      <c r="O28" s="3">
        <f t="shared" si="20"/>
        <v>4290</v>
      </c>
      <c r="P28" s="11">
        <f t="shared" si="20"/>
        <v>4290</v>
      </c>
      <c r="Q28" s="47">
        <f t="shared" si="10"/>
        <v>175970</v>
      </c>
      <c r="R28" s="47">
        <f t="shared" si="11"/>
        <v>175970</v>
      </c>
      <c r="S28" s="47">
        <f t="shared" si="12"/>
        <v>175970</v>
      </c>
    </row>
    <row r="29" spans="1:19" x14ac:dyDescent="0.2">
      <c r="A29" s="23" t="s">
        <v>32</v>
      </c>
      <c r="B29" s="13" t="s">
        <v>50</v>
      </c>
      <c r="C29" s="14"/>
      <c r="D29" s="14"/>
      <c r="E29" s="14">
        <v>5000</v>
      </c>
      <c r="F29" s="14">
        <v>5000</v>
      </c>
      <c r="G29" s="15">
        <v>5000</v>
      </c>
      <c r="H29" s="33"/>
      <c r="I29" s="33"/>
      <c r="J29" s="33"/>
      <c r="K29" s="33"/>
      <c r="L29" s="33"/>
      <c r="M29" s="33"/>
      <c r="N29" s="33"/>
      <c r="O29" s="33"/>
      <c r="P29" s="33"/>
      <c r="Q29" s="47">
        <f t="shared" si="10"/>
        <v>5000</v>
      </c>
      <c r="R29" s="47">
        <f t="shared" si="11"/>
        <v>5000</v>
      </c>
      <c r="S29" s="47">
        <f t="shared" si="12"/>
        <v>5000</v>
      </c>
    </row>
    <row r="30" spans="1:19" x14ac:dyDescent="0.2">
      <c r="A30" s="23" t="s">
        <v>33</v>
      </c>
      <c r="B30" s="13" t="s">
        <v>43</v>
      </c>
      <c r="C30" s="14"/>
      <c r="D30" s="14"/>
      <c r="E30" s="14">
        <v>136580</v>
      </c>
      <c r="F30" s="14">
        <v>136580</v>
      </c>
      <c r="G30" s="15">
        <v>136580</v>
      </c>
      <c r="H30" s="33">
        <v>11000</v>
      </c>
      <c r="I30" s="33">
        <v>11000</v>
      </c>
      <c r="J30" s="33">
        <v>11000</v>
      </c>
      <c r="K30" s="33">
        <v>4000</v>
      </c>
      <c r="L30" s="33">
        <v>4000</v>
      </c>
      <c r="M30" s="33">
        <v>4000</v>
      </c>
      <c r="N30" s="33">
        <v>4290</v>
      </c>
      <c r="O30" s="33">
        <v>4290</v>
      </c>
      <c r="P30" s="33">
        <v>4290</v>
      </c>
      <c r="Q30" s="47">
        <f t="shared" si="10"/>
        <v>155870</v>
      </c>
      <c r="R30" s="47">
        <f t="shared" si="11"/>
        <v>155870</v>
      </c>
      <c r="S30" s="47">
        <f t="shared" si="12"/>
        <v>155870</v>
      </c>
    </row>
    <row r="31" spans="1:19" x14ac:dyDescent="0.2">
      <c r="A31" s="23">
        <v>43</v>
      </c>
      <c r="B31" s="13" t="s">
        <v>65</v>
      </c>
      <c r="C31" s="14"/>
      <c r="D31" s="14"/>
      <c r="E31" s="14">
        <v>100</v>
      </c>
      <c r="F31" s="14">
        <v>100</v>
      </c>
      <c r="G31" s="15">
        <v>100</v>
      </c>
      <c r="H31" s="33"/>
      <c r="I31" s="33"/>
      <c r="J31" s="33"/>
      <c r="K31" s="33"/>
      <c r="L31" s="33"/>
      <c r="M31" s="33"/>
      <c r="N31" s="33"/>
      <c r="O31" s="33"/>
      <c r="P31" s="33"/>
      <c r="Q31" s="47">
        <f t="shared" si="10"/>
        <v>100</v>
      </c>
      <c r="R31" s="47">
        <f t="shared" si="11"/>
        <v>100</v>
      </c>
      <c r="S31" s="47">
        <f t="shared" si="12"/>
        <v>100</v>
      </c>
    </row>
    <row r="32" spans="1:19" x14ac:dyDescent="0.2">
      <c r="A32" s="23" t="s">
        <v>35</v>
      </c>
      <c r="B32" s="13" t="s">
        <v>44</v>
      </c>
      <c r="C32" s="14"/>
      <c r="D32" s="14"/>
      <c r="E32" s="14">
        <v>15000</v>
      </c>
      <c r="F32" s="14">
        <v>15000</v>
      </c>
      <c r="G32" s="15">
        <v>15000</v>
      </c>
      <c r="H32" s="33"/>
      <c r="I32" s="33"/>
      <c r="J32" s="33"/>
      <c r="K32" s="33"/>
      <c r="L32" s="33"/>
      <c r="M32" s="33"/>
      <c r="N32" s="33"/>
      <c r="O32" s="33"/>
      <c r="P32" s="33"/>
      <c r="Q32" s="47">
        <f t="shared" si="10"/>
        <v>15000</v>
      </c>
      <c r="R32" s="47">
        <f t="shared" si="11"/>
        <v>15000</v>
      </c>
      <c r="S32" s="47">
        <f t="shared" si="12"/>
        <v>15000</v>
      </c>
    </row>
    <row r="33" spans="1:19" x14ac:dyDescent="0.2">
      <c r="A33" s="54" t="s">
        <v>21</v>
      </c>
      <c r="B33" s="53" t="s">
        <v>12</v>
      </c>
      <c r="C33" s="14"/>
      <c r="D33" s="14"/>
      <c r="E33" s="4">
        <f>E34+E43+E52+E65+E77</f>
        <v>991203</v>
      </c>
      <c r="F33" s="4">
        <f t="shared" ref="F33:H33" si="21">F34+F43+F52+F65+F77</f>
        <v>717075</v>
      </c>
      <c r="G33" s="10">
        <f t="shared" si="21"/>
        <v>607760</v>
      </c>
      <c r="H33" s="4">
        <f t="shared" si="21"/>
        <v>376650</v>
      </c>
      <c r="I33" s="4">
        <f t="shared" ref="I33:P33" si="22">I34+I43+I52+I65+I77</f>
        <v>374300</v>
      </c>
      <c r="J33" s="10">
        <f t="shared" si="22"/>
        <v>388400</v>
      </c>
      <c r="K33" s="4">
        <f t="shared" si="22"/>
        <v>67950</v>
      </c>
      <c r="L33" s="4">
        <f t="shared" si="22"/>
        <v>68350</v>
      </c>
      <c r="M33" s="10">
        <f t="shared" si="22"/>
        <v>68652</v>
      </c>
      <c r="N33" s="4">
        <f t="shared" si="22"/>
        <v>30000</v>
      </c>
      <c r="O33" s="4">
        <f t="shared" si="22"/>
        <v>30000</v>
      </c>
      <c r="P33" s="10">
        <f t="shared" si="22"/>
        <v>30000</v>
      </c>
      <c r="Q33" s="48">
        <f t="shared" si="10"/>
        <v>1465803</v>
      </c>
      <c r="R33" s="48">
        <f t="shared" si="11"/>
        <v>1189725</v>
      </c>
      <c r="S33" s="48">
        <f t="shared" si="12"/>
        <v>1094812</v>
      </c>
    </row>
    <row r="34" spans="1:19" x14ac:dyDescent="0.2">
      <c r="A34" s="12" t="s">
        <v>19</v>
      </c>
      <c r="B34" s="13" t="s">
        <v>20</v>
      </c>
      <c r="C34" s="14"/>
      <c r="D34" s="14"/>
      <c r="E34" s="3">
        <f>E35+E41</f>
        <v>80000</v>
      </c>
      <c r="F34" s="3">
        <f t="shared" ref="F34:P34" si="23">F35+F41</f>
        <v>55000</v>
      </c>
      <c r="G34" s="3">
        <f t="shared" si="23"/>
        <v>55000</v>
      </c>
      <c r="H34" s="3">
        <f t="shared" si="23"/>
        <v>227220</v>
      </c>
      <c r="I34" s="3">
        <f t="shared" si="23"/>
        <v>231850</v>
      </c>
      <c r="J34" s="3">
        <f t="shared" si="23"/>
        <v>238450</v>
      </c>
      <c r="K34" s="3">
        <f t="shared" si="23"/>
        <v>1250</v>
      </c>
      <c r="L34" s="3">
        <f t="shared" si="23"/>
        <v>1320</v>
      </c>
      <c r="M34" s="3">
        <f t="shared" si="23"/>
        <v>1320</v>
      </c>
      <c r="N34" s="3">
        <f t="shared" si="23"/>
        <v>5000</v>
      </c>
      <c r="O34" s="3">
        <f t="shared" si="23"/>
        <v>5000</v>
      </c>
      <c r="P34" s="3">
        <f t="shared" si="23"/>
        <v>5000</v>
      </c>
      <c r="Q34" s="47">
        <f t="shared" si="10"/>
        <v>313470</v>
      </c>
      <c r="R34" s="47">
        <f t="shared" si="11"/>
        <v>293170</v>
      </c>
      <c r="S34" s="47">
        <f t="shared" si="12"/>
        <v>299770</v>
      </c>
    </row>
    <row r="35" spans="1:19" x14ac:dyDescent="0.2">
      <c r="A35" s="12">
        <v>3</v>
      </c>
      <c r="B35" s="13" t="s">
        <v>58</v>
      </c>
      <c r="C35" s="14"/>
      <c r="D35" s="14"/>
      <c r="E35" s="3">
        <f>E36+E37+E38+E40+E39</f>
        <v>80000</v>
      </c>
      <c r="F35" s="3">
        <f t="shared" ref="F35:P35" si="24">F36+F37+F38+F40+F39</f>
        <v>55000</v>
      </c>
      <c r="G35" s="3">
        <f t="shared" si="24"/>
        <v>55000</v>
      </c>
      <c r="H35" s="3">
        <f t="shared" si="24"/>
        <v>212620</v>
      </c>
      <c r="I35" s="3">
        <f t="shared" si="24"/>
        <v>217250</v>
      </c>
      <c r="J35" s="3">
        <f t="shared" si="24"/>
        <v>223850</v>
      </c>
      <c r="K35" s="3">
        <f t="shared" si="24"/>
        <v>1250</v>
      </c>
      <c r="L35" s="3">
        <f t="shared" si="24"/>
        <v>1320</v>
      </c>
      <c r="M35" s="3">
        <f t="shared" si="24"/>
        <v>1320</v>
      </c>
      <c r="N35" s="3">
        <f t="shared" si="24"/>
        <v>3500</v>
      </c>
      <c r="O35" s="3">
        <f t="shared" si="24"/>
        <v>3500</v>
      </c>
      <c r="P35" s="3">
        <f t="shared" si="24"/>
        <v>3500</v>
      </c>
      <c r="Q35" s="47">
        <f t="shared" si="10"/>
        <v>297370</v>
      </c>
      <c r="R35" s="47">
        <f t="shared" si="11"/>
        <v>277070</v>
      </c>
      <c r="S35" s="47">
        <f t="shared" si="12"/>
        <v>283670</v>
      </c>
    </row>
    <row r="36" spans="1:19" x14ac:dyDescent="0.2">
      <c r="A36" s="23" t="s">
        <v>19</v>
      </c>
      <c r="B36" s="13" t="s">
        <v>40</v>
      </c>
      <c r="C36" s="14"/>
      <c r="D36" s="14"/>
      <c r="E36" s="14">
        <v>75000</v>
      </c>
      <c r="F36" s="14">
        <v>50000</v>
      </c>
      <c r="G36" s="15">
        <v>50000</v>
      </c>
      <c r="H36" s="33">
        <v>132000</v>
      </c>
      <c r="I36" s="33">
        <v>133000</v>
      </c>
      <c r="J36" s="33">
        <v>135500</v>
      </c>
      <c r="K36" s="33">
        <v>0</v>
      </c>
      <c r="L36" s="33">
        <v>0</v>
      </c>
      <c r="M36" s="33">
        <v>0</v>
      </c>
      <c r="N36" s="33"/>
      <c r="O36" s="33"/>
      <c r="P36" s="33"/>
      <c r="Q36" s="47">
        <f t="shared" si="10"/>
        <v>207000</v>
      </c>
      <c r="R36" s="47">
        <f t="shared" si="11"/>
        <v>183000</v>
      </c>
      <c r="S36" s="47">
        <f t="shared" si="12"/>
        <v>185500</v>
      </c>
    </row>
    <row r="37" spans="1:19" x14ac:dyDescent="0.2">
      <c r="A37" s="23" t="s">
        <v>29</v>
      </c>
      <c r="B37" s="13" t="s">
        <v>39</v>
      </c>
      <c r="C37" s="14"/>
      <c r="D37" s="14"/>
      <c r="E37" s="14">
        <v>0</v>
      </c>
      <c r="F37" s="14"/>
      <c r="G37" s="15"/>
      <c r="H37" s="33">
        <v>79320</v>
      </c>
      <c r="I37" s="33">
        <v>82950</v>
      </c>
      <c r="J37" s="33">
        <v>86850</v>
      </c>
      <c r="K37" s="33">
        <v>1150</v>
      </c>
      <c r="L37" s="33">
        <v>1210</v>
      </c>
      <c r="M37" s="33">
        <v>1210</v>
      </c>
      <c r="N37" s="33">
        <v>3500</v>
      </c>
      <c r="O37" s="33">
        <v>3500</v>
      </c>
      <c r="P37" s="33">
        <v>3500</v>
      </c>
      <c r="Q37" s="47">
        <f t="shared" si="10"/>
        <v>83970</v>
      </c>
      <c r="R37" s="47">
        <f t="shared" si="11"/>
        <v>87660</v>
      </c>
      <c r="S37" s="47">
        <f t="shared" si="12"/>
        <v>91560</v>
      </c>
    </row>
    <row r="38" spans="1:19" x14ac:dyDescent="0.2">
      <c r="A38" s="23" t="s">
        <v>30</v>
      </c>
      <c r="B38" s="13" t="s">
        <v>41</v>
      </c>
      <c r="C38" s="14"/>
      <c r="D38" s="14"/>
      <c r="E38" s="14"/>
      <c r="F38" s="14"/>
      <c r="G38" s="15"/>
      <c r="H38" s="33">
        <v>500</v>
      </c>
      <c r="I38" s="33">
        <v>500</v>
      </c>
      <c r="J38" s="33">
        <v>500</v>
      </c>
      <c r="K38" s="33">
        <v>100</v>
      </c>
      <c r="L38" s="33">
        <v>110</v>
      </c>
      <c r="M38" s="33">
        <v>110</v>
      </c>
      <c r="N38" s="33"/>
      <c r="O38" s="33"/>
      <c r="P38" s="33"/>
      <c r="Q38" s="47">
        <f t="shared" si="10"/>
        <v>600</v>
      </c>
      <c r="R38" s="47">
        <f t="shared" si="11"/>
        <v>610</v>
      </c>
      <c r="S38" s="47">
        <f t="shared" si="12"/>
        <v>610</v>
      </c>
    </row>
    <row r="39" spans="1:19" x14ac:dyDescent="0.2">
      <c r="A39" s="23">
        <v>37</v>
      </c>
      <c r="B39" s="13" t="s">
        <v>42</v>
      </c>
      <c r="C39" s="14"/>
      <c r="D39" s="14"/>
      <c r="E39" s="14"/>
      <c r="F39" s="14"/>
      <c r="G39" s="15"/>
      <c r="H39" s="33">
        <v>800</v>
      </c>
      <c r="I39" s="33">
        <v>800</v>
      </c>
      <c r="J39" s="33">
        <v>1000</v>
      </c>
      <c r="K39" s="33"/>
      <c r="L39" s="33"/>
      <c r="M39" s="33"/>
      <c r="N39" s="33"/>
      <c r="O39" s="33"/>
      <c r="P39" s="33"/>
      <c r="Q39" s="47">
        <f t="shared" si="10"/>
        <v>800</v>
      </c>
      <c r="R39" s="47">
        <f t="shared" si="11"/>
        <v>800</v>
      </c>
      <c r="S39" s="47">
        <f t="shared" si="12"/>
        <v>1000</v>
      </c>
    </row>
    <row r="40" spans="1:19" x14ac:dyDescent="0.2">
      <c r="A40" s="23">
        <v>38</v>
      </c>
      <c r="B40" s="13" t="s">
        <v>18</v>
      </c>
      <c r="C40" s="14"/>
      <c r="D40" s="14"/>
      <c r="E40" s="14">
        <v>5000</v>
      </c>
      <c r="F40" s="14">
        <v>5000</v>
      </c>
      <c r="G40" s="15">
        <v>5000</v>
      </c>
      <c r="H40" s="33"/>
      <c r="I40" s="33"/>
      <c r="J40" s="33"/>
      <c r="K40" s="33"/>
      <c r="L40" s="33"/>
      <c r="M40" s="33"/>
      <c r="N40" s="33"/>
      <c r="O40" s="33"/>
      <c r="P40" s="33"/>
      <c r="Q40" s="47">
        <f t="shared" si="10"/>
        <v>5000</v>
      </c>
      <c r="R40" s="47">
        <f t="shared" si="11"/>
        <v>5000</v>
      </c>
      <c r="S40" s="47">
        <f t="shared" si="12"/>
        <v>5000</v>
      </c>
    </row>
    <row r="41" spans="1:19" x14ac:dyDescent="0.2">
      <c r="A41" s="23">
        <v>4</v>
      </c>
      <c r="B41" s="13" t="s">
        <v>64</v>
      </c>
      <c r="C41" s="14"/>
      <c r="D41" s="14"/>
      <c r="E41" s="3">
        <f>E42</f>
        <v>0</v>
      </c>
      <c r="F41" s="3">
        <f t="shared" ref="F41:P41" si="25">F42</f>
        <v>0</v>
      </c>
      <c r="G41" s="3">
        <f t="shared" si="25"/>
        <v>0</v>
      </c>
      <c r="H41" s="3">
        <f t="shared" si="25"/>
        <v>14600</v>
      </c>
      <c r="I41" s="3">
        <f t="shared" si="25"/>
        <v>14600</v>
      </c>
      <c r="J41" s="3">
        <f t="shared" si="25"/>
        <v>14600</v>
      </c>
      <c r="K41" s="3">
        <f t="shared" si="25"/>
        <v>0</v>
      </c>
      <c r="L41" s="3">
        <f t="shared" si="25"/>
        <v>0</v>
      </c>
      <c r="M41" s="3">
        <f t="shared" si="25"/>
        <v>0</v>
      </c>
      <c r="N41" s="3">
        <f t="shared" si="25"/>
        <v>1500</v>
      </c>
      <c r="O41" s="3">
        <f t="shared" si="25"/>
        <v>1500</v>
      </c>
      <c r="P41" s="3">
        <f t="shared" si="25"/>
        <v>1500</v>
      </c>
      <c r="Q41" s="47">
        <f t="shared" si="10"/>
        <v>16100</v>
      </c>
      <c r="R41" s="47">
        <f t="shared" si="11"/>
        <v>16100</v>
      </c>
      <c r="S41" s="47">
        <f t="shared" si="12"/>
        <v>16100</v>
      </c>
    </row>
    <row r="42" spans="1:19" x14ac:dyDescent="0.2">
      <c r="A42" s="23">
        <v>42</v>
      </c>
      <c r="B42" s="13" t="s">
        <v>43</v>
      </c>
      <c r="C42" s="14"/>
      <c r="D42" s="14"/>
      <c r="E42" s="14"/>
      <c r="F42" s="14"/>
      <c r="G42" s="15"/>
      <c r="H42" s="34">
        <v>14600</v>
      </c>
      <c r="I42" s="34">
        <v>14600</v>
      </c>
      <c r="J42" s="34">
        <v>14600</v>
      </c>
      <c r="K42" s="34"/>
      <c r="L42" s="34"/>
      <c r="M42" s="34"/>
      <c r="N42" s="34">
        <v>1500</v>
      </c>
      <c r="O42" s="34">
        <v>1500</v>
      </c>
      <c r="P42" s="34">
        <v>1500</v>
      </c>
      <c r="Q42" s="47">
        <f t="shared" si="10"/>
        <v>16100</v>
      </c>
      <c r="R42" s="47">
        <f t="shared" si="11"/>
        <v>16100</v>
      </c>
      <c r="S42" s="47">
        <f t="shared" si="12"/>
        <v>16100</v>
      </c>
    </row>
    <row r="43" spans="1:19" x14ac:dyDescent="0.2">
      <c r="A43" s="12" t="s">
        <v>13</v>
      </c>
      <c r="B43" s="13" t="s">
        <v>14</v>
      </c>
      <c r="C43" s="14"/>
      <c r="D43" s="14"/>
      <c r="E43" s="3">
        <f>E44+E50</f>
        <v>744700</v>
      </c>
      <c r="F43" s="3">
        <f t="shared" ref="F43:G43" si="26">F44+F50</f>
        <v>509700</v>
      </c>
      <c r="G43" s="11">
        <f t="shared" si="26"/>
        <v>469700</v>
      </c>
      <c r="H43" s="3">
        <f>H44+H50</f>
        <v>139150</v>
      </c>
      <c r="I43" s="3">
        <f t="shared" ref="I43:P43" si="27">I44+I50</f>
        <v>142450</v>
      </c>
      <c r="J43" s="11">
        <f t="shared" si="27"/>
        <v>149950</v>
      </c>
      <c r="K43" s="3">
        <f t="shared" si="27"/>
        <v>66700</v>
      </c>
      <c r="L43" s="3">
        <f t="shared" si="27"/>
        <v>67030</v>
      </c>
      <c r="M43" s="11">
        <f t="shared" si="27"/>
        <v>67332</v>
      </c>
      <c r="N43" s="3">
        <f t="shared" si="27"/>
        <v>25000</v>
      </c>
      <c r="O43" s="3">
        <f t="shared" si="27"/>
        <v>25000</v>
      </c>
      <c r="P43" s="11">
        <f t="shared" si="27"/>
        <v>25000</v>
      </c>
      <c r="Q43" s="47">
        <f t="shared" si="10"/>
        <v>975550</v>
      </c>
      <c r="R43" s="47">
        <f t="shared" si="11"/>
        <v>744180</v>
      </c>
      <c r="S43" s="47">
        <f t="shared" si="12"/>
        <v>711982</v>
      </c>
    </row>
    <row r="44" spans="1:19" x14ac:dyDescent="0.2">
      <c r="A44" s="12">
        <v>3</v>
      </c>
      <c r="B44" s="13" t="s">
        <v>58</v>
      </c>
      <c r="C44" s="14"/>
      <c r="D44" s="14"/>
      <c r="E44" s="3">
        <f>E45+E46+E47+E48+E49</f>
        <v>659700</v>
      </c>
      <c r="F44" s="3">
        <f t="shared" ref="F44:H44" si="28">F45+F46+F47+F48+F49</f>
        <v>454700</v>
      </c>
      <c r="G44" s="11">
        <f t="shared" si="28"/>
        <v>414700</v>
      </c>
      <c r="H44" s="3">
        <f t="shared" si="28"/>
        <v>124650</v>
      </c>
      <c r="I44" s="3">
        <f t="shared" ref="I44:P44" si="29">I45+I46+I47+I48+I49</f>
        <v>127950</v>
      </c>
      <c r="J44" s="11">
        <f t="shared" si="29"/>
        <v>135450</v>
      </c>
      <c r="K44" s="3">
        <f t="shared" si="29"/>
        <v>62800</v>
      </c>
      <c r="L44" s="3">
        <f t="shared" si="29"/>
        <v>63111</v>
      </c>
      <c r="M44" s="11">
        <f t="shared" si="29"/>
        <v>63401</v>
      </c>
      <c r="N44" s="3">
        <f t="shared" si="29"/>
        <v>21600</v>
      </c>
      <c r="O44" s="3">
        <f t="shared" si="29"/>
        <v>21600</v>
      </c>
      <c r="P44" s="11">
        <f t="shared" si="29"/>
        <v>21600</v>
      </c>
      <c r="Q44" s="47">
        <f t="shared" si="10"/>
        <v>868750</v>
      </c>
      <c r="R44" s="47">
        <f t="shared" si="11"/>
        <v>667361</v>
      </c>
      <c r="S44" s="47">
        <f t="shared" si="12"/>
        <v>635151</v>
      </c>
    </row>
    <row r="45" spans="1:19" x14ac:dyDescent="0.2">
      <c r="A45" s="23" t="s">
        <v>19</v>
      </c>
      <c r="B45" s="13" t="s">
        <v>40</v>
      </c>
      <c r="C45" s="14"/>
      <c r="D45" s="14"/>
      <c r="E45" s="14"/>
      <c r="F45" s="14"/>
      <c r="G45" s="15"/>
      <c r="H45" s="33">
        <v>5000</v>
      </c>
      <c r="I45" s="33">
        <v>5000</v>
      </c>
      <c r="J45" s="33">
        <v>6000</v>
      </c>
      <c r="K45" s="33">
        <v>7000</v>
      </c>
      <c r="L45" s="33">
        <v>7035</v>
      </c>
      <c r="M45" s="33">
        <v>7056</v>
      </c>
      <c r="N45" s="33"/>
      <c r="O45" s="33"/>
      <c r="P45" s="33"/>
      <c r="Q45" s="47">
        <f t="shared" si="10"/>
        <v>12000</v>
      </c>
      <c r="R45" s="47">
        <f t="shared" si="11"/>
        <v>12035</v>
      </c>
      <c r="S45" s="47">
        <f t="shared" si="12"/>
        <v>13056</v>
      </c>
    </row>
    <row r="46" spans="1:19" x14ac:dyDescent="0.2">
      <c r="A46" s="23" t="s">
        <v>29</v>
      </c>
      <c r="B46" s="13" t="s">
        <v>39</v>
      </c>
      <c r="C46" s="14"/>
      <c r="D46" s="14"/>
      <c r="E46" s="14">
        <v>643600</v>
      </c>
      <c r="F46" s="14">
        <v>438600</v>
      </c>
      <c r="G46" s="15">
        <v>398600</v>
      </c>
      <c r="H46" s="33">
        <v>118150</v>
      </c>
      <c r="I46" s="33">
        <v>121450</v>
      </c>
      <c r="J46" s="33">
        <v>127950</v>
      </c>
      <c r="K46" s="33">
        <v>54470</v>
      </c>
      <c r="L46" s="33">
        <v>54739</v>
      </c>
      <c r="M46" s="33">
        <v>55005</v>
      </c>
      <c r="N46" s="33"/>
      <c r="O46" s="33"/>
      <c r="P46" s="33"/>
      <c r="Q46" s="47">
        <f t="shared" si="10"/>
        <v>816220</v>
      </c>
      <c r="R46" s="47">
        <f t="shared" si="11"/>
        <v>614789</v>
      </c>
      <c r="S46" s="47">
        <f t="shared" si="12"/>
        <v>581555</v>
      </c>
    </row>
    <row r="47" spans="1:19" x14ac:dyDescent="0.2">
      <c r="A47" s="23" t="s">
        <v>30</v>
      </c>
      <c r="B47" s="13" t="s">
        <v>41</v>
      </c>
      <c r="C47" s="14"/>
      <c r="D47" s="14"/>
      <c r="E47" s="14">
        <v>100</v>
      </c>
      <c r="F47" s="14">
        <v>100</v>
      </c>
      <c r="G47" s="15">
        <v>100</v>
      </c>
      <c r="H47" s="33">
        <v>500</v>
      </c>
      <c r="I47" s="33">
        <v>500</v>
      </c>
      <c r="J47" s="33">
        <v>500</v>
      </c>
      <c r="K47" s="33">
        <v>530</v>
      </c>
      <c r="L47" s="33">
        <v>533</v>
      </c>
      <c r="M47" s="33">
        <v>534</v>
      </c>
      <c r="N47" s="33">
        <v>21000</v>
      </c>
      <c r="O47" s="33">
        <v>21000</v>
      </c>
      <c r="P47" s="33">
        <v>21000</v>
      </c>
      <c r="Q47" s="47">
        <f t="shared" si="10"/>
        <v>22130</v>
      </c>
      <c r="R47" s="47">
        <f t="shared" si="11"/>
        <v>22133</v>
      </c>
      <c r="S47" s="47">
        <f t="shared" si="12"/>
        <v>22134</v>
      </c>
    </row>
    <row r="48" spans="1:19" x14ac:dyDescent="0.2">
      <c r="A48" s="23" t="s">
        <v>31</v>
      </c>
      <c r="B48" s="13" t="s">
        <v>42</v>
      </c>
      <c r="C48" s="14"/>
      <c r="D48" s="14"/>
      <c r="E48" s="14">
        <v>15000</v>
      </c>
      <c r="F48" s="14">
        <v>15000</v>
      </c>
      <c r="G48" s="15">
        <v>15000</v>
      </c>
      <c r="H48" s="33">
        <v>1000</v>
      </c>
      <c r="I48" s="33">
        <v>1000</v>
      </c>
      <c r="J48" s="33">
        <v>1000</v>
      </c>
      <c r="K48" s="33">
        <v>800</v>
      </c>
      <c r="L48" s="33">
        <v>804</v>
      </c>
      <c r="M48" s="33">
        <v>806</v>
      </c>
      <c r="N48" s="33">
        <v>600</v>
      </c>
      <c r="O48" s="33">
        <v>600</v>
      </c>
      <c r="P48" s="33">
        <v>600</v>
      </c>
      <c r="Q48" s="47">
        <f t="shared" si="10"/>
        <v>17400</v>
      </c>
      <c r="R48" s="47">
        <f t="shared" si="11"/>
        <v>17404</v>
      </c>
      <c r="S48" s="47">
        <f t="shared" si="12"/>
        <v>17406</v>
      </c>
    </row>
    <row r="49" spans="1:19" x14ac:dyDescent="0.2">
      <c r="A49" s="23">
        <v>38</v>
      </c>
      <c r="B49" s="13"/>
      <c r="C49" s="14"/>
      <c r="D49" s="14"/>
      <c r="E49" s="14">
        <v>1000</v>
      </c>
      <c r="F49" s="14">
        <v>1000</v>
      </c>
      <c r="G49" s="15">
        <v>1000</v>
      </c>
      <c r="H49" s="33"/>
      <c r="I49" s="33"/>
      <c r="J49" s="33"/>
      <c r="K49" s="33"/>
      <c r="L49" s="33"/>
      <c r="M49" s="33"/>
      <c r="N49" s="33"/>
      <c r="O49" s="33"/>
      <c r="P49" s="33"/>
      <c r="Q49" s="47">
        <f t="shared" si="10"/>
        <v>1000</v>
      </c>
      <c r="R49" s="47">
        <f t="shared" si="11"/>
        <v>1000</v>
      </c>
      <c r="S49" s="47">
        <f t="shared" si="12"/>
        <v>1000</v>
      </c>
    </row>
    <row r="50" spans="1:19" x14ac:dyDescent="0.2">
      <c r="A50" s="12">
        <v>4</v>
      </c>
      <c r="B50" s="13" t="s">
        <v>64</v>
      </c>
      <c r="C50" s="14"/>
      <c r="D50" s="14"/>
      <c r="E50" s="3">
        <f>E51</f>
        <v>85000</v>
      </c>
      <c r="F50" s="3">
        <f t="shared" ref="F50:P50" si="30">F51</f>
        <v>55000</v>
      </c>
      <c r="G50" s="11">
        <f t="shared" si="30"/>
        <v>55000</v>
      </c>
      <c r="H50" s="3">
        <f t="shared" si="30"/>
        <v>14500</v>
      </c>
      <c r="I50" s="3">
        <f t="shared" si="30"/>
        <v>14500</v>
      </c>
      <c r="J50" s="11">
        <f t="shared" si="30"/>
        <v>14500</v>
      </c>
      <c r="K50" s="3">
        <f t="shared" si="30"/>
        <v>3900</v>
      </c>
      <c r="L50" s="3">
        <f t="shared" si="30"/>
        <v>3919</v>
      </c>
      <c r="M50" s="11">
        <f t="shared" si="30"/>
        <v>3931</v>
      </c>
      <c r="N50" s="3">
        <f t="shared" si="30"/>
        <v>3400</v>
      </c>
      <c r="O50" s="3">
        <f t="shared" si="30"/>
        <v>3400</v>
      </c>
      <c r="P50" s="11">
        <f t="shared" si="30"/>
        <v>3400</v>
      </c>
      <c r="Q50" s="47">
        <f t="shared" si="10"/>
        <v>106800</v>
      </c>
      <c r="R50" s="47">
        <f t="shared" si="11"/>
        <v>76819</v>
      </c>
      <c r="S50" s="47">
        <f t="shared" si="12"/>
        <v>76831</v>
      </c>
    </row>
    <row r="51" spans="1:19" x14ac:dyDescent="0.2">
      <c r="A51" s="23" t="s">
        <v>33</v>
      </c>
      <c r="B51" s="13" t="s">
        <v>43</v>
      </c>
      <c r="C51" s="14"/>
      <c r="D51" s="14"/>
      <c r="E51" s="14">
        <v>85000</v>
      </c>
      <c r="F51" s="14">
        <v>55000</v>
      </c>
      <c r="G51" s="15">
        <v>55000</v>
      </c>
      <c r="H51" s="33">
        <v>14500</v>
      </c>
      <c r="I51" s="33">
        <v>14500</v>
      </c>
      <c r="J51" s="33">
        <v>14500</v>
      </c>
      <c r="K51" s="33">
        <v>3900</v>
      </c>
      <c r="L51" s="33">
        <v>3919</v>
      </c>
      <c r="M51" s="33">
        <v>3931</v>
      </c>
      <c r="N51" s="33">
        <v>3400</v>
      </c>
      <c r="O51" s="33">
        <v>3400</v>
      </c>
      <c r="P51" s="33">
        <v>3400</v>
      </c>
      <c r="Q51" s="47">
        <f t="shared" si="10"/>
        <v>106800</v>
      </c>
      <c r="R51" s="47">
        <f t="shared" si="11"/>
        <v>76819</v>
      </c>
      <c r="S51" s="47">
        <f t="shared" si="12"/>
        <v>76831</v>
      </c>
    </row>
    <row r="52" spans="1:19" x14ac:dyDescent="0.2">
      <c r="A52" s="12" t="s">
        <v>15</v>
      </c>
      <c r="B52" s="13" t="s">
        <v>16</v>
      </c>
      <c r="C52" s="14"/>
      <c r="D52" s="14"/>
      <c r="E52" s="14"/>
      <c r="F52" s="14"/>
      <c r="G52" s="15"/>
      <c r="H52" s="33"/>
      <c r="I52" s="33"/>
      <c r="J52" s="33"/>
      <c r="K52" s="33"/>
      <c r="L52" s="33"/>
      <c r="M52" s="33"/>
      <c r="N52" s="33"/>
      <c r="O52" s="33"/>
      <c r="P52" s="33"/>
      <c r="Q52" s="47">
        <f t="shared" si="10"/>
        <v>0</v>
      </c>
      <c r="R52" s="47">
        <f t="shared" si="11"/>
        <v>0</v>
      </c>
      <c r="S52" s="47">
        <f t="shared" si="12"/>
        <v>0</v>
      </c>
    </row>
    <row r="53" spans="1:19" x14ac:dyDescent="0.2">
      <c r="A53" s="12">
        <v>3</v>
      </c>
      <c r="B53" s="13" t="s">
        <v>58</v>
      </c>
      <c r="C53" s="14"/>
      <c r="D53" s="14"/>
      <c r="E53" s="14"/>
      <c r="F53" s="14"/>
      <c r="G53" s="15"/>
      <c r="H53" s="33"/>
      <c r="I53" s="33"/>
      <c r="J53" s="33"/>
      <c r="K53" s="33"/>
      <c r="L53" s="33"/>
      <c r="M53" s="33"/>
      <c r="N53" s="33"/>
      <c r="O53" s="33"/>
      <c r="P53" s="33"/>
      <c r="Q53" s="47">
        <f t="shared" si="10"/>
        <v>0</v>
      </c>
      <c r="R53" s="47">
        <f t="shared" si="11"/>
        <v>0</v>
      </c>
      <c r="S53" s="47">
        <f t="shared" si="12"/>
        <v>0</v>
      </c>
    </row>
    <row r="54" spans="1:19" x14ac:dyDescent="0.2">
      <c r="A54" s="23" t="s">
        <v>19</v>
      </c>
      <c r="B54" s="13" t="s">
        <v>40</v>
      </c>
      <c r="C54" s="14"/>
      <c r="D54" s="14"/>
      <c r="E54" s="14"/>
      <c r="F54" s="14"/>
      <c r="G54" s="15"/>
      <c r="H54" s="33"/>
      <c r="I54" s="33"/>
      <c r="J54" s="33"/>
      <c r="K54" s="33"/>
      <c r="L54" s="33"/>
      <c r="M54" s="33"/>
      <c r="N54" s="33"/>
      <c r="O54" s="33"/>
      <c r="P54" s="33"/>
      <c r="Q54" s="47">
        <f t="shared" si="10"/>
        <v>0</v>
      </c>
      <c r="R54" s="47">
        <f t="shared" si="11"/>
        <v>0</v>
      </c>
      <c r="S54" s="47">
        <f t="shared" si="12"/>
        <v>0</v>
      </c>
    </row>
    <row r="55" spans="1:19" x14ac:dyDescent="0.2">
      <c r="A55" s="23" t="s">
        <v>29</v>
      </c>
      <c r="B55" s="13" t="s">
        <v>39</v>
      </c>
      <c r="C55" s="14"/>
      <c r="D55" s="14"/>
      <c r="E55" s="14"/>
      <c r="F55" s="14"/>
      <c r="G55" s="15"/>
      <c r="H55" s="33"/>
      <c r="I55" s="33"/>
      <c r="J55" s="33"/>
      <c r="K55" s="33"/>
      <c r="L55" s="33"/>
      <c r="M55" s="33"/>
      <c r="N55" s="33"/>
      <c r="O55" s="33"/>
      <c r="P55" s="33"/>
      <c r="Q55" s="47">
        <f t="shared" si="10"/>
        <v>0</v>
      </c>
      <c r="R55" s="47">
        <f t="shared" si="11"/>
        <v>0</v>
      </c>
      <c r="S55" s="47">
        <f t="shared" si="12"/>
        <v>0</v>
      </c>
    </row>
    <row r="56" spans="1:19" x14ac:dyDescent="0.2">
      <c r="A56" s="23" t="s">
        <v>30</v>
      </c>
      <c r="B56" s="13" t="s">
        <v>41</v>
      </c>
      <c r="C56" s="14"/>
      <c r="D56" s="14"/>
      <c r="E56" s="14"/>
      <c r="F56" s="14"/>
      <c r="G56" s="15"/>
      <c r="H56" s="33"/>
      <c r="I56" s="33"/>
      <c r="J56" s="33"/>
      <c r="K56" s="33"/>
      <c r="L56" s="33"/>
      <c r="M56" s="33"/>
      <c r="N56" s="33"/>
      <c r="O56" s="33"/>
      <c r="P56" s="33"/>
      <c r="Q56" s="47">
        <f t="shared" si="10"/>
        <v>0</v>
      </c>
      <c r="R56" s="47">
        <f t="shared" si="11"/>
        <v>0</v>
      </c>
      <c r="S56" s="47">
        <f t="shared" si="12"/>
        <v>0</v>
      </c>
    </row>
    <row r="57" spans="1:19" x14ac:dyDescent="0.2">
      <c r="A57" s="23" t="s">
        <v>37</v>
      </c>
      <c r="B57" s="13" t="s">
        <v>47</v>
      </c>
      <c r="C57" s="14"/>
      <c r="D57" s="14"/>
      <c r="E57" s="14"/>
      <c r="F57" s="14"/>
      <c r="G57" s="15"/>
      <c r="H57" s="33"/>
      <c r="I57" s="33"/>
      <c r="J57" s="33"/>
      <c r="K57" s="33"/>
      <c r="L57" s="33"/>
      <c r="M57" s="33"/>
      <c r="N57" s="33"/>
      <c r="O57" s="33"/>
      <c r="P57" s="33"/>
      <c r="Q57" s="47">
        <f t="shared" si="10"/>
        <v>0</v>
      </c>
      <c r="R57" s="47">
        <f t="shared" si="11"/>
        <v>0</v>
      </c>
      <c r="S57" s="47">
        <f t="shared" si="12"/>
        <v>0</v>
      </c>
    </row>
    <row r="58" spans="1:19" x14ac:dyDescent="0.2">
      <c r="A58" s="23" t="s">
        <v>36</v>
      </c>
      <c r="B58" s="13" t="s">
        <v>45</v>
      </c>
      <c r="C58" s="14"/>
      <c r="D58" s="14"/>
      <c r="E58" s="14"/>
      <c r="F58" s="14"/>
      <c r="G58" s="15"/>
      <c r="H58" s="33"/>
      <c r="I58" s="33"/>
      <c r="J58" s="33"/>
      <c r="K58" s="33"/>
      <c r="L58" s="33"/>
      <c r="M58" s="33"/>
      <c r="N58" s="33"/>
      <c r="O58" s="33"/>
      <c r="P58" s="33"/>
      <c r="Q58" s="47">
        <f t="shared" si="10"/>
        <v>0</v>
      </c>
      <c r="R58" s="47">
        <f t="shared" si="11"/>
        <v>0</v>
      </c>
      <c r="S58" s="47">
        <f t="shared" si="12"/>
        <v>0</v>
      </c>
    </row>
    <row r="59" spans="1:19" x14ac:dyDescent="0.2">
      <c r="A59" s="23" t="s">
        <v>31</v>
      </c>
      <c r="B59" s="13" t="s">
        <v>42</v>
      </c>
      <c r="C59" s="14"/>
      <c r="D59" s="14"/>
      <c r="E59" s="14"/>
      <c r="F59" s="14"/>
      <c r="G59" s="15"/>
      <c r="H59" s="33"/>
      <c r="I59" s="33"/>
      <c r="J59" s="33"/>
      <c r="K59" s="33"/>
      <c r="L59" s="33"/>
      <c r="M59" s="33"/>
      <c r="N59" s="33"/>
      <c r="O59" s="33"/>
      <c r="P59" s="33"/>
      <c r="Q59" s="47">
        <f t="shared" si="10"/>
        <v>0</v>
      </c>
      <c r="R59" s="47">
        <f t="shared" si="11"/>
        <v>0</v>
      </c>
      <c r="S59" s="47">
        <f t="shared" si="12"/>
        <v>0</v>
      </c>
    </row>
    <row r="60" spans="1:19" x14ac:dyDescent="0.2">
      <c r="A60" s="23" t="s">
        <v>34</v>
      </c>
      <c r="B60" s="13" t="s">
        <v>46</v>
      </c>
      <c r="C60" s="14"/>
      <c r="D60" s="14"/>
      <c r="E60" s="14"/>
      <c r="F60" s="14"/>
      <c r="G60" s="15"/>
      <c r="H60" s="33"/>
      <c r="I60" s="33"/>
      <c r="J60" s="33"/>
      <c r="K60" s="33"/>
      <c r="L60" s="33"/>
      <c r="M60" s="33"/>
      <c r="N60" s="33"/>
      <c r="O60" s="33"/>
      <c r="P60" s="33"/>
      <c r="Q60" s="47">
        <f t="shared" si="10"/>
        <v>0</v>
      </c>
      <c r="R60" s="47">
        <f t="shared" si="11"/>
        <v>0</v>
      </c>
      <c r="S60" s="47">
        <f t="shared" si="12"/>
        <v>0</v>
      </c>
    </row>
    <row r="61" spans="1:19" x14ac:dyDescent="0.2">
      <c r="A61" s="12">
        <v>4</v>
      </c>
      <c r="B61" s="13" t="s">
        <v>64</v>
      </c>
      <c r="C61" s="14"/>
      <c r="D61" s="14"/>
      <c r="E61" s="14"/>
      <c r="F61" s="14"/>
      <c r="G61" s="15"/>
      <c r="H61" s="33"/>
      <c r="I61" s="33"/>
      <c r="J61" s="33"/>
      <c r="K61" s="33"/>
      <c r="L61" s="33"/>
      <c r="M61" s="33"/>
      <c r="N61" s="33"/>
      <c r="O61" s="33"/>
      <c r="P61" s="33"/>
      <c r="Q61" s="47">
        <f t="shared" si="10"/>
        <v>0</v>
      </c>
      <c r="R61" s="47">
        <f t="shared" si="11"/>
        <v>0</v>
      </c>
      <c r="S61" s="47">
        <f t="shared" si="12"/>
        <v>0</v>
      </c>
    </row>
    <row r="62" spans="1:19" x14ac:dyDescent="0.2">
      <c r="A62" s="23" t="s">
        <v>32</v>
      </c>
      <c r="B62" s="13" t="s">
        <v>50</v>
      </c>
      <c r="C62" s="14"/>
      <c r="D62" s="14"/>
      <c r="E62" s="14"/>
      <c r="F62" s="14"/>
      <c r="G62" s="15"/>
      <c r="H62" s="33"/>
      <c r="I62" s="33"/>
      <c r="J62" s="33"/>
      <c r="K62" s="33"/>
      <c r="L62" s="33"/>
      <c r="M62" s="33"/>
      <c r="N62" s="33"/>
      <c r="O62" s="33"/>
      <c r="P62" s="33"/>
      <c r="Q62" s="47">
        <f t="shared" si="10"/>
        <v>0</v>
      </c>
      <c r="R62" s="47">
        <f t="shared" si="11"/>
        <v>0</v>
      </c>
      <c r="S62" s="47">
        <f t="shared" si="12"/>
        <v>0</v>
      </c>
    </row>
    <row r="63" spans="1:19" x14ac:dyDescent="0.2">
      <c r="A63" s="23" t="s">
        <v>33</v>
      </c>
      <c r="B63" s="13" t="s">
        <v>43</v>
      </c>
      <c r="C63" s="14"/>
      <c r="D63" s="14"/>
      <c r="E63" s="14"/>
      <c r="F63" s="14"/>
      <c r="G63" s="15"/>
      <c r="H63" s="33"/>
      <c r="I63" s="33"/>
      <c r="J63" s="33"/>
      <c r="K63" s="33"/>
      <c r="L63" s="33"/>
      <c r="M63" s="33"/>
      <c r="N63" s="33"/>
      <c r="O63" s="33"/>
      <c r="P63" s="33"/>
      <c r="Q63" s="47">
        <f t="shared" si="10"/>
        <v>0</v>
      </c>
      <c r="R63" s="47">
        <f t="shared" si="11"/>
        <v>0</v>
      </c>
      <c r="S63" s="47">
        <f t="shared" si="12"/>
        <v>0</v>
      </c>
    </row>
    <row r="64" spans="1:19" x14ac:dyDescent="0.2">
      <c r="A64" s="23" t="s">
        <v>35</v>
      </c>
      <c r="B64" s="13" t="s">
        <v>44</v>
      </c>
      <c r="C64" s="14"/>
      <c r="D64" s="14"/>
      <c r="E64" s="14"/>
      <c r="F64" s="14"/>
      <c r="G64" s="15"/>
      <c r="H64" s="33"/>
      <c r="I64" s="33"/>
      <c r="J64" s="33"/>
      <c r="K64" s="33"/>
      <c r="L64" s="33"/>
      <c r="M64" s="33"/>
      <c r="N64" s="33"/>
      <c r="O64" s="33"/>
      <c r="P64" s="33"/>
      <c r="Q64" s="47">
        <f t="shared" si="10"/>
        <v>0</v>
      </c>
      <c r="R64" s="47">
        <f t="shared" si="11"/>
        <v>0</v>
      </c>
      <c r="S64" s="47">
        <f t="shared" si="12"/>
        <v>0</v>
      </c>
    </row>
    <row r="65" spans="1:19" x14ac:dyDescent="0.2">
      <c r="A65" s="12" t="s">
        <v>49</v>
      </c>
      <c r="B65" s="13" t="s">
        <v>17</v>
      </c>
      <c r="C65" s="14"/>
      <c r="D65" s="14"/>
      <c r="E65" s="3">
        <f>E66+E73</f>
        <v>166503</v>
      </c>
      <c r="F65" s="3">
        <f t="shared" ref="F65:H65" si="31">F66+F73</f>
        <v>152375</v>
      </c>
      <c r="G65" s="11">
        <f t="shared" si="31"/>
        <v>83060</v>
      </c>
      <c r="H65" s="3">
        <f t="shared" si="31"/>
        <v>10280</v>
      </c>
      <c r="I65" s="3">
        <f t="shared" ref="I65:P65" si="32">I66+I73</f>
        <v>0</v>
      </c>
      <c r="J65" s="11">
        <f t="shared" si="32"/>
        <v>0</v>
      </c>
      <c r="K65" s="3">
        <f t="shared" si="32"/>
        <v>0</v>
      </c>
      <c r="L65" s="3">
        <f t="shared" si="32"/>
        <v>0</v>
      </c>
      <c r="M65" s="11">
        <f t="shared" si="32"/>
        <v>0</v>
      </c>
      <c r="N65" s="3">
        <f t="shared" si="32"/>
        <v>0</v>
      </c>
      <c r="O65" s="3">
        <f t="shared" si="32"/>
        <v>0</v>
      </c>
      <c r="P65" s="11">
        <f t="shared" si="32"/>
        <v>0</v>
      </c>
      <c r="Q65" s="47">
        <f t="shared" si="10"/>
        <v>176783</v>
      </c>
      <c r="R65" s="47">
        <f t="shared" si="11"/>
        <v>152375</v>
      </c>
      <c r="S65" s="47">
        <f t="shared" si="12"/>
        <v>83060</v>
      </c>
    </row>
    <row r="66" spans="1:19" x14ac:dyDescent="0.2">
      <c r="A66" s="12">
        <v>3</v>
      </c>
      <c r="B66" s="13" t="s">
        <v>58</v>
      </c>
      <c r="C66" s="14"/>
      <c r="D66" s="14"/>
      <c r="E66" s="3">
        <f>E67+E68+E69+E70+E71+E72</f>
        <v>166503</v>
      </c>
      <c r="F66" s="3">
        <f t="shared" ref="F66:H66" si="33">F67+F68+F69+F70+F71+F72</f>
        <v>152375</v>
      </c>
      <c r="G66" s="11">
        <f t="shared" si="33"/>
        <v>83060</v>
      </c>
      <c r="H66" s="3">
        <f t="shared" si="33"/>
        <v>10280</v>
      </c>
      <c r="I66" s="3">
        <f t="shared" ref="I66:P66" si="34">I67+I68+I69+I70+I71+I72</f>
        <v>0</v>
      </c>
      <c r="J66" s="11">
        <f t="shared" si="34"/>
        <v>0</v>
      </c>
      <c r="K66" s="3">
        <f t="shared" si="34"/>
        <v>0</v>
      </c>
      <c r="L66" s="3">
        <f t="shared" si="34"/>
        <v>0</v>
      </c>
      <c r="M66" s="11">
        <f t="shared" si="34"/>
        <v>0</v>
      </c>
      <c r="N66" s="3">
        <f t="shared" si="34"/>
        <v>0</v>
      </c>
      <c r="O66" s="3">
        <f t="shared" si="34"/>
        <v>0</v>
      </c>
      <c r="P66" s="11">
        <f t="shared" si="34"/>
        <v>0</v>
      </c>
      <c r="Q66" s="47">
        <f t="shared" si="10"/>
        <v>176783</v>
      </c>
      <c r="R66" s="47">
        <f t="shared" si="11"/>
        <v>152375</v>
      </c>
      <c r="S66" s="47">
        <f t="shared" si="12"/>
        <v>83060</v>
      </c>
    </row>
    <row r="67" spans="1:19" x14ac:dyDescent="0.2">
      <c r="A67" s="23" t="s">
        <v>19</v>
      </c>
      <c r="B67" s="13" t="s">
        <v>40</v>
      </c>
      <c r="C67" s="14"/>
      <c r="D67" s="14"/>
      <c r="E67" s="14"/>
      <c r="F67" s="14"/>
      <c r="G67" s="15"/>
      <c r="H67" s="33"/>
      <c r="I67" s="33"/>
      <c r="J67" s="33"/>
      <c r="K67" s="33"/>
      <c r="L67" s="33"/>
      <c r="M67" s="33"/>
      <c r="N67" s="33"/>
      <c r="O67" s="33"/>
      <c r="P67" s="33"/>
      <c r="Q67" s="47">
        <f t="shared" si="10"/>
        <v>0</v>
      </c>
      <c r="R67" s="47">
        <f t="shared" si="11"/>
        <v>0</v>
      </c>
      <c r="S67" s="47">
        <f t="shared" si="12"/>
        <v>0</v>
      </c>
    </row>
    <row r="68" spans="1:19" x14ac:dyDescent="0.2">
      <c r="A68" s="23" t="s">
        <v>29</v>
      </c>
      <c r="B68" s="13" t="s">
        <v>39</v>
      </c>
      <c r="C68" s="14"/>
      <c r="D68" s="14"/>
      <c r="E68" s="14">
        <v>1000</v>
      </c>
      <c r="F68" s="14">
        <v>1000</v>
      </c>
      <c r="G68" s="15">
        <v>1000</v>
      </c>
      <c r="H68" s="33">
        <v>10280</v>
      </c>
      <c r="I68" s="33">
        <v>0</v>
      </c>
      <c r="J68" s="33">
        <v>0</v>
      </c>
      <c r="K68" s="33"/>
      <c r="L68" s="33"/>
      <c r="M68" s="33"/>
      <c r="N68" s="33"/>
      <c r="O68" s="33"/>
      <c r="P68" s="33"/>
      <c r="Q68" s="47">
        <f t="shared" si="10"/>
        <v>11280</v>
      </c>
      <c r="R68" s="47">
        <f t="shared" si="11"/>
        <v>1000</v>
      </c>
      <c r="S68" s="47">
        <f t="shared" si="12"/>
        <v>1000</v>
      </c>
    </row>
    <row r="69" spans="1:19" x14ac:dyDescent="0.2">
      <c r="A69" s="23" t="s">
        <v>30</v>
      </c>
      <c r="B69" s="13" t="s">
        <v>41</v>
      </c>
      <c r="C69" s="14"/>
      <c r="D69" s="14"/>
      <c r="E69" s="14"/>
      <c r="F69" s="14"/>
      <c r="G69" s="15"/>
      <c r="H69" s="33"/>
      <c r="I69" s="33"/>
      <c r="J69" s="33"/>
      <c r="K69" s="33"/>
      <c r="L69" s="33"/>
      <c r="M69" s="33"/>
      <c r="N69" s="33"/>
      <c r="O69" s="33"/>
      <c r="P69" s="33"/>
      <c r="Q69" s="47">
        <f t="shared" si="10"/>
        <v>0</v>
      </c>
      <c r="R69" s="47">
        <f t="shared" si="11"/>
        <v>0</v>
      </c>
      <c r="S69" s="47">
        <f t="shared" si="12"/>
        <v>0</v>
      </c>
    </row>
    <row r="70" spans="1:19" x14ac:dyDescent="0.2">
      <c r="A70" s="23" t="s">
        <v>36</v>
      </c>
      <c r="B70" s="13" t="s">
        <v>45</v>
      </c>
      <c r="C70" s="14"/>
      <c r="D70" s="14"/>
      <c r="E70" s="14"/>
      <c r="F70" s="14"/>
      <c r="G70" s="15"/>
      <c r="H70" s="33"/>
      <c r="I70" s="33"/>
      <c r="J70" s="33"/>
      <c r="K70" s="33"/>
      <c r="L70" s="33"/>
      <c r="M70" s="33"/>
      <c r="N70" s="33"/>
      <c r="O70" s="33"/>
      <c r="P70" s="33"/>
      <c r="Q70" s="47">
        <f t="shared" si="10"/>
        <v>0</v>
      </c>
      <c r="R70" s="47">
        <f t="shared" si="11"/>
        <v>0</v>
      </c>
      <c r="S70" s="47">
        <f t="shared" si="12"/>
        <v>0</v>
      </c>
    </row>
    <row r="71" spans="1:19" x14ac:dyDescent="0.2">
      <c r="A71" s="23" t="s">
        <v>31</v>
      </c>
      <c r="B71" s="13" t="s">
        <v>42</v>
      </c>
      <c r="C71" s="14"/>
      <c r="D71" s="14"/>
      <c r="E71" s="14">
        <f>100000+65503</f>
        <v>165503</v>
      </c>
      <c r="F71" s="14">
        <f>75000+76375</f>
        <v>151375</v>
      </c>
      <c r="G71" s="15">
        <f>50000+32060</f>
        <v>82060</v>
      </c>
      <c r="H71" s="33"/>
      <c r="I71" s="33"/>
      <c r="J71" s="33"/>
      <c r="K71" s="33"/>
      <c r="L71" s="33"/>
      <c r="M71" s="33"/>
      <c r="N71" s="33"/>
      <c r="O71" s="33"/>
      <c r="P71" s="33"/>
      <c r="Q71" s="47">
        <f t="shared" si="10"/>
        <v>165503</v>
      </c>
      <c r="R71" s="47">
        <f t="shared" si="11"/>
        <v>151375</v>
      </c>
      <c r="S71" s="47">
        <f t="shared" si="12"/>
        <v>82060</v>
      </c>
    </row>
    <row r="72" spans="1:19" x14ac:dyDescent="0.2">
      <c r="A72" s="23" t="s">
        <v>34</v>
      </c>
      <c r="B72" s="13" t="s">
        <v>46</v>
      </c>
      <c r="C72" s="14"/>
      <c r="D72" s="14"/>
      <c r="E72" s="14"/>
      <c r="F72" s="14"/>
      <c r="G72" s="15"/>
      <c r="H72" s="33"/>
      <c r="I72" s="33"/>
      <c r="J72" s="33"/>
      <c r="K72" s="33"/>
      <c r="L72" s="33"/>
      <c r="M72" s="33"/>
      <c r="N72" s="33"/>
      <c r="O72" s="33"/>
      <c r="P72" s="33"/>
      <c r="Q72" s="47">
        <f t="shared" si="10"/>
        <v>0</v>
      </c>
      <c r="R72" s="47">
        <f t="shared" si="11"/>
        <v>0</v>
      </c>
      <c r="S72" s="47">
        <f t="shared" si="12"/>
        <v>0</v>
      </c>
    </row>
    <row r="73" spans="1:19" x14ac:dyDescent="0.2">
      <c r="A73" s="12">
        <v>4</v>
      </c>
      <c r="B73" s="13" t="s">
        <v>64</v>
      </c>
      <c r="C73" s="14"/>
      <c r="D73" s="14"/>
      <c r="E73" s="14"/>
      <c r="F73" s="14"/>
      <c r="G73" s="15"/>
      <c r="H73" s="33"/>
      <c r="I73" s="33"/>
      <c r="J73" s="33"/>
      <c r="K73" s="33"/>
      <c r="L73" s="33"/>
      <c r="M73" s="33"/>
      <c r="N73" s="33"/>
      <c r="O73" s="33"/>
      <c r="P73" s="33"/>
      <c r="Q73" s="47">
        <f t="shared" si="10"/>
        <v>0</v>
      </c>
      <c r="R73" s="47">
        <f t="shared" si="11"/>
        <v>0</v>
      </c>
      <c r="S73" s="47">
        <f t="shared" si="12"/>
        <v>0</v>
      </c>
    </row>
    <row r="74" spans="1:19" x14ac:dyDescent="0.2">
      <c r="A74" s="23" t="s">
        <v>32</v>
      </c>
      <c r="B74" s="13" t="s">
        <v>50</v>
      </c>
      <c r="C74" s="14"/>
      <c r="D74" s="14"/>
      <c r="E74" s="14"/>
      <c r="F74" s="14"/>
      <c r="G74" s="15"/>
      <c r="H74" s="33"/>
      <c r="I74" s="33"/>
      <c r="J74" s="33"/>
      <c r="K74" s="33"/>
      <c r="L74" s="33"/>
      <c r="M74" s="33"/>
      <c r="N74" s="33"/>
      <c r="O74" s="33"/>
      <c r="P74" s="33"/>
      <c r="Q74" s="47">
        <f t="shared" si="10"/>
        <v>0</v>
      </c>
      <c r="R74" s="47">
        <f t="shared" si="11"/>
        <v>0</v>
      </c>
      <c r="S74" s="47">
        <f t="shared" si="12"/>
        <v>0</v>
      </c>
    </row>
    <row r="75" spans="1:19" x14ac:dyDescent="0.2">
      <c r="A75" s="23" t="s">
        <v>33</v>
      </c>
      <c r="B75" s="13" t="s">
        <v>43</v>
      </c>
      <c r="C75" s="14"/>
      <c r="D75" s="14"/>
      <c r="E75" s="14"/>
      <c r="F75" s="14"/>
      <c r="G75" s="15"/>
      <c r="H75" s="33"/>
      <c r="I75" s="33"/>
      <c r="J75" s="33"/>
      <c r="K75" s="33"/>
      <c r="L75" s="33"/>
      <c r="M75" s="33"/>
      <c r="N75" s="33"/>
      <c r="O75" s="33"/>
      <c r="P75" s="33"/>
      <c r="Q75" s="47">
        <f t="shared" si="10"/>
        <v>0</v>
      </c>
      <c r="R75" s="47">
        <f t="shared" si="11"/>
        <v>0</v>
      </c>
      <c r="S75" s="47">
        <f t="shared" si="12"/>
        <v>0</v>
      </c>
    </row>
    <row r="76" spans="1:19" x14ac:dyDescent="0.2">
      <c r="A76" s="23" t="s">
        <v>35</v>
      </c>
      <c r="B76" s="13" t="s">
        <v>44</v>
      </c>
      <c r="C76" s="14"/>
      <c r="D76" s="14"/>
      <c r="E76" s="14"/>
      <c r="F76" s="14"/>
      <c r="G76" s="15"/>
      <c r="H76" s="33"/>
      <c r="I76" s="33"/>
      <c r="J76" s="33"/>
      <c r="K76" s="33"/>
      <c r="L76" s="33"/>
      <c r="M76" s="33"/>
      <c r="N76" s="33"/>
      <c r="O76" s="33"/>
      <c r="P76" s="33"/>
      <c r="Q76" s="47">
        <f t="shared" si="10"/>
        <v>0</v>
      </c>
      <c r="R76" s="47">
        <f t="shared" si="11"/>
        <v>0</v>
      </c>
      <c r="S76" s="47">
        <f t="shared" si="12"/>
        <v>0</v>
      </c>
    </row>
    <row r="77" spans="1:19" x14ac:dyDescent="0.2">
      <c r="A77" s="12" t="s">
        <v>55</v>
      </c>
      <c r="B77" s="13" t="s">
        <v>18</v>
      </c>
      <c r="C77" s="14"/>
      <c r="D77" s="14"/>
      <c r="E77" s="14"/>
      <c r="F77" s="14"/>
      <c r="G77" s="15"/>
      <c r="H77" s="33"/>
      <c r="I77" s="33"/>
      <c r="J77" s="33"/>
      <c r="K77" s="33"/>
      <c r="L77" s="33"/>
      <c r="M77" s="33"/>
      <c r="N77" s="33"/>
      <c r="O77" s="33"/>
      <c r="P77" s="33"/>
      <c r="Q77" s="47">
        <f t="shared" si="10"/>
        <v>0</v>
      </c>
      <c r="R77" s="47">
        <f t="shared" si="11"/>
        <v>0</v>
      </c>
      <c r="S77" s="47">
        <f t="shared" si="12"/>
        <v>0</v>
      </c>
    </row>
    <row r="78" spans="1:19" x14ac:dyDescent="0.2">
      <c r="A78" s="12">
        <v>3</v>
      </c>
      <c r="B78" s="13" t="s">
        <v>58</v>
      </c>
      <c r="C78" s="14"/>
      <c r="D78" s="14"/>
      <c r="E78" s="14"/>
      <c r="F78" s="14"/>
      <c r="G78" s="15"/>
      <c r="H78" s="33"/>
      <c r="I78" s="33"/>
      <c r="J78" s="33"/>
      <c r="K78" s="33"/>
      <c r="L78" s="33"/>
      <c r="M78" s="33"/>
      <c r="N78" s="33"/>
      <c r="O78" s="33"/>
      <c r="P78" s="33"/>
      <c r="Q78" s="47">
        <f t="shared" si="10"/>
        <v>0</v>
      </c>
      <c r="R78" s="47">
        <f t="shared" si="11"/>
        <v>0</v>
      </c>
      <c r="S78" s="47">
        <f t="shared" si="12"/>
        <v>0</v>
      </c>
    </row>
    <row r="79" spans="1:19" x14ac:dyDescent="0.2">
      <c r="A79" s="23" t="s">
        <v>19</v>
      </c>
      <c r="B79" s="13" t="s">
        <v>40</v>
      </c>
      <c r="C79" s="14"/>
      <c r="D79" s="14"/>
      <c r="E79" s="14"/>
      <c r="F79" s="14"/>
      <c r="G79" s="15"/>
      <c r="H79" s="33"/>
      <c r="I79" s="33"/>
      <c r="J79" s="33"/>
      <c r="K79" s="33"/>
      <c r="L79" s="33"/>
      <c r="M79" s="33"/>
      <c r="N79" s="33"/>
      <c r="O79" s="33"/>
      <c r="P79" s="33"/>
      <c r="Q79" s="47">
        <f t="shared" ref="Q79:Q142" si="35">E79+H79+K79+N79</f>
        <v>0</v>
      </c>
      <c r="R79" s="47">
        <f t="shared" ref="R79:R142" si="36">F79+I79+L79+O79</f>
        <v>0</v>
      </c>
      <c r="S79" s="47">
        <f t="shared" ref="S79:S142" si="37">G79+J79+M79+P79</f>
        <v>0</v>
      </c>
    </row>
    <row r="80" spans="1:19" x14ac:dyDescent="0.2">
      <c r="A80" s="23" t="s">
        <v>29</v>
      </c>
      <c r="B80" s="13" t="s">
        <v>39</v>
      </c>
      <c r="C80" s="14"/>
      <c r="D80" s="14"/>
      <c r="E80" s="14"/>
      <c r="F80" s="14"/>
      <c r="G80" s="15"/>
      <c r="H80" s="33"/>
      <c r="I80" s="33"/>
      <c r="J80" s="33"/>
      <c r="K80" s="33"/>
      <c r="L80" s="33"/>
      <c r="M80" s="33"/>
      <c r="N80" s="33"/>
      <c r="O80" s="33"/>
      <c r="P80" s="33"/>
      <c r="Q80" s="47">
        <f t="shared" si="35"/>
        <v>0</v>
      </c>
      <c r="R80" s="47">
        <f t="shared" si="36"/>
        <v>0</v>
      </c>
      <c r="S80" s="47">
        <f t="shared" si="37"/>
        <v>0</v>
      </c>
    </row>
    <row r="81" spans="1:19" x14ac:dyDescent="0.2">
      <c r="A81" s="23" t="s">
        <v>30</v>
      </c>
      <c r="B81" s="13" t="s">
        <v>41</v>
      </c>
      <c r="C81" s="14"/>
      <c r="D81" s="14"/>
      <c r="E81" s="14"/>
      <c r="F81" s="14"/>
      <c r="G81" s="15"/>
      <c r="H81" s="33"/>
      <c r="I81" s="33"/>
      <c r="J81" s="33"/>
      <c r="K81" s="33"/>
      <c r="L81" s="33"/>
      <c r="M81" s="33"/>
      <c r="N81" s="33"/>
      <c r="O81" s="33"/>
      <c r="P81" s="33"/>
      <c r="Q81" s="47">
        <f t="shared" si="35"/>
        <v>0</v>
      </c>
      <c r="R81" s="47">
        <f t="shared" si="36"/>
        <v>0</v>
      </c>
      <c r="S81" s="47">
        <f t="shared" si="37"/>
        <v>0</v>
      </c>
    </row>
    <row r="82" spans="1:19" x14ac:dyDescent="0.2">
      <c r="A82" s="12">
        <v>4</v>
      </c>
      <c r="B82" s="13" t="s">
        <v>64</v>
      </c>
      <c r="C82" s="14"/>
      <c r="D82" s="14"/>
      <c r="E82" s="14"/>
      <c r="F82" s="14"/>
      <c r="G82" s="15"/>
      <c r="H82" s="33"/>
      <c r="I82" s="33"/>
      <c r="J82" s="33"/>
      <c r="K82" s="33"/>
      <c r="L82" s="33"/>
      <c r="M82" s="33"/>
      <c r="N82" s="33"/>
      <c r="O82" s="33"/>
      <c r="P82" s="33"/>
      <c r="Q82" s="47">
        <f t="shared" si="35"/>
        <v>0</v>
      </c>
      <c r="R82" s="47">
        <f t="shared" si="36"/>
        <v>0</v>
      </c>
      <c r="S82" s="47">
        <f t="shared" si="37"/>
        <v>0</v>
      </c>
    </row>
    <row r="83" spans="1:19" x14ac:dyDescent="0.2">
      <c r="A83" s="23" t="s">
        <v>32</v>
      </c>
      <c r="B83" s="13" t="s">
        <v>50</v>
      </c>
      <c r="C83" s="14"/>
      <c r="D83" s="14"/>
      <c r="E83" s="14"/>
      <c r="F83" s="14"/>
      <c r="G83" s="15"/>
      <c r="H83" s="33"/>
      <c r="I83" s="33"/>
      <c r="J83" s="33"/>
      <c r="K83" s="33"/>
      <c r="L83" s="33"/>
      <c r="M83" s="33"/>
      <c r="N83" s="33"/>
      <c r="O83" s="33"/>
      <c r="P83" s="33"/>
      <c r="Q83" s="47">
        <f t="shared" si="35"/>
        <v>0</v>
      </c>
      <c r="R83" s="47">
        <f t="shared" si="36"/>
        <v>0</v>
      </c>
      <c r="S83" s="47">
        <f t="shared" si="37"/>
        <v>0</v>
      </c>
    </row>
    <row r="84" spans="1:19" x14ac:dyDescent="0.2">
      <c r="A84" s="23" t="s">
        <v>33</v>
      </c>
      <c r="B84" s="13" t="s">
        <v>43</v>
      </c>
      <c r="C84" s="14"/>
      <c r="D84" s="14"/>
      <c r="E84" s="14"/>
      <c r="F84" s="14"/>
      <c r="G84" s="15"/>
      <c r="H84" s="33"/>
      <c r="I84" s="33"/>
      <c r="J84" s="33"/>
      <c r="K84" s="33"/>
      <c r="L84" s="33"/>
      <c r="M84" s="33"/>
      <c r="N84" s="33"/>
      <c r="O84" s="33"/>
      <c r="P84" s="33"/>
      <c r="Q84" s="47">
        <f t="shared" si="35"/>
        <v>0</v>
      </c>
      <c r="R84" s="47">
        <f t="shared" si="36"/>
        <v>0</v>
      </c>
      <c r="S84" s="47">
        <f t="shared" si="37"/>
        <v>0</v>
      </c>
    </row>
    <row r="85" spans="1:19" x14ac:dyDescent="0.2">
      <c r="A85" s="23" t="s">
        <v>35</v>
      </c>
      <c r="B85" s="13" t="s">
        <v>44</v>
      </c>
      <c r="C85" s="14"/>
      <c r="D85" s="14"/>
      <c r="E85" s="14"/>
      <c r="F85" s="14"/>
      <c r="G85" s="15"/>
      <c r="H85" s="33"/>
      <c r="I85" s="33"/>
      <c r="J85" s="33"/>
      <c r="K85" s="33"/>
      <c r="L85" s="33"/>
      <c r="M85" s="33"/>
      <c r="N85" s="33"/>
      <c r="O85" s="33"/>
      <c r="P85" s="33"/>
      <c r="Q85" s="47">
        <f t="shared" si="35"/>
        <v>0</v>
      </c>
      <c r="R85" s="47">
        <f t="shared" si="36"/>
        <v>0</v>
      </c>
      <c r="S85" s="47">
        <f t="shared" si="37"/>
        <v>0</v>
      </c>
    </row>
    <row r="86" spans="1:19" x14ac:dyDescent="0.2">
      <c r="A86" s="52" t="s">
        <v>25</v>
      </c>
      <c r="B86" s="64" t="s">
        <v>26</v>
      </c>
      <c r="C86" s="65"/>
      <c r="D86" s="65"/>
      <c r="E86" s="65"/>
      <c r="F86" s="65"/>
      <c r="G86" s="66"/>
      <c r="H86" s="67"/>
      <c r="I86" s="67"/>
      <c r="J86" s="67"/>
      <c r="K86" s="67"/>
      <c r="L86" s="67"/>
      <c r="M86" s="67"/>
      <c r="N86" s="67"/>
      <c r="O86" s="67"/>
      <c r="P86" s="67"/>
      <c r="Q86" s="68">
        <f t="shared" si="35"/>
        <v>0</v>
      </c>
      <c r="R86" s="68">
        <f t="shared" si="36"/>
        <v>0</v>
      </c>
      <c r="S86" s="68">
        <f t="shared" si="37"/>
        <v>0</v>
      </c>
    </row>
    <row r="87" spans="1:19" x14ac:dyDescent="0.2">
      <c r="A87" s="12" t="s">
        <v>48</v>
      </c>
      <c r="B87" s="13" t="s">
        <v>5</v>
      </c>
      <c r="C87" s="14"/>
      <c r="D87" s="14"/>
      <c r="E87" s="14"/>
      <c r="F87" s="14"/>
      <c r="G87" s="15"/>
      <c r="H87" s="33"/>
      <c r="I87" s="33"/>
      <c r="J87" s="33"/>
      <c r="K87" s="33"/>
      <c r="L87" s="33"/>
      <c r="M87" s="33"/>
      <c r="N87" s="33"/>
      <c r="O87" s="33"/>
      <c r="P87" s="33"/>
      <c r="Q87" s="47">
        <f t="shared" si="35"/>
        <v>0</v>
      </c>
      <c r="R87" s="47">
        <f t="shared" si="36"/>
        <v>0</v>
      </c>
      <c r="S87" s="47">
        <f t="shared" si="37"/>
        <v>0</v>
      </c>
    </row>
    <row r="88" spans="1:19" x14ac:dyDescent="0.2">
      <c r="A88" s="12">
        <v>3</v>
      </c>
      <c r="B88" s="13" t="s">
        <v>58</v>
      </c>
      <c r="C88" s="14"/>
      <c r="D88" s="14"/>
      <c r="E88" s="14"/>
      <c r="F88" s="14"/>
      <c r="G88" s="15"/>
      <c r="H88" s="33"/>
      <c r="I88" s="33"/>
      <c r="J88" s="33"/>
      <c r="K88" s="33"/>
      <c r="L88" s="33"/>
      <c r="M88" s="33"/>
      <c r="N88" s="33"/>
      <c r="O88" s="33"/>
      <c r="P88" s="33"/>
      <c r="Q88" s="47">
        <f t="shared" si="35"/>
        <v>0</v>
      </c>
      <c r="R88" s="47">
        <f t="shared" si="36"/>
        <v>0</v>
      </c>
      <c r="S88" s="47">
        <f t="shared" si="37"/>
        <v>0</v>
      </c>
    </row>
    <row r="89" spans="1:19" x14ac:dyDescent="0.2">
      <c r="A89" s="23" t="s">
        <v>19</v>
      </c>
      <c r="B89" s="13" t="s">
        <v>40</v>
      </c>
      <c r="C89" s="14"/>
      <c r="D89" s="14"/>
      <c r="E89" s="14"/>
      <c r="F89" s="14"/>
      <c r="G89" s="15"/>
      <c r="H89" s="33"/>
      <c r="I89" s="33"/>
      <c r="J89" s="33"/>
      <c r="K89" s="33"/>
      <c r="L89" s="33"/>
      <c r="M89" s="33"/>
      <c r="N89" s="33"/>
      <c r="O89" s="33"/>
      <c r="P89" s="33"/>
      <c r="Q89" s="47">
        <f t="shared" si="35"/>
        <v>0</v>
      </c>
      <c r="R89" s="47">
        <f t="shared" si="36"/>
        <v>0</v>
      </c>
      <c r="S89" s="47">
        <f t="shared" si="37"/>
        <v>0</v>
      </c>
    </row>
    <row r="90" spans="1:19" x14ac:dyDescent="0.2">
      <c r="A90" s="23" t="s">
        <v>29</v>
      </c>
      <c r="B90" s="13" t="s">
        <v>39</v>
      </c>
      <c r="C90" s="14"/>
      <c r="D90" s="14"/>
      <c r="E90" s="14"/>
      <c r="F90" s="14"/>
      <c r="G90" s="15"/>
      <c r="H90" s="33"/>
      <c r="I90" s="33"/>
      <c r="J90" s="33"/>
      <c r="K90" s="33"/>
      <c r="L90" s="33"/>
      <c r="M90" s="33"/>
      <c r="N90" s="33"/>
      <c r="O90" s="33"/>
      <c r="P90" s="33"/>
      <c r="Q90" s="47">
        <f t="shared" si="35"/>
        <v>0</v>
      </c>
      <c r="R90" s="47">
        <f t="shared" si="36"/>
        <v>0</v>
      </c>
      <c r="S90" s="47">
        <f t="shared" si="37"/>
        <v>0</v>
      </c>
    </row>
    <row r="91" spans="1:19" x14ac:dyDescent="0.2">
      <c r="A91" s="23" t="s">
        <v>37</v>
      </c>
      <c r="B91" s="13" t="s">
        <v>47</v>
      </c>
      <c r="C91" s="14"/>
      <c r="D91" s="14"/>
      <c r="E91" s="14"/>
      <c r="F91" s="14"/>
      <c r="G91" s="15"/>
      <c r="H91" s="33"/>
      <c r="I91" s="33"/>
      <c r="J91" s="33"/>
      <c r="K91" s="33"/>
      <c r="L91" s="33"/>
      <c r="M91" s="33"/>
      <c r="N91" s="33"/>
      <c r="O91" s="33"/>
      <c r="P91" s="33"/>
      <c r="Q91" s="47">
        <f t="shared" si="35"/>
        <v>0</v>
      </c>
      <c r="R91" s="47">
        <f t="shared" si="36"/>
        <v>0</v>
      </c>
      <c r="S91" s="47">
        <f t="shared" si="37"/>
        <v>0</v>
      </c>
    </row>
    <row r="92" spans="1:19" x14ac:dyDescent="0.2">
      <c r="A92" s="23" t="s">
        <v>36</v>
      </c>
      <c r="B92" s="13" t="s">
        <v>45</v>
      </c>
      <c r="C92" s="14"/>
      <c r="D92" s="14"/>
      <c r="E92" s="14"/>
      <c r="F92" s="14"/>
      <c r="G92" s="15"/>
      <c r="H92" s="33"/>
      <c r="I92" s="33"/>
      <c r="J92" s="33"/>
      <c r="K92" s="33"/>
      <c r="L92" s="33"/>
      <c r="M92" s="33"/>
      <c r="N92" s="33"/>
      <c r="O92" s="33"/>
      <c r="P92" s="33"/>
      <c r="Q92" s="47">
        <f t="shared" si="35"/>
        <v>0</v>
      </c>
      <c r="R92" s="47">
        <f t="shared" si="36"/>
        <v>0</v>
      </c>
      <c r="S92" s="47">
        <f t="shared" si="37"/>
        <v>0</v>
      </c>
    </row>
    <row r="93" spans="1:19" x14ac:dyDescent="0.2">
      <c r="A93" s="23" t="s">
        <v>34</v>
      </c>
      <c r="B93" s="13" t="s">
        <v>46</v>
      </c>
      <c r="C93" s="14"/>
      <c r="D93" s="14"/>
      <c r="E93" s="14"/>
      <c r="F93" s="14"/>
      <c r="G93" s="15"/>
      <c r="H93" s="33"/>
      <c r="I93" s="33"/>
      <c r="J93" s="33"/>
      <c r="K93" s="33"/>
      <c r="L93" s="33"/>
      <c r="M93" s="33"/>
      <c r="N93" s="33"/>
      <c r="O93" s="33"/>
      <c r="P93" s="33"/>
      <c r="Q93" s="47">
        <f t="shared" si="35"/>
        <v>0</v>
      </c>
      <c r="R93" s="47">
        <f t="shared" si="36"/>
        <v>0</v>
      </c>
      <c r="S93" s="47">
        <f t="shared" si="37"/>
        <v>0</v>
      </c>
    </row>
    <row r="94" spans="1:19" x14ac:dyDescent="0.2">
      <c r="A94" s="12">
        <v>4</v>
      </c>
      <c r="B94" s="13" t="s">
        <v>64</v>
      </c>
      <c r="C94" s="14"/>
      <c r="D94" s="14"/>
      <c r="E94" s="14"/>
      <c r="F94" s="14"/>
      <c r="G94" s="15"/>
      <c r="H94" s="33"/>
      <c r="I94" s="33"/>
      <c r="J94" s="33"/>
      <c r="K94" s="33"/>
      <c r="L94" s="33"/>
      <c r="M94" s="33"/>
      <c r="N94" s="33"/>
      <c r="O94" s="33"/>
      <c r="P94" s="33"/>
      <c r="Q94" s="47">
        <f t="shared" si="35"/>
        <v>0</v>
      </c>
      <c r="R94" s="47">
        <f t="shared" si="36"/>
        <v>0</v>
      </c>
      <c r="S94" s="47">
        <f t="shared" si="37"/>
        <v>0</v>
      </c>
    </row>
    <row r="95" spans="1:19" x14ac:dyDescent="0.2">
      <c r="A95" s="23" t="s">
        <v>33</v>
      </c>
      <c r="B95" s="13" t="s">
        <v>43</v>
      </c>
      <c r="C95" s="14"/>
      <c r="D95" s="14"/>
      <c r="E95" s="14"/>
      <c r="F95" s="14"/>
      <c r="G95" s="15"/>
      <c r="H95" s="33"/>
      <c r="I95" s="33"/>
      <c r="J95" s="33"/>
      <c r="K95" s="33"/>
      <c r="L95" s="33"/>
      <c r="M95" s="33"/>
      <c r="N95" s="33"/>
      <c r="O95" s="33"/>
      <c r="P95" s="33"/>
      <c r="Q95" s="47">
        <f t="shared" si="35"/>
        <v>0</v>
      </c>
      <c r="R95" s="47">
        <f t="shared" si="36"/>
        <v>0</v>
      </c>
      <c r="S95" s="47">
        <f t="shared" si="37"/>
        <v>0</v>
      </c>
    </row>
    <row r="96" spans="1:19" x14ac:dyDescent="0.2">
      <c r="A96" s="12" t="s">
        <v>51</v>
      </c>
      <c r="B96" s="13" t="s">
        <v>52</v>
      </c>
      <c r="C96" s="14"/>
      <c r="D96" s="14"/>
      <c r="E96" s="14"/>
      <c r="F96" s="14"/>
      <c r="G96" s="15"/>
      <c r="H96" s="33"/>
      <c r="I96" s="33"/>
      <c r="J96" s="33"/>
      <c r="K96" s="33"/>
      <c r="L96" s="33"/>
      <c r="M96" s="33"/>
      <c r="N96" s="33"/>
      <c r="O96" s="33"/>
      <c r="P96" s="33"/>
      <c r="Q96" s="47">
        <f t="shared" si="35"/>
        <v>0</v>
      </c>
      <c r="R96" s="47">
        <f t="shared" si="36"/>
        <v>0</v>
      </c>
      <c r="S96" s="47">
        <f t="shared" si="37"/>
        <v>0</v>
      </c>
    </row>
    <row r="97" spans="1:19" x14ac:dyDescent="0.2">
      <c r="A97" s="12">
        <v>3</v>
      </c>
      <c r="B97" s="13" t="s">
        <v>58</v>
      </c>
      <c r="C97" s="14"/>
      <c r="D97" s="14"/>
      <c r="E97" s="14"/>
      <c r="F97" s="14"/>
      <c r="G97" s="15"/>
      <c r="H97" s="33"/>
      <c r="I97" s="33"/>
      <c r="J97" s="33"/>
      <c r="K97" s="33"/>
      <c r="L97" s="33"/>
      <c r="M97" s="33"/>
      <c r="N97" s="33"/>
      <c r="O97" s="33"/>
      <c r="P97" s="33"/>
      <c r="Q97" s="47">
        <f t="shared" si="35"/>
        <v>0</v>
      </c>
      <c r="R97" s="47">
        <f t="shared" si="36"/>
        <v>0</v>
      </c>
      <c r="S97" s="47">
        <f t="shared" si="37"/>
        <v>0</v>
      </c>
    </row>
    <row r="98" spans="1:19" x14ac:dyDescent="0.2">
      <c r="A98" s="23" t="s">
        <v>19</v>
      </c>
      <c r="B98" s="13" t="s">
        <v>40</v>
      </c>
      <c r="C98" s="14"/>
      <c r="D98" s="14"/>
      <c r="E98" s="14"/>
      <c r="F98" s="14"/>
      <c r="G98" s="15"/>
      <c r="H98" s="33"/>
      <c r="I98" s="33"/>
      <c r="J98" s="33"/>
      <c r="K98" s="33"/>
      <c r="L98" s="33"/>
      <c r="M98" s="33"/>
      <c r="N98" s="33"/>
      <c r="O98" s="33"/>
      <c r="P98" s="33"/>
      <c r="Q98" s="47">
        <f t="shared" si="35"/>
        <v>0</v>
      </c>
      <c r="R98" s="47">
        <f t="shared" si="36"/>
        <v>0</v>
      </c>
      <c r="S98" s="47">
        <f t="shared" si="37"/>
        <v>0</v>
      </c>
    </row>
    <row r="99" spans="1:19" x14ac:dyDescent="0.2">
      <c r="A99" s="23" t="s">
        <v>29</v>
      </c>
      <c r="B99" s="13" t="s">
        <v>39</v>
      </c>
      <c r="C99" s="14"/>
      <c r="D99" s="14"/>
      <c r="E99" s="14"/>
      <c r="F99" s="14"/>
      <c r="G99" s="15"/>
      <c r="H99" s="33"/>
      <c r="I99" s="33"/>
      <c r="J99" s="33"/>
      <c r="K99" s="33"/>
      <c r="L99" s="33"/>
      <c r="M99" s="33"/>
      <c r="N99" s="33"/>
      <c r="O99" s="33"/>
      <c r="P99" s="33"/>
      <c r="Q99" s="47">
        <f t="shared" si="35"/>
        <v>0</v>
      </c>
      <c r="R99" s="47">
        <f t="shared" si="36"/>
        <v>0</v>
      </c>
      <c r="S99" s="47">
        <f t="shared" si="37"/>
        <v>0</v>
      </c>
    </row>
    <row r="100" spans="1:19" x14ac:dyDescent="0.2">
      <c r="A100" s="23" t="s">
        <v>37</v>
      </c>
      <c r="B100" s="13" t="s">
        <v>47</v>
      </c>
      <c r="C100" s="14"/>
      <c r="D100" s="14"/>
      <c r="E100" s="14"/>
      <c r="F100" s="14"/>
      <c r="G100" s="15"/>
      <c r="H100" s="33"/>
      <c r="I100" s="33"/>
      <c r="J100" s="33"/>
      <c r="K100" s="33"/>
      <c r="L100" s="33"/>
      <c r="M100" s="33"/>
      <c r="N100" s="33"/>
      <c r="O100" s="33"/>
      <c r="P100" s="33"/>
      <c r="Q100" s="47">
        <f t="shared" si="35"/>
        <v>0</v>
      </c>
      <c r="R100" s="47">
        <f t="shared" si="36"/>
        <v>0</v>
      </c>
      <c r="S100" s="47">
        <f t="shared" si="37"/>
        <v>0</v>
      </c>
    </row>
    <row r="101" spans="1:19" x14ac:dyDescent="0.2">
      <c r="A101" s="23" t="s">
        <v>36</v>
      </c>
      <c r="B101" s="13" t="s">
        <v>45</v>
      </c>
      <c r="C101" s="14"/>
      <c r="D101" s="14"/>
      <c r="E101" s="14"/>
      <c r="F101" s="14"/>
      <c r="G101" s="15"/>
      <c r="H101" s="33"/>
      <c r="I101" s="33"/>
      <c r="J101" s="33"/>
      <c r="K101" s="33"/>
      <c r="L101" s="33"/>
      <c r="M101" s="33"/>
      <c r="N101" s="33"/>
      <c r="O101" s="33"/>
      <c r="P101" s="33"/>
      <c r="Q101" s="47">
        <f t="shared" si="35"/>
        <v>0</v>
      </c>
      <c r="R101" s="47">
        <f t="shared" si="36"/>
        <v>0</v>
      </c>
      <c r="S101" s="47">
        <f t="shared" si="37"/>
        <v>0</v>
      </c>
    </row>
    <row r="102" spans="1:19" x14ac:dyDescent="0.2">
      <c r="A102" s="23" t="s">
        <v>34</v>
      </c>
      <c r="B102" s="13" t="s">
        <v>46</v>
      </c>
      <c r="C102" s="14"/>
      <c r="D102" s="14"/>
      <c r="E102" s="14"/>
      <c r="F102" s="14"/>
      <c r="G102" s="15"/>
      <c r="H102" s="33"/>
      <c r="I102" s="33"/>
      <c r="J102" s="33"/>
      <c r="K102" s="33"/>
      <c r="L102" s="33"/>
      <c r="M102" s="33"/>
      <c r="N102" s="33"/>
      <c r="O102" s="33"/>
      <c r="P102" s="33"/>
      <c r="Q102" s="47">
        <f t="shared" si="35"/>
        <v>0</v>
      </c>
      <c r="R102" s="47">
        <f t="shared" si="36"/>
        <v>0</v>
      </c>
      <c r="S102" s="47">
        <f t="shared" si="37"/>
        <v>0</v>
      </c>
    </row>
    <row r="103" spans="1:19" x14ac:dyDescent="0.2">
      <c r="A103" s="12">
        <v>4</v>
      </c>
      <c r="B103" s="13" t="s">
        <v>64</v>
      </c>
      <c r="C103" s="14"/>
      <c r="D103" s="14"/>
      <c r="E103" s="14"/>
      <c r="F103" s="14"/>
      <c r="G103" s="15"/>
      <c r="H103" s="33"/>
      <c r="I103" s="33"/>
      <c r="J103" s="33"/>
      <c r="K103" s="33"/>
      <c r="L103" s="33"/>
      <c r="M103" s="33"/>
      <c r="N103" s="33"/>
      <c r="O103" s="33"/>
      <c r="P103" s="33"/>
      <c r="Q103" s="47">
        <f t="shared" si="35"/>
        <v>0</v>
      </c>
      <c r="R103" s="47">
        <f t="shared" si="36"/>
        <v>0</v>
      </c>
      <c r="S103" s="47">
        <f t="shared" si="37"/>
        <v>0</v>
      </c>
    </row>
    <row r="104" spans="1:19" x14ac:dyDescent="0.2">
      <c r="A104" s="24" t="s">
        <v>33</v>
      </c>
      <c r="B104" s="25" t="s">
        <v>43</v>
      </c>
      <c r="C104" s="26"/>
      <c r="D104" s="26"/>
      <c r="E104" s="26"/>
      <c r="F104" s="26"/>
      <c r="G104" s="27"/>
      <c r="H104" s="33"/>
      <c r="I104" s="33"/>
      <c r="J104" s="33"/>
      <c r="K104" s="33"/>
      <c r="L104" s="33"/>
      <c r="M104" s="33"/>
      <c r="N104" s="33"/>
      <c r="O104" s="33"/>
      <c r="P104" s="33"/>
      <c r="Q104" s="47">
        <f t="shared" si="35"/>
        <v>0</v>
      </c>
      <c r="R104" s="47">
        <f t="shared" si="36"/>
        <v>0</v>
      </c>
      <c r="S104" s="47">
        <f t="shared" si="37"/>
        <v>0</v>
      </c>
    </row>
    <row r="105" spans="1:19" x14ac:dyDescent="0.2">
      <c r="A105" s="55" t="s">
        <v>22</v>
      </c>
      <c r="B105" s="56" t="s">
        <v>23</v>
      </c>
      <c r="C105" s="1"/>
      <c r="D105" s="1"/>
      <c r="E105" s="35">
        <f>E106</f>
        <v>150750</v>
      </c>
      <c r="F105" s="35">
        <f t="shared" ref="F105:P107" si="38">F106</f>
        <v>150750</v>
      </c>
      <c r="G105" s="36">
        <f t="shared" si="38"/>
        <v>150750</v>
      </c>
      <c r="H105" s="35">
        <f t="shared" si="38"/>
        <v>0</v>
      </c>
      <c r="I105" s="35">
        <f t="shared" si="38"/>
        <v>0</v>
      </c>
      <c r="J105" s="36">
        <f t="shared" si="38"/>
        <v>0</v>
      </c>
      <c r="K105" s="35">
        <f t="shared" si="38"/>
        <v>0</v>
      </c>
      <c r="L105" s="35">
        <f t="shared" si="38"/>
        <v>0</v>
      </c>
      <c r="M105" s="36">
        <f t="shared" si="38"/>
        <v>0</v>
      </c>
      <c r="N105" s="35">
        <f t="shared" si="38"/>
        <v>0</v>
      </c>
      <c r="O105" s="35">
        <f t="shared" si="38"/>
        <v>0</v>
      </c>
      <c r="P105" s="36">
        <f t="shared" si="38"/>
        <v>0</v>
      </c>
      <c r="Q105" s="48">
        <f t="shared" si="35"/>
        <v>150750</v>
      </c>
      <c r="R105" s="48">
        <f t="shared" si="36"/>
        <v>150750</v>
      </c>
      <c r="S105" s="48">
        <f t="shared" si="37"/>
        <v>150750</v>
      </c>
    </row>
    <row r="106" spans="1:19" x14ac:dyDescent="0.2">
      <c r="A106" s="5">
        <v>11</v>
      </c>
      <c r="B106" s="13" t="s">
        <v>0</v>
      </c>
      <c r="C106" s="1"/>
      <c r="D106" s="1"/>
      <c r="E106" s="37">
        <f>E107</f>
        <v>150750</v>
      </c>
      <c r="F106" s="37">
        <f t="shared" si="38"/>
        <v>150750</v>
      </c>
      <c r="G106" s="38">
        <f t="shared" si="38"/>
        <v>150750</v>
      </c>
      <c r="H106" s="37">
        <f t="shared" si="38"/>
        <v>0</v>
      </c>
      <c r="I106" s="37">
        <f t="shared" si="38"/>
        <v>0</v>
      </c>
      <c r="J106" s="38">
        <f t="shared" si="38"/>
        <v>0</v>
      </c>
      <c r="K106" s="37">
        <f t="shared" si="38"/>
        <v>0</v>
      </c>
      <c r="L106" s="37">
        <f t="shared" si="38"/>
        <v>0</v>
      </c>
      <c r="M106" s="38">
        <f t="shared" si="38"/>
        <v>0</v>
      </c>
      <c r="N106" s="37">
        <f t="shared" si="38"/>
        <v>0</v>
      </c>
      <c r="O106" s="37">
        <f t="shared" si="38"/>
        <v>0</v>
      </c>
      <c r="P106" s="38">
        <f t="shared" si="38"/>
        <v>0</v>
      </c>
      <c r="Q106" s="47">
        <f t="shared" si="35"/>
        <v>150750</v>
      </c>
      <c r="R106" s="47">
        <f t="shared" si="36"/>
        <v>150750</v>
      </c>
      <c r="S106" s="47">
        <f t="shared" si="37"/>
        <v>150750</v>
      </c>
    </row>
    <row r="107" spans="1:19" x14ac:dyDescent="0.2">
      <c r="A107" s="5">
        <v>3</v>
      </c>
      <c r="B107" s="13" t="s">
        <v>58</v>
      </c>
      <c r="C107" s="1"/>
      <c r="D107" s="1"/>
      <c r="E107" s="33">
        <f>E108</f>
        <v>150750</v>
      </c>
      <c r="F107" s="33">
        <f t="shared" si="38"/>
        <v>150750</v>
      </c>
      <c r="G107" s="39">
        <f t="shared" si="38"/>
        <v>150750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47">
        <f t="shared" si="35"/>
        <v>150750</v>
      </c>
      <c r="R107" s="47">
        <f t="shared" si="36"/>
        <v>150750</v>
      </c>
      <c r="S107" s="47">
        <f t="shared" si="37"/>
        <v>150750</v>
      </c>
    </row>
    <row r="108" spans="1:19" x14ac:dyDescent="0.2">
      <c r="A108" s="5">
        <v>32</v>
      </c>
      <c r="B108" s="13" t="s">
        <v>39</v>
      </c>
      <c r="C108" s="2">
        <v>150750</v>
      </c>
      <c r="D108" s="2">
        <v>150750</v>
      </c>
      <c r="E108" s="33">
        <v>150750</v>
      </c>
      <c r="F108" s="33">
        <v>150750</v>
      </c>
      <c r="G108" s="39">
        <v>150750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47">
        <f t="shared" si="35"/>
        <v>150750</v>
      </c>
      <c r="R108" s="47">
        <f t="shared" si="36"/>
        <v>150750</v>
      </c>
      <c r="S108" s="47">
        <f t="shared" si="37"/>
        <v>150750</v>
      </c>
    </row>
    <row r="109" spans="1:19" x14ac:dyDescent="0.2">
      <c r="A109" s="57" t="s">
        <v>6</v>
      </c>
      <c r="B109" s="58" t="s">
        <v>7</v>
      </c>
      <c r="C109" s="2"/>
      <c r="D109" s="2"/>
      <c r="E109" s="35">
        <f>E110</f>
        <v>15927</v>
      </c>
      <c r="F109" s="35">
        <f t="shared" ref="F109:P111" si="39">F110</f>
        <v>0</v>
      </c>
      <c r="G109" s="36">
        <f t="shared" si="39"/>
        <v>0</v>
      </c>
      <c r="H109" s="35">
        <f t="shared" si="39"/>
        <v>0</v>
      </c>
      <c r="I109" s="35">
        <f t="shared" si="39"/>
        <v>0</v>
      </c>
      <c r="J109" s="36">
        <f t="shared" si="39"/>
        <v>0</v>
      </c>
      <c r="K109" s="35">
        <f t="shared" si="39"/>
        <v>0</v>
      </c>
      <c r="L109" s="35">
        <f t="shared" si="39"/>
        <v>0</v>
      </c>
      <c r="M109" s="36">
        <f t="shared" si="39"/>
        <v>0</v>
      </c>
      <c r="N109" s="35">
        <f t="shared" si="39"/>
        <v>0</v>
      </c>
      <c r="O109" s="35">
        <f t="shared" si="39"/>
        <v>0</v>
      </c>
      <c r="P109" s="36">
        <f t="shared" si="39"/>
        <v>0</v>
      </c>
      <c r="Q109" s="48">
        <f t="shared" si="35"/>
        <v>15927</v>
      </c>
      <c r="R109" s="48">
        <f t="shared" si="36"/>
        <v>0</v>
      </c>
      <c r="S109" s="48">
        <f t="shared" si="37"/>
        <v>0</v>
      </c>
    </row>
    <row r="110" spans="1:19" x14ac:dyDescent="0.2">
      <c r="A110" s="5">
        <v>11</v>
      </c>
      <c r="B110" s="13" t="s">
        <v>0</v>
      </c>
      <c r="C110" s="2"/>
      <c r="D110" s="2"/>
      <c r="E110" s="37">
        <f>E111</f>
        <v>15927</v>
      </c>
      <c r="F110" s="37">
        <f t="shared" si="39"/>
        <v>0</v>
      </c>
      <c r="G110" s="38">
        <f t="shared" si="39"/>
        <v>0</v>
      </c>
      <c r="H110" s="37">
        <f t="shared" si="39"/>
        <v>0</v>
      </c>
      <c r="I110" s="37">
        <f t="shared" si="39"/>
        <v>0</v>
      </c>
      <c r="J110" s="38">
        <f t="shared" si="39"/>
        <v>0</v>
      </c>
      <c r="K110" s="37">
        <f t="shared" si="39"/>
        <v>0</v>
      </c>
      <c r="L110" s="37">
        <f t="shared" si="39"/>
        <v>0</v>
      </c>
      <c r="M110" s="38">
        <f t="shared" si="39"/>
        <v>0</v>
      </c>
      <c r="N110" s="37">
        <f t="shared" si="39"/>
        <v>0</v>
      </c>
      <c r="O110" s="37">
        <f t="shared" si="39"/>
        <v>0</v>
      </c>
      <c r="P110" s="38">
        <f t="shared" si="39"/>
        <v>0</v>
      </c>
      <c r="Q110" s="47">
        <f t="shared" si="35"/>
        <v>15927</v>
      </c>
      <c r="R110" s="47">
        <f t="shared" si="36"/>
        <v>0</v>
      </c>
      <c r="S110" s="47">
        <f t="shared" si="37"/>
        <v>0</v>
      </c>
    </row>
    <row r="111" spans="1:19" x14ac:dyDescent="0.2">
      <c r="A111" s="5">
        <v>3</v>
      </c>
      <c r="B111" s="13" t="s">
        <v>58</v>
      </c>
      <c r="C111" s="2"/>
      <c r="D111" s="2"/>
      <c r="E111" s="33">
        <f>E112</f>
        <v>15927</v>
      </c>
      <c r="F111" s="33">
        <f t="shared" si="39"/>
        <v>0</v>
      </c>
      <c r="G111" s="39">
        <f t="shared" si="39"/>
        <v>0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47">
        <f t="shared" si="35"/>
        <v>15927</v>
      </c>
      <c r="R111" s="47">
        <f t="shared" si="36"/>
        <v>0</v>
      </c>
      <c r="S111" s="47">
        <f t="shared" si="37"/>
        <v>0</v>
      </c>
    </row>
    <row r="112" spans="1:19" x14ac:dyDescent="0.2">
      <c r="A112" s="5">
        <v>32</v>
      </c>
      <c r="B112" s="13" t="s">
        <v>39</v>
      </c>
      <c r="C112" s="2"/>
      <c r="D112" s="2"/>
      <c r="E112" s="33">
        <v>15927</v>
      </c>
      <c r="F112" s="33">
        <v>0</v>
      </c>
      <c r="G112" s="39">
        <v>0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47">
        <f t="shared" si="35"/>
        <v>15927</v>
      </c>
      <c r="R112" s="47">
        <f t="shared" si="36"/>
        <v>0</v>
      </c>
      <c r="S112" s="47">
        <f t="shared" si="37"/>
        <v>0</v>
      </c>
    </row>
    <row r="113" spans="1:19" x14ac:dyDescent="0.2">
      <c r="A113" s="57" t="s">
        <v>8</v>
      </c>
      <c r="B113" s="58" t="s">
        <v>9</v>
      </c>
      <c r="C113" s="2"/>
      <c r="D113" s="2"/>
      <c r="E113" s="35">
        <f>E114</f>
        <v>15000</v>
      </c>
      <c r="F113" s="35">
        <f t="shared" ref="F113:P115" si="40">F114</f>
        <v>15000</v>
      </c>
      <c r="G113" s="36">
        <f t="shared" si="40"/>
        <v>15000</v>
      </c>
      <c r="H113" s="35">
        <f t="shared" si="40"/>
        <v>0</v>
      </c>
      <c r="I113" s="35">
        <f t="shared" si="40"/>
        <v>0</v>
      </c>
      <c r="J113" s="36">
        <f t="shared" si="40"/>
        <v>0</v>
      </c>
      <c r="K113" s="35">
        <f t="shared" si="40"/>
        <v>0</v>
      </c>
      <c r="L113" s="35">
        <f t="shared" si="40"/>
        <v>0</v>
      </c>
      <c r="M113" s="36">
        <f t="shared" si="40"/>
        <v>0</v>
      </c>
      <c r="N113" s="35">
        <f t="shared" si="40"/>
        <v>0</v>
      </c>
      <c r="O113" s="35">
        <f t="shared" si="40"/>
        <v>0</v>
      </c>
      <c r="P113" s="36">
        <f t="shared" si="40"/>
        <v>0</v>
      </c>
      <c r="Q113" s="48">
        <f t="shared" si="35"/>
        <v>15000</v>
      </c>
      <c r="R113" s="48">
        <f t="shared" si="36"/>
        <v>15000</v>
      </c>
      <c r="S113" s="48">
        <f t="shared" si="37"/>
        <v>15000</v>
      </c>
    </row>
    <row r="114" spans="1:19" x14ac:dyDescent="0.2">
      <c r="A114" s="5">
        <v>11</v>
      </c>
      <c r="B114" s="13" t="s">
        <v>0</v>
      </c>
      <c r="C114" s="2"/>
      <c r="D114" s="2"/>
      <c r="E114" s="37">
        <f>E115</f>
        <v>15000</v>
      </c>
      <c r="F114" s="37">
        <f t="shared" si="40"/>
        <v>15000</v>
      </c>
      <c r="G114" s="38">
        <f t="shared" si="40"/>
        <v>15000</v>
      </c>
      <c r="H114" s="37">
        <f t="shared" si="40"/>
        <v>0</v>
      </c>
      <c r="I114" s="37">
        <f t="shared" si="40"/>
        <v>0</v>
      </c>
      <c r="J114" s="38">
        <f t="shared" si="40"/>
        <v>0</v>
      </c>
      <c r="K114" s="37">
        <f t="shared" si="40"/>
        <v>0</v>
      </c>
      <c r="L114" s="37">
        <f t="shared" si="40"/>
        <v>0</v>
      </c>
      <c r="M114" s="38">
        <f t="shared" si="40"/>
        <v>0</v>
      </c>
      <c r="N114" s="37">
        <f t="shared" si="40"/>
        <v>0</v>
      </c>
      <c r="O114" s="37">
        <f t="shared" si="40"/>
        <v>0</v>
      </c>
      <c r="P114" s="38">
        <f t="shared" si="40"/>
        <v>0</v>
      </c>
      <c r="Q114" s="47">
        <f t="shared" si="35"/>
        <v>15000</v>
      </c>
      <c r="R114" s="47">
        <f t="shared" si="36"/>
        <v>15000</v>
      </c>
      <c r="S114" s="47">
        <f t="shared" si="37"/>
        <v>15000</v>
      </c>
    </row>
    <row r="115" spans="1:19" x14ac:dyDescent="0.2">
      <c r="A115" s="5">
        <v>3</v>
      </c>
      <c r="B115" s="13" t="s">
        <v>58</v>
      </c>
      <c r="C115" s="2"/>
      <c r="D115" s="2"/>
      <c r="E115" s="33">
        <f>E116</f>
        <v>15000</v>
      </c>
      <c r="F115" s="33">
        <f t="shared" si="40"/>
        <v>15000</v>
      </c>
      <c r="G115" s="39">
        <f t="shared" si="40"/>
        <v>15000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47">
        <f t="shared" si="35"/>
        <v>15000</v>
      </c>
      <c r="R115" s="47">
        <f t="shared" si="36"/>
        <v>15000</v>
      </c>
      <c r="S115" s="47">
        <f t="shared" si="37"/>
        <v>15000</v>
      </c>
    </row>
    <row r="116" spans="1:19" x14ac:dyDescent="0.2">
      <c r="A116" s="7">
        <v>31</v>
      </c>
      <c r="B116" s="25" t="s">
        <v>40</v>
      </c>
      <c r="C116" s="8"/>
      <c r="D116" s="8"/>
      <c r="E116" s="40">
        <v>15000</v>
      </c>
      <c r="F116" s="40">
        <v>15000</v>
      </c>
      <c r="G116" s="41">
        <v>15000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47">
        <f t="shared" si="35"/>
        <v>15000</v>
      </c>
      <c r="R116" s="47">
        <f t="shared" si="36"/>
        <v>15000</v>
      </c>
      <c r="S116" s="47">
        <f t="shared" si="37"/>
        <v>15000</v>
      </c>
    </row>
    <row r="117" spans="1:19" x14ac:dyDescent="0.2">
      <c r="A117" s="59" t="s">
        <v>82</v>
      </c>
      <c r="B117" s="60" t="s">
        <v>66</v>
      </c>
      <c r="C117" s="2"/>
      <c r="D117" s="2"/>
      <c r="E117" s="35">
        <f>E118</f>
        <v>517000</v>
      </c>
      <c r="F117" s="35">
        <f t="shared" ref="F117:P119" si="41">F118</f>
        <v>361000</v>
      </c>
      <c r="G117" s="36">
        <f t="shared" si="41"/>
        <v>361000</v>
      </c>
      <c r="H117" s="35">
        <f t="shared" si="41"/>
        <v>0</v>
      </c>
      <c r="I117" s="35">
        <f t="shared" si="41"/>
        <v>0</v>
      </c>
      <c r="J117" s="36">
        <f t="shared" si="41"/>
        <v>0</v>
      </c>
      <c r="K117" s="35">
        <f t="shared" si="41"/>
        <v>0</v>
      </c>
      <c r="L117" s="35">
        <f t="shared" si="41"/>
        <v>0</v>
      </c>
      <c r="M117" s="36">
        <f t="shared" si="41"/>
        <v>0</v>
      </c>
      <c r="N117" s="35">
        <f t="shared" si="41"/>
        <v>0</v>
      </c>
      <c r="O117" s="35">
        <f t="shared" si="41"/>
        <v>0</v>
      </c>
      <c r="P117" s="36">
        <f t="shared" si="41"/>
        <v>0</v>
      </c>
      <c r="Q117" s="48">
        <f t="shared" si="35"/>
        <v>517000</v>
      </c>
      <c r="R117" s="48">
        <f t="shared" si="36"/>
        <v>361000</v>
      </c>
      <c r="S117" s="48">
        <f t="shared" si="37"/>
        <v>361000</v>
      </c>
    </row>
    <row r="118" spans="1:19" x14ac:dyDescent="0.2">
      <c r="A118" s="9">
        <v>52</v>
      </c>
      <c r="B118" s="1" t="s">
        <v>17</v>
      </c>
      <c r="C118" s="2"/>
      <c r="D118" s="2"/>
      <c r="E118" s="37">
        <f>E119</f>
        <v>517000</v>
      </c>
      <c r="F118" s="37">
        <f t="shared" si="41"/>
        <v>361000</v>
      </c>
      <c r="G118" s="38">
        <f t="shared" si="41"/>
        <v>361000</v>
      </c>
      <c r="H118" s="37">
        <f t="shared" si="41"/>
        <v>0</v>
      </c>
      <c r="I118" s="37">
        <f t="shared" si="41"/>
        <v>0</v>
      </c>
      <c r="J118" s="38">
        <f t="shared" si="41"/>
        <v>0</v>
      </c>
      <c r="K118" s="37">
        <f t="shared" si="41"/>
        <v>0</v>
      </c>
      <c r="L118" s="37">
        <f t="shared" si="41"/>
        <v>0</v>
      </c>
      <c r="M118" s="38">
        <f t="shared" si="41"/>
        <v>0</v>
      </c>
      <c r="N118" s="37">
        <f t="shared" si="41"/>
        <v>0</v>
      </c>
      <c r="O118" s="37">
        <f t="shared" si="41"/>
        <v>0</v>
      </c>
      <c r="P118" s="38">
        <f t="shared" si="41"/>
        <v>0</v>
      </c>
      <c r="Q118" s="47">
        <f t="shared" si="35"/>
        <v>517000</v>
      </c>
      <c r="R118" s="47">
        <f t="shared" si="36"/>
        <v>361000</v>
      </c>
      <c r="S118" s="47">
        <f t="shared" si="37"/>
        <v>361000</v>
      </c>
    </row>
    <row r="119" spans="1:19" x14ac:dyDescent="0.2">
      <c r="A119" s="9">
        <v>3</v>
      </c>
      <c r="B119" s="1" t="s">
        <v>58</v>
      </c>
      <c r="C119" s="2"/>
      <c r="D119" s="2"/>
      <c r="E119" s="33">
        <f>E120</f>
        <v>517000</v>
      </c>
      <c r="F119" s="33">
        <f t="shared" si="41"/>
        <v>361000</v>
      </c>
      <c r="G119" s="39">
        <f t="shared" si="41"/>
        <v>361000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47">
        <f t="shared" si="35"/>
        <v>517000</v>
      </c>
      <c r="R119" s="47">
        <f t="shared" si="36"/>
        <v>361000</v>
      </c>
      <c r="S119" s="47">
        <f t="shared" si="37"/>
        <v>361000</v>
      </c>
    </row>
    <row r="120" spans="1:19" x14ac:dyDescent="0.2">
      <c r="A120" s="9">
        <v>32</v>
      </c>
      <c r="B120" s="1" t="s">
        <v>39</v>
      </c>
      <c r="C120" s="2"/>
      <c r="D120" s="2"/>
      <c r="E120" s="33">
        <v>517000</v>
      </c>
      <c r="F120" s="33">
        <v>361000</v>
      </c>
      <c r="G120" s="39">
        <v>361000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47">
        <f t="shared" si="35"/>
        <v>517000</v>
      </c>
      <c r="R120" s="47">
        <f t="shared" si="36"/>
        <v>361000</v>
      </c>
      <c r="S120" s="47">
        <f t="shared" si="37"/>
        <v>361000</v>
      </c>
    </row>
    <row r="121" spans="1:19" x14ac:dyDescent="0.2">
      <c r="A121" s="61" t="s">
        <v>67</v>
      </c>
      <c r="B121" s="61" t="s">
        <v>68</v>
      </c>
      <c r="C121" s="2"/>
      <c r="D121" s="2"/>
      <c r="E121" s="35">
        <f>E122</f>
        <v>164131</v>
      </c>
      <c r="F121" s="35">
        <f t="shared" ref="F121:P122" si="42">F122</f>
        <v>145960</v>
      </c>
      <c r="G121" s="36">
        <f t="shared" si="42"/>
        <v>139960</v>
      </c>
      <c r="H121" s="35">
        <f t="shared" si="42"/>
        <v>0</v>
      </c>
      <c r="I121" s="35">
        <f t="shared" si="42"/>
        <v>0</v>
      </c>
      <c r="J121" s="36">
        <f t="shared" si="42"/>
        <v>0</v>
      </c>
      <c r="K121" s="35">
        <f t="shared" si="42"/>
        <v>0</v>
      </c>
      <c r="L121" s="35">
        <f t="shared" si="42"/>
        <v>0</v>
      </c>
      <c r="M121" s="36">
        <f t="shared" si="42"/>
        <v>0</v>
      </c>
      <c r="N121" s="35">
        <f t="shared" si="42"/>
        <v>0</v>
      </c>
      <c r="O121" s="35">
        <f t="shared" si="42"/>
        <v>0</v>
      </c>
      <c r="P121" s="36">
        <f t="shared" si="42"/>
        <v>0</v>
      </c>
      <c r="Q121" s="48">
        <f t="shared" si="35"/>
        <v>164131</v>
      </c>
      <c r="R121" s="48">
        <f t="shared" si="36"/>
        <v>145960</v>
      </c>
      <c r="S121" s="48">
        <f t="shared" si="37"/>
        <v>139960</v>
      </c>
    </row>
    <row r="122" spans="1:19" x14ac:dyDescent="0.2">
      <c r="A122" s="9">
        <v>52</v>
      </c>
      <c r="B122" s="1" t="s">
        <v>17</v>
      </c>
      <c r="C122" s="2"/>
      <c r="D122" s="2"/>
      <c r="E122" s="37">
        <f>E123</f>
        <v>164131</v>
      </c>
      <c r="F122" s="37">
        <f t="shared" si="42"/>
        <v>145960</v>
      </c>
      <c r="G122" s="38">
        <f t="shared" si="42"/>
        <v>139960</v>
      </c>
      <c r="H122" s="37">
        <f t="shared" si="42"/>
        <v>0</v>
      </c>
      <c r="I122" s="37">
        <f t="shared" si="42"/>
        <v>0</v>
      </c>
      <c r="J122" s="38">
        <f t="shared" si="42"/>
        <v>0</v>
      </c>
      <c r="K122" s="37">
        <f t="shared" si="42"/>
        <v>0</v>
      </c>
      <c r="L122" s="37">
        <f t="shared" si="42"/>
        <v>0</v>
      </c>
      <c r="M122" s="38">
        <f t="shared" si="42"/>
        <v>0</v>
      </c>
      <c r="N122" s="37">
        <f t="shared" si="42"/>
        <v>0</v>
      </c>
      <c r="O122" s="37">
        <f t="shared" si="42"/>
        <v>0</v>
      </c>
      <c r="P122" s="38">
        <f t="shared" si="42"/>
        <v>0</v>
      </c>
      <c r="Q122" s="47">
        <f t="shared" si="35"/>
        <v>164131</v>
      </c>
      <c r="R122" s="47">
        <f t="shared" si="36"/>
        <v>145960</v>
      </c>
      <c r="S122" s="47">
        <f t="shared" si="37"/>
        <v>139960</v>
      </c>
    </row>
    <row r="123" spans="1:19" x14ac:dyDescent="0.2">
      <c r="A123" s="9">
        <v>3</v>
      </c>
      <c r="B123" s="1" t="s">
        <v>58</v>
      </c>
      <c r="C123" s="2"/>
      <c r="D123" s="2"/>
      <c r="E123" s="33">
        <f>E124+E125</f>
        <v>164131</v>
      </c>
      <c r="F123" s="33">
        <f t="shared" ref="F123:G123" si="43">F124+F125</f>
        <v>145960</v>
      </c>
      <c r="G123" s="39">
        <f t="shared" si="43"/>
        <v>139960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47">
        <f t="shared" si="35"/>
        <v>164131</v>
      </c>
      <c r="R123" s="47">
        <f t="shared" si="36"/>
        <v>145960</v>
      </c>
      <c r="S123" s="47">
        <f t="shared" si="37"/>
        <v>139960</v>
      </c>
    </row>
    <row r="124" spans="1:19" x14ac:dyDescent="0.2">
      <c r="A124" s="9">
        <v>31</v>
      </c>
      <c r="B124" s="1" t="s">
        <v>40</v>
      </c>
      <c r="C124" s="2"/>
      <c r="D124" s="2"/>
      <c r="E124" s="33">
        <v>55265</v>
      </c>
      <c r="F124" s="33">
        <v>55600</v>
      </c>
      <c r="G124" s="39">
        <v>55600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47">
        <f t="shared" si="35"/>
        <v>55265</v>
      </c>
      <c r="R124" s="47">
        <f t="shared" si="36"/>
        <v>55600</v>
      </c>
      <c r="S124" s="47">
        <f t="shared" si="37"/>
        <v>55600</v>
      </c>
    </row>
    <row r="125" spans="1:19" x14ac:dyDescent="0.2">
      <c r="A125" s="9">
        <v>32</v>
      </c>
      <c r="B125" s="1" t="s">
        <v>39</v>
      </c>
      <c r="C125" s="2"/>
      <c r="D125" s="2"/>
      <c r="E125" s="33">
        <v>108866</v>
      </c>
      <c r="F125" s="33">
        <v>90360</v>
      </c>
      <c r="G125" s="39">
        <v>84360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47">
        <f t="shared" si="35"/>
        <v>108866</v>
      </c>
      <c r="R125" s="47">
        <f t="shared" si="36"/>
        <v>90360</v>
      </c>
      <c r="S125" s="47">
        <f t="shared" si="37"/>
        <v>84360</v>
      </c>
    </row>
    <row r="126" spans="1:19" x14ac:dyDescent="0.2">
      <c r="A126" s="57" t="s">
        <v>3</v>
      </c>
      <c r="B126" s="58" t="s">
        <v>4</v>
      </c>
      <c r="E126" s="35">
        <f t="shared" ref="E126:G128" si="44">E127</f>
        <v>0</v>
      </c>
      <c r="F126" s="35">
        <f t="shared" si="44"/>
        <v>0</v>
      </c>
      <c r="G126" s="35">
        <f t="shared" si="44"/>
        <v>0</v>
      </c>
      <c r="H126" s="35">
        <f>H127</f>
        <v>2000</v>
      </c>
      <c r="I126" s="35">
        <f t="shared" ref="I126:J128" si="45">I127</f>
        <v>2000</v>
      </c>
      <c r="J126" s="35">
        <f t="shared" si="45"/>
        <v>2000</v>
      </c>
      <c r="K126" s="35">
        <f t="shared" ref="K126:K128" si="46">K127</f>
        <v>1000</v>
      </c>
      <c r="L126" s="35">
        <f t="shared" ref="L126:L128" si="47">L127</f>
        <v>1000</v>
      </c>
      <c r="M126" s="35">
        <f t="shared" ref="M126:M128" si="48">M127</f>
        <v>1000</v>
      </c>
      <c r="N126" s="35">
        <f t="shared" ref="N126:N128" si="49">N127</f>
        <v>10000</v>
      </c>
      <c r="O126" s="35">
        <f t="shared" ref="O126:O128" si="50">O127</f>
        <v>10000</v>
      </c>
      <c r="P126" s="35">
        <f t="shared" ref="P126:P128" si="51">P127</f>
        <v>10000</v>
      </c>
      <c r="Q126" s="48">
        <f t="shared" si="35"/>
        <v>13000</v>
      </c>
      <c r="R126" s="48">
        <f t="shared" si="36"/>
        <v>13000</v>
      </c>
      <c r="S126" s="48">
        <f t="shared" si="37"/>
        <v>13000</v>
      </c>
    </row>
    <row r="127" spans="1:19" x14ac:dyDescent="0.2">
      <c r="A127" s="5">
        <v>11</v>
      </c>
      <c r="B127" s="1" t="s">
        <v>0</v>
      </c>
      <c r="E127" s="37">
        <f t="shared" si="44"/>
        <v>0</v>
      </c>
      <c r="F127" s="37">
        <f t="shared" si="44"/>
        <v>0</v>
      </c>
      <c r="G127" s="37">
        <f t="shared" si="44"/>
        <v>0</v>
      </c>
      <c r="H127" s="37">
        <f>H128</f>
        <v>2000</v>
      </c>
      <c r="I127" s="37">
        <f t="shared" si="45"/>
        <v>2000</v>
      </c>
      <c r="J127" s="37">
        <f t="shared" si="45"/>
        <v>2000</v>
      </c>
      <c r="K127" s="37">
        <f t="shared" si="46"/>
        <v>1000</v>
      </c>
      <c r="L127" s="37">
        <f t="shared" si="47"/>
        <v>1000</v>
      </c>
      <c r="M127" s="37">
        <f t="shared" si="48"/>
        <v>1000</v>
      </c>
      <c r="N127" s="37">
        <f t="shared" si="49"/>
        <v>10000</v>
      </c>
      <c r="O127" s="37">
        <f t="shared" si="50"/>
        <v>10000</v>
      </c>
      <c r="P127" s="37">
        <f t="shared" si="51"/>
        <v>10000</v>
      </c>
      <c r="Q127" s="47">
        <f t="shared" si="35"/>
        <v>13000</v>
      </c>
      <c r="R127" s="47">
        <f t="shared" si="36"/>
        <v>13000</v>
      </c>
      <c r="S127" s="47">
        <f t="shared" si="37"/>
        <v>13000</v>
      </c>
    </row>
    <row r="128" spans="1:19" x14ac:dyDescent="0.2">
      <c r="A128" s="5">
        <v>3</v>
      </c>
      <c r="B128" s="1" t="s">
        <v>58</v>
      </c>
      <c r="E128" s="33">
        <f t="shared" si="44"/>
        <v>0</v>
      </c>
      <c r="F128" s="33">
        <f t="shared" si="44"/>
        <v>0</v>
      </c>
      <c r="G128" s="33">
        <f t="shared" si="44"/>
        <v>0</v>
      </c>
      <c r="H128" s="33">
        <f>H129</f>
        <v>2000</v>
      </c>
      <c r="I128" s="33">
        <f t="shared" si="45"/>
        <v>2000</v>
      </c>
      <c r="J128" s="33">
        <f t="shared" si="45"/>
        <v>2000</v>
      </c>
      <c r="K128" s="33">
        <f t="shared" si="46"/>
        <v>1000</v>
      </c>
      <c r="L128" s="33">
        <f t="shared" si="47"/>
        <v>1000</v>
      </c>
      <c r="M128" s="33">
        <f t="shared" si="48"/>
        <v>1000</v>
      </c>
      <c r="N128" s="33">
        <f t="shared" si="49"/>
        <v>10000</v>
      </c>
      <c r="O128" s="33">
        <f t="shared" si="50"/>
        <v>10000</v>
      </c>
      <c r="P128" s="33">
        <f t="shared" si="51"/>
        <v>10000</v>
      </c>
      <c r="Q128" s="47">
        <f t="shared" si="35"/>
        <v>13000</v>
      </c>
      <c r="R128" s="47">
        <f t="shared" si="36"/>
        <v>13000</v>
      </c>
      <c r="S128" s="47">
        <f t="shared" si="37"/>
        <v>13000</v>
      </c>
    </row>
    <row r="129" spans="1:19" x14ac:dyDescent="0.2">
      <c r="A129" s="5">
        <v>32</v>
      </c>
      <c r="B129" s="1" t="s">
        <v>39</v>
      </c>
      <c r="E129" s="33"/>
      <c r="F129" s="33"/>
      <c r="G129" s="33"/>
      <c r="H129" s="33">
        <v>2000</v>
      </c>
      <c r="I129" s="33">
        <v>2000</v>
      </c>
      <c r="J129" s="33">
        <v>2000</v>
      </c>
      <c r="K129" s="33">
        <v>1000</v>
      </c>
      <c r="L129" s="33">
        <v>1000</v>
      </c>
      <c r="M129" s="33">
        <v>1000</v>
      </c>
      <c r="N129" s="33">
        <v>10000</v>
      </c>
      <c r="O129" s="33">
        <v>10000</v>
      </c>
      <c r="P129" s="33">
        <v>10000</v>
      </c>
      <c r="Q129" s="47">
        <f t="shared" si="35"/>
        <v>13000</v>
      </c>
      <c r="R129" s="47">
        <f t="shared" si="36"/>
        <v>13000</v>
      </c>
      <c r="S129" s="47">
        <f t="shared" si="37"/>
        <v>13000</v>
      </c>
    </row>
    <row r="130" spans="1:19" x14ac:dyDescent="0.2">
      <c r="A130" s="62" t="s">
        <v>74</v>
      </c>
      <c r="B130" s="58" t="s">
        <v>75</v>
      </c>
      <c r="E130" s="35">
        <f>E131</f>
        <v>0</v>
      </c>
      <c r="F130" s="35">
        <f t="shared" ref="F130:P130" si="52">F131</f>
        <v>0</v>
      </c>
      <c r="G130" s="35">
        <f t="shared" si="52"/>
        <v>0</v>
      </c>
      <c r="H130" s="35">
        <f t="shared" si="52"/>
        <v>0</v>
      </c>
      <c r="I130" s="35">
        <f t="shared" si="52"/>
        <v>0</v>
      </c>
      <c r="J130" s="35">
        <f t="shared" si="52"/>
        <v>0</v>
      </c>
      <c r="K130" s="35">
        <f t="shared" si="52"/>
        <v>0</v>
      </c>
      <c r="L130" s="35">
        <f t="shared" si="52"/>
        <v>0</v>
      </c>
      <c r="M130" s="35">
        <f t="shared" si="52"/>
        <v>0</v>
      </c>
      <c r="N130" s="35">
        <f t="shared" si="52"/>
        <v>0</v>
      </c>
      <c r="O130" s="35">
        <f t="shared" si="52"/>
        <v>0</v>
      </c>
      <c r="P130" s="35">
        <f t="shared" si="52"/>
        <v>0</v>
      </c>
      <c r="Q130" s="48">
        <f t="shared" si="35"/>
        <v>0</v>
      </c>
      <c r="R130" s="48">
        <f t="shared" si="36"/>
        <v>0</v>
      </c>
      <c r="S130" s="48">
        <f t="shared" si="37"/>
        <v>0</v>
      </c>
    </row>
    <row r="131" spans="1:19" x14ac:dyDescent="0.2">
      <c r="A131" s="5">
        <v>52</v>
      </c>
      <c r="B131" s="1" t="s">
        <v>17</v>
      </c>
      <c r="E131" s="42">
        <f t="shared" ref="E131" si="53">E132+E138</f>
        <v>0</v>
      </c>
      <c r="F131" s="42">
        <f t="shared" ref="F131" si="54">F132+F138</f>
        <v>0</v>
      </c>
      <c r="G131" s="42">
        <f t="shared" ref="G131" si="55">G132+G138</f>
        <v>0</v>
      </c>
      <c r="H131" s="42">
        <f>H132+H138</f>
        <v>0</v>
      </c>
      <c r="I131" s="42">
        <f t="shared" ref="I131:K131" si="56">I132+I138</f>
        <v>0</v>
      </c>
      <c r="J131" s="42">
        <f t="shared" si="56"/>
        <v>0</v>
      </c>
      <c r="K131" s="42">
        <f t="shared" si="56"/>
        <v>0</v>
      </c>
      <c r="L131" s="42">
        <f t="shared" ref="L131" si="57">L132+L138</f>
        <v>0</v>
      </c>
      <c r="M131" s="42">
        <f t="shared" ref="M131:N131" si="58">M132+M138</f>
        <v>0</v>
      </c>
      <c r="N131" s="42">
        <f t="shared" si="58"/>
        <v>0</v>
      </c>
      <c r="O131" s="42">
        <f t="shared" ref="O131" si="59">O132+O138</f>
        <v>0</v>
      </c>
      <c r="P131" s="42">
        <f t="shared" ref="P131" si="60">P132+P138</f>
        <v>0</v>
      </c>
      <c r="Q131" s="47">
        <f t="shared" si="35"/>
        <v>0</v>
      </c>
      <c r="R131" s="47">
        <f t="shared" si="36"/>
        <v>0</v>
      </c>
      <c r="S131" s="47">
        <f t="shared" si="37"/>
        <v>0</v>
      </c>
    </row>
    <row r="132" spans="1:19" x14ac:dyDescent="0.2">
      <c r="A132" s="5">
        <v>3</v>
      </c>
      <c r="B132" s="1" t="s">
        <v>58</v>
      </c>
      <c r="E132" s="37">
        <f t="shared" ref="E132" si="61">E133+E134+E135+E136+E137</f>
        <v>0</v>
      </c>
      <c r="F132" s="37">
        <f t="shared" ref="F132" si="62">F133+F134+F135+F136+F137</f>
        <v>0</v>
      </c>
      <c r="G132" s="37">
        <f t="shared" ref="G132" si="63">G133+G134+G135+G136+G137</f>
        <v>0</v>
      </c>
      <c r="H132" s="37">
        <f>H133+H134+H135+H136+H137</f>
        <v>0</v>
      </c>
      <c r="I132" s="37">
        <f t="shared" ref="I132:K132" si="64">I133+I134+I135+I136+I137</f>
        <v>0</v>
      </c>
      <c r="J132" s="37">
        <f t="shared" si="64"/>
        <v>0</v>
      </c>
      <c r="K132" s="37">
        <f t="shared" si="64"/>
        <v>0</v>
      </c>
      <c r="L132" s="37">
        <f t="shared" ref="L132" si="65">L133+L134+L135+L136+L137</f>
        <v>0</v>
      </c>
      <c r="M132" s="37">
        <f t="shared" ref="M132:N132" si="66">M133+M134+M135+M136+M137</f>
        <v>0</v>
      </c>
      <c r="N132" s="37">
        <f t="shared" si="66"/>
        <v>0</v>
      </c>
      <c r="O132" s="37">
        <f t="shared" ref="O132" si="67">O133+O134+O135+O136+O137</f>
        <v>0</v>
      </c>
      <c r="P132" s="37">
        <f t="shared" ref="P132" si="68">P133+P134+P135+P136+P137</f>
        <v>0</v>
      </c>
      <c r="Q132" s="47">
        <f t="shared" si="35"/>
        <v>0</v>
      </c>
      <c r="R132" s="47">
        <f t="shared" si="36"/>
        <v>0</v>
      </c>
      <c r="S132" s="47">
        <f t="shared" si="37"/>
        <v>0</v>
      </c>
    </row>
    <row r="133" spans="1:19" x14ac:dyDescent="0.2">
      <c r="A133" s="5" t="s">
        <v>19</v>
      </c>
      <c r="B133" s="1" t="s">
        <v>40</v>
      </c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7">
        <f t="shared" si="35"/>
        <v>0</v>
      </c>
      <c r="R133" s="47">
        <f t="shared" si="36"/>
        <v>0</v>
      </c>
      <c r="S133" s="47">
        <f t="shared" si="37"/>
        <v>0</v>
      </c>
    </row>
    <row r="134" spans="1:19" x14ac:dyDescent="0.2">
      <c r="A134" s="5" t="s">
        <v>29</v>
      </c>
      <c r="B134" s="1" t="s">
        <v>39</v>
      </c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7">
        <f t="shared" si="35"/>
        <v>0</v>
      </c>
      <c r="R134" s="47">
        <f t="shared" si="36"/>
        <v>0</v>
      </c>
      <c r="S134" s="47">
        <f t="shared" si="37"/>
        <v>0</v>
      </c>
    </row>
    <row r="135" spans="1:19" x14ac:dyDescent="0.2">
      <c r="A135" s="5" t="s">
        <v>37</v>
      </c>
      <c r="B135" s="1" t="s">
        <v>47</v>
      </c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7">
        <f t="shared" si="35"/>
        <v>0</v>
      </c>
      <c r="R135" s="47">
        <f t="shared" si="36"/>
        <v>0</v>
      </c>
      <c r="S135" s="47">
        <f t="shared" si="37"/>
        <v>0</v>
      </c>
    </row>
    <row r="136" spans="1:19" x14ac:dyDescent="0.2">
      <c r="A136" s="5" t="s">
        <v>36</v>
      </c>
      <c r="B136" s="1" t="s">
        <v>45</v>
      </c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7">
        <f t="shared" si="35"/>
        <v>0</v>
      </c>
      <c r="R136" s="47">
        <f t="shared" si="36"/>
        <v>0</v>
      </c>
      <c r="S136" s="47">
        <f t="shared" si="37"/>
        <v>0</v>
      </c>
    </row>
    <row r="137" spans="1:19" x14ac:dyDescent="0.2">
      <c r="A137" s="5" t="s">
        <v>34</v>
      </c>
      <c r="B137" s="1" t="s">
        <v>46</v>
      </c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7">
        <f t="shared" si="35"/>
        <v>0</v>
      </c>
      <c r="R137" s="47">
        <f t="shared" si="36"/>
        <v>0</v>
      </c>
      <c r="S137" s="47">
        <f t="shared" si="37"/>
        <v>0</v>
      </c>
    </row>
    <row r="138" spans="1:19" x14ac:dyDescent="0.2">
      <c r="A138" s="5">
        <v>4</v>
      </c>
      <c r="B138" s="1" t="s">
        <v>64</v>
      </c>
      <c r="E138" s="37">
        <f>E139</f>
        <v>0</v>
      </c>
      <c r="F138" s="37">
        <f t="shared" ref="F138" si="69">F139</f>
        <v>0</v>
      </c>
      <c r="G138" s="37">
        <f t="shared" ref="G138" si="70">G139</f>
        <v>0</v>
      </c>
      <c r="H138" s="37">
        <f>H139</f>
        <v>0</v>
      </c>
      <c r="I138" s="37">
        <f t="shared" ref="I138:K138" si="71">I139</f>
        <v>0</v>
      </c>
      <c r="J138" s="37">
        <f t="shared" si="71"/>
        <v>0</v>
      </c>
      <c r="K138" s="37">
        <f t="shared" si="71"/>
        <v>0</v>
      </c>
      <c r="L138" s="37">
        <f t="shared" ref="L138" si="72">L139</f>
        <v>0</v>
      </c>
      <c r="M138" s="37">
        <f t="shared" ref="M138:N138" si="73">M139</f>
        <v>0</v>
      </c>
      <c r="N138" s="37">
        <f t="shared" si="73"/>
        <v>0</v>
      </c>
      <c r="O138" s="37">
        <f t="shared" ref="O138" si="74">O139</f>
        <v>0</v>
      </c>
      <c r="P138" s="37">
        <f t="shared" ref="P138" si="75">P139</f>
        <v>0</v>
      </c>
      <c r="Q138" s="47">
        <f t="shared" si="35"/>
        <v>0</v>
      </c>
      <c r="R138" s="47">
        <f t="shared" si="36"/>
        <v>0</v>
      </c>
      <c r="S138" s="47">
        <f t="shared" si="37"/>
        <v>0</v>
      </c>
    </row>
    <row r="139" spans="1:19" x14ac:dyDescent="0.2">
      <c r="A139" s="5" t="s">
        <v>33</v>
      </c>
      <c r="B139" s="1" t="s">
        <v>43</v>
      </c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7">
        <f t="shared" si="35"/>
        <v>0</v>
      </c>
      <c r="R139" s="47">
        <f t="shared" si="36"/>
        <v>0</v>
      </c>
      <c r="S139" s="47">
        <f t="shared" si="37"/>
        <v>0</v>
      </c>
    </row>
    <row r="140" spans="1:19" x14ac:dyDescent="0.2">
      <c r="A140" s="57" t="s">
        <v>76</v>
      </c>
      <c r="B140" s="58" t="s">
        <v>77</v>
      </c>
      <c r="E140" s="35">
        <f t="shared" ref="E140" si="76">E141</f>
        <v>0</v>
      </c>
      <c r="F140" s="35">
        <f t="shared" ref="F140" si="77">F141</f>
        <v>0</v>
      </c>
      <c r="G140" s="35">
        <f t="shared" ref="G140" si="78">G141</f>
        <v>0</v>
      </c>
      <c r="H140" s="35">
        <f>H141</f>
        <v>20000</v>
      </c>
      <c r="I140" s="35">
        <f t="shared" ref="I140:K140" si="79">I141</f>
        <v>10000</v>
      </c>
      <c r="J140" s="35">
        <f t="shared" si="79"/>
        <v>0</v>
      </c>
      <c r="K140" s="35">
        <f t="shared" si="79"/>
        <v>0</v>
      </c>
      <c r="L140" s="35">
        <f t="shared" ref="L140" si="80">L141</f>
        <v>0</v>
      </c>
      <c r="M140" s="35">
        <f t="shared" ref="M140:N140" si="81">M141</f>
        <v>0</v>
      </c>
      <c r="N140" s="35">
        <f t="shared" si="81"/>
        <v>0</v>
      </c>
      <c r="O140" s="35">
        <f t="shared" ref="O140" si="82">O141</f>
        <v>0</v>
      </c>
      <c r="P140" s="35">
        <f t="shared" ref="P140" si="83">P141</f>
        <v>0</v>
      </c>
      <c r="Q140" s="48">
        <f t="shared" si="35"/>
        <v>20000</v>
      </c>
      <c r="R140" s="48">
        <f t="shared" si="36"/>
        <v>10000</v>
      </c>
      <c r="S140" s="48">
        <f t="shared" si="37"/>
        <v>0</v>
      </c>
    </row>
    <row r="141" spans="1:19" x14ac:dyDescent="0.2">
      <c r="A141" s="5" t="s">
        <v>15</v>
      </c>
      <c r="B141" s="1" t="s">
        <v>16</v>
      </c>
      <c r="E141" s="37">
        <f t="shared" ref="E141" si="84">E142+E148</f>
        <v>0</v>
      </c>
      <c r="F141" s="37">
        <f t="shared" ref="F141" si="85">F142+F148</f>
        <v>0</v>
      </c>
      <c r="G141" s="37">
        <f t="shared" ref="G141" si="86">G142+G148</f>
        <v>0</v>
      </c>
      <c r="H141" s="37">
        <f>H142+H148</f>
        <v>20000</v>
      </c>
      <c r="I141" s="37">
        <f t="shared" ref="I141:K141" si="87">I142+I148</f>
        <v>10000</v>
      </c>
      <c r="J141" s="37">
        <f t="shared" si="87"/>
        <v>0</v>
      </c>
      <c r="K141" s="37">
        <f t="shared" si="87"/>
        <v>0</v>
      </c>
      <c r="L141" s="37">
        <f t="shared" ref="L141" si="88">L142+L148</f>
        <v>0</v>
      </c>
      <c r="M141" s="37">
        <f t="shared" ref="M141:N141" si="89">M142+M148</f>
        <v>0</v>
      </c>
      <c r="N141" s="37">
        <f t="shared" si="89"/>
        <v>0</v>
      </c>
      <c r="O141" s="37">
        <f t="shared" ref="O141" si="90">O142+O148</f>
        <v>0</v>
      </c>
      <c r="P141" s="37">
        <f t="shared" ref="P141" si="91">P142+P148</f>
        <v>0</v>
      </c>
      <c r="Q141" s="47">
        <f t="shared" si="35"/>
        <v>20000</v>
      </c>
      <c r="R141" s="47">
        <f t="shared" si="36"/>
        <v>10000</v>
      </c>
      <c r="S141" s="47">
        <f t="shared" si="37"/>
        <v>0</v>
      </c>
    </row>
    <row r="142" spans="1:19" x14ac:dyDescent="0.2">
      <c r="A142" s="5">
        <v>3</v>
      </c>
      <c r="B142" s="1" t="s">
        <v>58</v>
      </c>
      <c r="E142" s="37">
        <f t="shared" ref="E142" si="92">E143+E144+E145+E146+E147</f>
        <v>0</v>
      </c>
      <c r="F142" s="37">
        <f t="shared" ref="F142" si="93">F143+F144+F145+F146+F147</f>
        <v>0</v>
      </c>
      <c r="G142" s="37">
        <f t="shared" ref="G142" si="94">G143+G144+G145+G146+G147</f>
        <v>0</v>
      </c>
      <c r="H142" s="37">
        <f>H143+H144+H145+H146+H147</f>
        <v>20000</v>
      </c>
      <c r="I142" s="37">
        <f t="shared" ref="I142:K142" si="95">I143+I144+I145+I146+I147</f>
        <v>10000</v>
      </c>
      <c r="J142" s="37">
        <f t="shared" si="95"/>
        <v>0</v>
      </c>
      <c r="K142" s="37">
        <f t="shared" si="95"/>
        <v>0</v>
      </c>
      <c r="L142" s="37">
        <f t="shared" ref="L142" si="96">L143+L144+L145+L146+L147</f>
        <v>0</v>
      </c>
      <c r="M142" s="37">
        <f t="shared" ref="M142:N142" si="97">M143+M144+M145+M146+M147</f>
        <v>0</v>
      </c>
      <c r="N142" s="37">
        <f t="shared" si="97"/>
        <v>0</v>
      </c>
      <c r="O142" s="37">
        <f t="shared" ref="O142" si="98">O143+O144+O145+O146+O147</f>
        <v>0</v>
      </c>
      <c r="P142" s="37">
        <f t="shared" ref="P142" si="99">P143+P144+P145+P146+P147</f>
        <v>0</v>
      </c>
      <c r="Q142" s="47">
        <f t="shared" si="35"/>
        <v>20000</v>
      </c>
      <c r="R142" s="47">
        <f t="shared" si="36"/>
        <v>10000</v>
      </c>
      <c r="S142" s="47">
        <f t="shared" si="37"/>
        <v>0</v>
      </c>
    </row>
    <row r="143" spans="1:19" x14ac:dyDescent="0.2">
      <c r="A143" s="5" t="s">
        <v>19</v>
      </c>
      <c r="B143" s="1" t="s">
        <v>40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7">
        <f t="shared" ref="Q143:Q163" si="100">E143+H143+K143+N143</f>
        <v>0</v>
      </c>
      <c r="R143" s="47">
        <f t="shared" ref="R143:R163" si="101">F143+I143+L143+O143</f>
        <v>0</v>
      </c>
      <c r="S143" s="47">
        <f t="shared" ref="S143:S163" si="102">G143+J143+M143+P143</f>
        <v>0</v>
      </c>
    </row>
    <row r="144" spans="1:19" x14ac:dyDescent="0.2">
      <c r="A144" s="5" t="s">
        <v>29</v>
      </c>
      <c r="B144" s="1" t="s">
        <v>39</v>
      </c>
      <c r="E144" s="33"/>
      <c r="F144" s="33"/>
      <c r="G144" s="33"/>
      <c r="H144" s="33">
        <v>20000</v>
      </c>
      <c r="I144" s="33">
        <v>10000</v>
      </c>
      <c r="J144" s="33">
        <v>0</v>
      </c>
      <c r="K144" s="33"/>
      <c r="L144" s="33"/>
      <c r="M144" s="33"/>
      <c r="N144" s="33"/>
      <c r="O144" s="33"/>
      <c r="P144" s="33"/>
      <c r="Q144" s="47">
        <f t="shared" si="100"/>
        <v>20000</v>
      </c>
      <c r="R144" s="47">
        <f t="shared" si="101"/>
        <v>10000</v>
      </c>
      <c r="S144" s="47">
        <f t="shared" si="102"/>
        <v>0</v>
      </c>
    </row>
    <row r="145" spans="1:19" x14ac:dyDescent="0.2">
      <c r="A145" s="5" t="s">
        <v>37</v>
      </c>
      <c r="B145" s="1" t="s">
        <v>47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7">
        <f t="shared" si="100"/>
        <v>0</v>
      </c>
      <c r="R145" s="47">
        <f t="shared" si="101"/>
        <v>0</v>
      </c>
      <c r="S145" s="47">
        <f t="shared" si="102"/>
        <v>0</v>
      </c>
    </row>
    <row r="146" spans="1:19" x14ac:dyDescent="0.2">
      <c r="A146" s="5" t="s">
        <v>36</v>
      </c>
      <c r="B146" s="1" t="s">
        <v>45</v>
      </c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47">
        <f t="shared" si="100"/>
        <v>0</v>
      </c>
      <c r="R146" s="47">
        <f t="shared" si="101"/>
        <v>0</v>
      </c>
      <c r="S146" s="47">
        <f t="shared" si="102"/>
        <v>0</v>
      </c>
    </row>
    <row r="147" spans="1:19" x14ac:dyDescent="0.2">
      <c r="A147" s="5" t="s">
        <v>34</v>
      </c>
      <c r="B147" s="1" t="s">
        <v>46</v>
      </c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7">
        <f t="shared" si="100"/>
        <v>0</v>
      </c>
      <c r="R147" s="47">
        <f t="shared" si="101"/>
        <v>0</v>
      </c>
      <c r="S147" s="47">
        <f t="shared" si="102"/>
        <v>0</v>
      </c>
    </row>
    <row r="148" spans="1:19" x14ac:dyDescent="0.2">
      <c r="A148" s="5">
        <v>4</v>
      </c>
      <c r="B148" s="1" t="s">
        <v>64</v>
      </c>
      <c r="E148" s="37">
        <f t="shared" ref="E148" si="103">E149</f>
        <v>0</v>
      </c>
      <c r="F148" s="37">
        <f t="shared" ref="F148" si="104">F149</f>
        <v>0</v>
      </c>
      <c r="G148" s="37">
        <f t="shared" ref="G148" si="105">G149</f>
        <v>0</v>
      </c>
      <c r="H148" s="37">
        <f>H149</f>
        <v>0</v>
      </c>
      <c r="I148" s="37">
        <f t="shared" ref="I148:K148" si="106">I149</f>
        <v>0</v>
      </c>
      <c r="J148" s="37">
        <f t="shared" si="106"/>
        <v>0</v>
      </c>
      <c r="K148" s="37">
        <f t="shared" si="106"/>
        <v>0</v>
      </c>
      <c r="L148" s="37">
        <f t="shared" ref="L148" si="107">L149</f>
        <v>0</v>
      </c>
      <c r="M148" s="37">
        <f t="shared" ref="M148:N148" si="108">M149</f>
        <v>0</v>
      </c>
      <c r="N148" s="37">
        <f t="shared" si="108"/>
        <v>0</v>
      </c>
      <c r="O148" s="37">
        <f t="shared" ref="O148" si="109">O149</f>
        <v>0</v>
      </c>
      <c r="P148" s="37">
        <f t="shared" ref="P148" si="110">P149</f>
        <v>0</v>
      </c>
      <c r="Q148" s="47">
        <f t="shared" si="100"/>
        <v>0</v>
      </c>
      <c r="R148" s="47">
        <f t="shared" si="101"/>
        <v>0</v>
      </c>
      <c r="S148" s="47">
        <f t="shared" si="102"/>
        <v>0</v>
      </c>
    </row>
    <row r="149" spans="1:19" x14ac:dyDescent="0.2">
      <c r="A149" s="5" t="s">
        <v>33</v>
      </c>
      <c r="B149" s="1" t="s">
        <v>43</v>
      </c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47">
        <f t="shared" si="100"/>
        <v>0</v>
      </c>
      <c r="R149" s="47">
        <f t="shared" si="101"/>
        <v>0</v>
      </c>
      <c r="S149" s="47">
        <f t="shared" si="102"/>
        <v>0</v>
      </c>
    </row>
    <row r="150" spans="1:19" x14ac:dyDescent="0.2">
      <c r="A150" s="57" t="s">
        <v>78</v>
      </c>
      <c r="B150" s="58" t="s">
        <v>79</v>
      </c>
      <c r="E150" s="35">
        <f t="shared" ref="E150" si="111">E151</f>
        <v>0</v>
      </c>
      <c r="F150" s="35">
        <f t="shared" ref="F150" si="112">F151</f>
        <v>0</v>
      </c>
      <c r="G150" s="35">
        <f t="shared" ref="G150" si="113">G151</f>
        <v>0</v>
      </c>
      <c r="H150" s="35">
        <f>H151</f>
        <v>19000</v>
      </c>
      <c r="I150" s="35">
        <f t="shared" ref="I150:K150" si="114">I151</f>
        <v>0</v>
      </c>
      <c r="J150" s="35">
        <f t="shared" si="114"/>
        <v>0</v>
      </c>
      <c r="K150" s="35">
        <f t="shared" si="114"/>
        <v>0</v>
      </c>
      <c r="L150" s="35">
        <f t="shared" ref="L150" si="115">L151</f>
        <v>0</v>
      </c>
      <c r="M150" s="35">
        <f t="shared" ref="M150:N150" si="116">M151</f>
        <v>0</v>
      </c>
      <c r="N150" s="35">
        <f t="shared" si="116"/>
        <v>0</v>
      </c>
      <c r="O150" s="35">
        <f t="shared" ref="O150" si="117">O151</f>
        <v>0</v>
      </c>
      <c r="P150" s="35">
        <f t="shared" ref="P150" si="118">P151</f>
        <v>0</v>
      </c>
      <c r="Q150" s="48">
        <f t="shared" si="100"/>
        <v>19000</v>
      </c>
      <c r="R150" s="48">
        <f t="shared" si="101"/>
        <v>0</v>
      </c>
      <c r="S150" s="48">
        <f t="shared" si="102"/>
        <v>0</v>
      </c>
    </row>
    <row r="151" spans="1:19" x14ac:dyDescent="0.2">
      <c r="A151" s="5">
        <v>52</v>
      </c>
      <c r="B151" s="1" t="s">
        <v>17</v>
      </c>
      <c r="E151" s="42">
        <f t="shared" ref="E151" si="119">E152+E158</f>
        <v>0</v>
      </c>
      <c r="F151" s="42">
        <f t="shared" ref="F151" si="120">F152+F158</f>
        <v>0</v>
      </c>
      <c r="G151" s="42">
        <f t="shared" ref="G151" si="121">G152+G158</f>
        <v>0</v>
      </c>
      <c r="H151" s="42">
        <f>H152+H158</f>
        <v>19000</v>
      </c>
      <c r="I151" s="42">
        <f t="shared" ref="I151:K151" si="122">I152+I158</f>
        <v>0</v>
      </c>
      <c r="J151" s="42">
        <f t="shared" si="122"/>
        <v>0</v>
      </c>
      <c r="K151" s="42">
        <f t="shared" si="122"/>
        <v>0</v>
      </c>
      <c r="L151" s="42">
        <f t="shared" ref="L151" si="123">L152+L158</f>
        <v>0</v>
      </c>
      <c r="M151" s="42">
        <f t="shared" ref="M151:N151" si="124">M152+M158</f>
        <v>0</v>
      </c>
      <c r="N151" s="42">
        <f t="shared" si="124"/>
        <v>0</v>
      </c>
      <c r="O151" s="42">
        <f t="shared" ref="O151" si="125">O152+O158</f>
        <v>0</v>
      </c>
      <c r="P151" s="42">
        <f t="shared" ref="P151" si="126">P152+P158</f>
        <v>0</v>
      </c>
      <c r="Q151" s="47">
        <f t="shared" si="100"/>
        <v>19000</v>
      </c>
      <c r="R151" s="47">
        <f t="shared" si="101"/>
        <v>0</v>
      </c>
      <c r="S151" s="47">
        <f t="shared" si="102"/>
        <v>0</v>
      </c>
    </row>
    <row r="152" spans="1:19" x14ac:dyDescent="0.2">
      <c r="A152" s="5">
        <v>3</v>
      </c>
      <c r="B152" s="1" t="s">
        <v>58</v>
      </c>
      <c r="E152" s="33"/>
      <c r="F152" s="33"/>
      <c r="G152" s="33"/>
      <c r="H152" s="37">
        <f>H153+H154+H155+H156+H157</f>
        <v>9000</v>
      </c>
      <c r="I152" s="37">
        <f t="shared" ref="I152:J152" si="127">I153+I154+I155+I156+I157</f>
        <v>0</v>
      </c>
      <c r="J152" s="37">
        <f t="shared" si="127"/>
        <v>0</v>
      </c>
      <c r="K152" s="33"/>
      <c r="L152" s="33"/>
      <c r="M152" s="33"/>
      <c r="N152" s="33"/>
      <c r="O152" s="33"/>
      <c r="P152" s="33"/>
      <c r="Q152" s="47">
        <f t="shared" si="100"/>
        <v>9000</v>
      </c>
      <c r="R152" s="47">
        <f t="shared" si="101"/>
        <v>0</v>
      </c>
      <c r="S152" s="47">
        <f t="shared" si="102"/>
        <v>0</v>
      </c>
    </row>
    <row r="153" spans="1:19" x14ac:dyDescent="0.2">
      <c r="A153" s="5" t="s">
        <v>19</v>
      </c>
      <c r="B153" s="1" t="s">
        <v>40</v>
      </c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7">
        <f t="shared" si="100"/>
        <v>0</v>
      </c>
      <c r="R153" s="47">
        <f t="shared" si="101"/>
        <v>0</v>
      </c>
      <c r="S153" s="47">
        <f t="shared" si="102"/>
        <v>0</v>
      </c>
    </row>
    <row r="154" spans="1:19" x14ac:dyDescent="0.2">
      <c r="A154" s="5" t="s">
        <v>29</v>
      </c>
      <c r="B154" s="1" t="s">
        <v>39</v>
      </c>
      <c r="E154" s="33"/>
      <c r="F154" s="33"/>
      <c r="G154" s="33"/>
      <c r="H154" s="43">
        <v>9000</v>
      </c>
      <c r="I154" s="33"/>
      <c r="J154" s="33"/>
      <c r="K154" s="33"/>
      <c r="L154" s="33"/>
      <c r="M154" s="33"/>
      <c r="N154" s="33"/>
      <c r="O154" s="33"/>
      <c r="P154" s="33"/>
      <c r="Q154" s="47">
        <f t="shared" si="100"/>
        <v>9000</v>
      </c>
      <c r="R154" s="47">
        <f t="shared" si="101"/>
        <v>0</v>
      </c>
      <c r="S154" s="47">
        <f t="shared" si="102"/>
        <v>0</v>
      </c>
    </row>
    <row r="155" spans="1:19" x14ac:dyDescent="0.2">
      <c r="A155" s="5" t="s">
        <v>37</v>
      </c>
      <c r="B155" s="1" t="s">
        <v>47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7">
        <f t="shared" si="100"/>
        <v>0</v>
      </c>
      <c r="R155" s="47">
        <f t="shared" si="101"/>
        <v>0</v>
      </c>
      <c r="S155" s="47">
        <f t="shared" si="102"/>
        <v>0</v>
      </c>
    </row>
    <row r="156" spans="1:19" x14ac:dyDescent="0.2">
      <c r="A156" s="5" t="s">
        <v>36</v>
      </c>
      <c r="B156" s="1" t="s">
        <v>45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47">
        <f t="shared" si="100"/>
        <v>0</v>
      </c>
      <c r="R156" s="47">
        <f t="shared" si="101"/>
        <v>0</v>
      </c>
      <c r="S156" s="47">
        <f t="shared" si="102"/>
        <v>0</v>
      </c>
    </row>
    <row r="157" spans="1:19" x14ac:dyDescent="0.2">
      <c r="A157" s="5" t="s">
        <v>34</v>
      </c>
      <c r="B157" s="1" t="s">
        <v>46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7">
        <f t="shared" si="100"/>
        <v>0</v>
      </c>
      <c r="R157" s="47">
        <f t="shared" si="101"/>
        <v>0</v>
      </c>
      <c r="S157" s="47">
        <f t="shared" si="102"/>
        <v>0</v>
      </c>
    </row>
    <row r="158" spans="1:19" x14ac:dyDescent="0.2">
      <c r="A158" s="5">
        <v>4</v>
      </c>
      <c r="B158" s="1" t="s">
        <v>64</v>
      </c>
      <c r="E158" s="37">
        <f t="shared" ref="E158" si="128">E159</f>
        <v>0</v>
      </c>
      <c r="F158" s="37">
        <f t="shared" ref="F158" si="129">F159</f>
        <v>0</v>
      </c>
      <c r="G158" s="37">
        <f t="shared" ref="G158" si="130">G159</f>
        <v>0</v>
      </c>
      <c r="H158" s="37">
        <f>H159</f>
        <v>10000</v>
      </c>
      <c r="I158" s="37">
        <f t="shared" ref="I158:P158" si="131">I159</f>
        <v>0</v>
      </c>
      <c r="J158" s="37">
        <f t="shared" si="131"/>
        <v>0</v>
      </c>
      <c r="K158" s="37">
        <f t="shared" si="131"/>
        <v>0</v>
      </c>
      <c r="L158" s="37">
        <f t="shared" si="131"/>
        <v>0</v>
      </c>
      <c r="M158" s="37">
        <f t="shared" si="131"/>
        <v>0</v>
      </c>
      <c r="N158" s="37">
        <f t="shared" si="131"/>
        <v>0</v>
      </c>
      <c r="O158" s="37">
        <f t="shared" si="131"/>
        <v>0</v>
      </c>
      <c r="P158" s="37">
        <f t="shared" si="131"/>
        <v>0</v>
      </c>
      <c r="Q158" s="47">
        <f t="shared" si="100"/>
        <v>10000</v>
      </c>
      <c r="R158" s="47">
        <f t="shared" si="101"/>
        <v>0</v>
      </c>
      <c r="S158" s="47">
        <f t="shared" si="102"/>
        <v>0</v>
      </c>
    </row>
    <row r="159" spans="1:19" x14ac:dyDescent="0.2">
      <c r="A159" s="7" t="s">
        <v>33</v>
      </c>
      <c r="B159" s="44" t="s">
        <v>43</v>
      </c>
      <c r="E159" s="40"/>
      <c r="F159" s="40"/>
      <c r="G159" s="40"/>
      <c r="H159" s="45">
        <v>10000</v>
      </c>
      <c r="I159" s="40"/>
      <c r="J159" s="40"/>
      <c r="K159" s="40"/>
      <c r="L159" s="40"/>
      <c r="M159" s="40"/>
      <c r="N159" s="40"/>
      <c r="O159" s="40"/>
      <c r="P159" s="40"/>
      <c r="Q159" s="47">
        <f t="shared" si="100"/>
        <v>10000</v>
      </c>
      <c r="R159" s="47">
        <f t="shared" si="101"/>
        <v>0</v>
      </c>
      <c r="S159" s="47">
        <f t="shared" si="102"/>
        <v>0</v>
      </c>
    </row>
    <row r="160" spans="1:19" x14ac:dyDescent="0.2">
      <c r="A160" s="62" t="s">
        <v>80</v>
      </c>
      <c r="B160" s="58" t="s">
        <v>81</v>
      </c>
      <c r="C160" s="1"/>
      <c r="D160" s="1"/>
      <c r="E160" s="35">
        <f t="shared" ref="E160:E162" si="132">E161</f>
        <v>0</v>
      </c>
      <c r="F160" s="35">
        <f t="shared" ref="F160:F162" si="133">F161</f>
        <v>0</v>
      </c>
      <c r="G160" s="35">
        <f t="shared" ref="G160:H162" si="134">G161</f>
        <v>0</v>
      </c>
      <c r="H160" s="35">
        <f t="shared" si="134"/>
        <v>0</v>
      </c>
      <c r="I160" s="35">
        <f t="shared" ref="I160:I162" si="135">I161</f>
        <v>0</v>
      </c>
      <c r="J160" s="35">
        <f t="shared" ref="J160:K162" si="136">J161</f>
        <v>0</v>
      </c>
      <c r="K160" s="35">
        <f t="shared" si="136"/>
        <v>0</v>
      </c>
      <c r="L160" s="35">
        <f t="shared" ref="L160:L162" si="137">L161</f>
        <v>0</v>
      </c>
      <c r="M160" s="35">
        <f t="shared" ref="M160:M162" si="138">M161</f>
        <v>0</v>
      </c>
      <c r="N160" s="35">
        <f>N161</f>
        <v>0</v>
      </c>
      <c r="O160" s="35">
        <f t="shared" ref="O160:P160" si="139">O161</f>
        <v>0</v>
      </c>
      <c r="P160" s="35">
        <f t="shared" si="139"/>
        <v>0</v>
      </c>
      <c r="Q160" s="48">
        <f t="shared" si="100"/>
        <v>0</v>
      </c>
      <c r="R160" s="48">
        <f t="shared" si="101"/>
        <v>0</v>
      </c>
      <c r="S160" s="48">
        <f t="shared" si="102"/>
        <v>0</v>
      </c>
    </row>
    <row r="161" spans="1:19" x14ac:dyDescent="0.2">
      <c r="A161" s="5">
        <v>52</v>
      </c>
      <c r="B161" s="1" t="s">
        <v>17</v>
      </c>
      <c r="C161" s="1"/>
      <c r="D161" s="1"/>
      <c r="E161" s="37">
        <f t="shared" si="132"/>
        <v>0</v>
      </c>
      <c r="F161" s="37">
        <f t="shared" si="133"/>
        <v>0</v>
      </c>
      <c r="G161" s="37">
        <f t="shared" si="134"/>
        <v>0</v>
      </c>
      <c r="H161" s="37">
        <f t="shared" si="134"/>
        <v>0</v>
      </c>
      <c r="I161" s="37">
        <f t="shared" si="135"/>
        <v>0</v>
      </c>
      <c r="J161" s="37">
        <f t="shared" si="136"/>
        <v>0</v>
      </c>
      <c r="K161" s="37">
        <f t="shared" si="136"/>
        <v>0</v>
      </c>
      <c r="L161" s="37">
        <f t="shared" si="137"/>
        <v>0</v>
      </c>
      <c r="M161" s="37">
        <f t="shared" si="138"/>
        <v>0</v>
      </c>
      <c r="N161" s="37">
        <f>N162</f>
        <v>0</v>
      </c>
      <c r="O161" s="37">
        <f t="shared" ref="O161:P161" si="140">O162</f>
        <v>0</v>
      </c>
      <c r="P161" s="37">
        <f t="shared" si="140"/>
        <v>0</v>
      </c>
      <c r="Q161" s="47">
        <f t="shared" si="100"/>
        <v>0</v>
      </c>
      <c r="R161" s="47">
        <f t="shared" si="101"/>
        <v>0</v>
      </c>
      <c r="S161" s="47">
        <f t="shared" si="102"/>
        <v>0</v>
      </c>
    </row>
    <row r="162" spans="1:19" x14ac:dyDescent="0.2">
      <c r="A162" s="5">
        <v>3</v>
      </c>
      <c r="B162" s="1" t="s">
        <v>58</v>
      </c>
      <c r="C162" s="1"/>
      <c r="D162" s="1"/>
      <c r="E162" s="37">
        <f t="shared" si="132"/>
        <v>0</v>
      </c>
      <c r="F162" s="37">
        <f t="shared" si="133"/>
        <v>0</v>
      </c>
      <c r="G162" s="37">
        <f t="shared" si="134"/>
        <v>0</v>
      </c>
      <c r="H162" s="37">
        <f t="shared" si="134"/>
        <v>0</v>
      </c>
      <c r="I162" s="37">
        <f t="shared" si="135"/>
        <v>0</v>
      </c>
      <c r="J162" s="37">
        <f t="shared" si="136"/>
        <v>0</v>
      </c>
      <c r="K162" s="37">
        <f t="shared" si="136"/>
        <v>0</v>
      </c>
      <c r="L162" s="37">
        <f t="shared" si="137"/>
        <v>0</v>
      </c>
      <c r="M162" s="37">
        <f t="shared" si="138"/>
        <v>0</v>
      </c>
      <c r="N162" s="37">
        <f>N163</f>
        <v>0</v>
      </c>
      <c r="O162" s="37">
        <f t="shared" ref="O162:P162" si="141">O163</f>
        <v>0</v>
      </c>
      <c r="P162" s="37">
        <f t="shared" si="141"/>
        <v>0</v>
      </c>
      <c r="Q162" s="49">
        <f t="shared" si="100"/>
        <v>0</v>
      </c>
      <c r="R162" s="49">
        <f t="shared" si="101"/>
        <v>0</v>
      </c>
      <c r="S162" s="49">
        <f t="shared" si="102"/>
        <v>0</v>
      </c>
    </row>
    <row r="163" spans="1:19" x14ac:dyDescent="0.2">
      <c r="A163" s="5">
        <v>31</v>
      </c>
      <c r="B163" s="44" t="s">
        <v>40</v>
      </c>
      <c r="C163" s="44"/>
      <c r="D163" s="44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50">
        <f t="shared" si="100"/>
        <v>0</v>
      </c>
      <c r="R163" s="50">
        <f t="shared" si="101"/>
        <v>0</v>
      </c>
      <c r="S163" s="50">
        <f t="shared" si="102"/>
        <v>0</v>
      </c>
    </row>
    <row r="164" spans="1:19" ht="22.5" x14ac:dyDescent="0.2">
      <c r="A164" s="63" t="s">
        <v>83</v>
      </c>
      <c r="B164" s="58" t="s">
        <v>84</v>
      </c>
      <c r="C164" s="46"/>
      <c r="D164" s="46"/>
      <c r="E164" s="35">
        <f t="shared" ref="E164" si="142">E165</f>
        <v>0</v>
      </c>
      <c r="F164" s="35">
        <f t="shared" ref="F164" si="143">F165</f>
        <v>0</v>
      </c>
      <c r="G164" s="35">
        <f t="shared" ref="G164" si="144">G165</f>
        <v>0</v>
      </c>
      <c r="H164" s="35">
        <f>H165</f>
        <v>0</v>
      </c>
      <c r="I164" s="35">
        <f t="shared" ref="I164" si="145">I165</f>
        <v>0</v>
      </c>
      <c r="J164" s="35">
        <f t="shared" ref="J164" si="146">J165</f>
        <v>0</v>
      </c>
      <c r="K164" s="35">
        <f t="shared" ref="K164" si="147">K165</f>
        <v>0</v>
      </c>
      <c r="L164" s="35">
        <f t="shared" ref="L164" si="148">L165</f>
        <v>0</v>
      </c>
      <c r="M164" s="35">
        <f t="shared" ref="M164:N164" si="149">M165</f>
        <v>0</v>
      </c>
      <c r="N164" s="35">
        <f t="shared" si="149"/>
        <v>0</v>
      </c>
      <c r="O164" s="35">
        <f t="shared" ref="O164" si="150">O165</f>
        <v>0</v>
      </c>
      <c r="P164" s="35">
        <f t="shared" ref="P164" si="151">P165</f>
        <v>0</v>
      </c>
      <c r="Q164" s="51">
        <f>E164+H164+K164+N164</f>
        <v>0</v>
      </c>
      <c r="R164" s="51">
        <f t="shared" ref="R164:R173" si="152">F164+I164+L164+O164</f>
        <v>0</v>
      </c>
      <c r="S164" s="51">
        <f t="shared" ref="S164:S173" si="153">G164+J164+M164+P164</f>
        <v>0</v>
      </c>
    </row>
    <row r="165" spans="1:19" x14ac:dyDescent="0.2">
      <c r="A165" s="5">
        <v>581</v>
      </c>
      <c r="B165" s="1" t="s">
        <v>24</v>
      </c>
      <c r="C165" s="1"/>
      <c r="D165" s="1"/>
      <c r="E165" s="33">
        <f t="shared" ref="E165" si="154">E166+E172</f>
        <v>0</v>
      </c>
      <c r="F165" s="33">
        <f t="shared" ref="F165" si="155">F166+F172</f>
        <v>0</v>
      </c>
      <c r="G165" s="33">
        <f t="shared" ref="G165" si="156">G166+G172</f>
        <v>0</v>
      </c>
      <c r="H165" s="37">
        <f>H166+H172</f>
        <v>0</v>
      </c>
      <c r="I165" s="37">
        <f t="shared" ref="I165" si="157">I166+I172</f>
        <v>0</v>
      </c>
      <c r="J165" s="33">
        <f t="shared" ref="J165" si="158">J166+J172</f>
        <v>0</v>
      </c>
      <c r="K165" s="33">
        <f t="shared" ref="K165" si="159">K166+K172</f>
        <v>0</v>
      </c>
      <c r="L165" s="33">
        <f t="shared" ref="L165" si="160">L166+L172</f>
        <v>0</v>
      </c>
      <c r="M165" s="33">
        <f t="shared" ref="M165:N165" si="161">M166+M172</f>
        <v>0</v>
      </c>
      <c r="N165" s="33">
        <f t="shared" si="161"/>
        <v>0</v>
      </c>
      <c r="O165" s="33">
        <f t="shared" ref="O165" si="162">O166+O172</f>
        <v>0</v>
      </c>
      <c r="P165" s="33">
        <f t="shared" ref="P165" si="163">P166+P172</f>
        <v>0</v>
      </c>
      <c r="Q165" s="50">
        <f t="shared" ref="Q165:Q173" si="164">E165+H165+K165+N165</f>
        <v>0</v>
      </c>
      <c r="R165" s="50">
        <f t="shared" si="152"/>
        <v>0</v>
      </c>
      <c r="S165" s="50">
        <f t="shared" si="153"/>
        <v>0</v>
      </c>
    </row>
    <row r="166" spans="1:19" x14ac:dyDescent="0.2">
      <c r="A166" s="5">
        <v>3</v>
      </c>
      <c r="B166" s="1" t="s">
        <v>58</v>
      </c>
      <c r="C166" s="1"/>
      <c r="D166" s="1"/>
      <c r="E166" s="1"/>
      <c r="F166" s="1"/>
      <c r="G166" s="1"/>
      <c r="H166" s="37"/>
      <c r="I166" s="37"/>
      <c r="J166" s="37"/>
      <c r="K166" s="1"/>
      <c r="L166" s="1"/>
      <c r="M166" s="1"/>
      <c r="N166" s="1"/>
      <c r="O166" s="1"/>
      <c r="P166" s="1"/>
      <c r="Q166" s="50">
        <f t="shared" si="164"/>
        <v>0</v>
      </c>
      <c r="R166" s="50">
        <f t="shared" si="152"/>
        <v>0</v>
      </c>
      <c r="S166" s="50">
        <f t="shared" si="153"/>
        <v>0</v>
      </c>
    </row>
    <row r="167" spans="1:19" x14ac:dyDescent="0.2">
      <c r="A167" s="5" t="s">
        <v>19</v>
      </c>
      <c r="B167" s="1" t="s">
        <v>40</v>
      </c>
      <c r="C167" s="1"/>
      <c r="D167" s="1"/>
      <c r="E167" s="1"/>
      <c r="F167" s="1"/>
      <c r="G167" s="1"/>
      <c r="H167" s="33"/>
      <c r="I167" s="33"/>
      <c r="J167" s="33"/>
      <c r="K167" s="1"/>
      <c r="L167" s="1"/>
      <c r="M167" s="1"/>
      <c r="N167" s="1"/>
      <c r="O167" s="1"/>
      <c r="P167" s="1"/>
      <c r="Q167" s="50">
        <f t="shared" si="164"/>
        <v>0</v>
      </c>
      <c r="R167" s="50">
        <f t="shared" si="152"/>
        <v>0</v>
      </c>
      <c r="S167" s="50">
        <f t="shared" si="153"/>
        <v>0</v>
      </c>
    </row>
    <row r="168" spans="1:19" x14ac:dyDescent="0.2">
      <c r="A168" s="5" t="s">
        <v>29</v>
      </c>
      <c r="B168" s="1" t="s">
        <v>39</v>
      </c>
      <c r="C168" s="1"/>
      <c r="D168" s="1"/>
      <c r="E168" s="1"/>
      <c r="F168" s="1"/>
      <c r="G168" s="1"/>
      <c r="H168" s="33"/>
      <c r="I168" s="33"/>
      <c r="J168" s="33"/>
      <c r="K168" s="1"/>
      <c r="L168" s="1"/>
      <c r="M168" s="1"/>
      <c r="N168" s="1"/>
      <c r="O168" s="1"/>
      <c r="P168" s="1"/>
      <c r="Q168" s="50">
        <f t="shared" si="164"/>
        <v>0</v>
      </c>
      <c r="R168" s="50">
        <f t="shared" si="152"/>
        <v>0</v>
      </c>
      <c r="S168" s="50">
        <f t="shared" si="153"/>
        <v>0</v>
      </c>
    </row>
    <row r="169" spans="1:19" x14ac:dyDescent="0.2">
      <c r="A169" s="5" t="s">
        <v>37</v>
      </c>
      <c r="B169" s="1" t="s">
        <v>47</v>
      </c>
      <c r="C169" s="1"/>
      <c r="D169" s="1"/>
      <c r="E169" s="1"/>
      <c r="F169" s="1"/>
      <c r="G169" s="1"/>
      <c r="H169" s="33"/>
      <c r="I169" s="33"/>
      <c r="J169" s="33"/>
      <c r="K169" s="1"/>
      <c r="L169" s="1"/>
      <c r="M169" s="1"/>
      <c r="N169" s="1"/>
      <c r="O169" s="1"/>
      <c r="P169" s="1"/>
      <c r="Q169" s="50">
        <f t="shared" si="164"/>
        <v>0</v>
      </c>
      <c r="R169" s="50">
        <f t="shared" si="152"/>
        <v>0</v>
      </c>
      <c r="S169" s="50">
        <f t="shared" si="153"/>
        <v>0</v>
      </c>
    </row>
    <row r="170" spans="1:19" x14ac:dyDescent="0.2">
      <c r="A170" s="5" t="s">
        <v>36</v>
      </c>
      <c r="B170" s="1" t="s">
        <v>45</v>
      </c>
      <c r="C170" s="1"/>
      <c r="D170" s="1"/>
      <c r="E170" s="1"/>
      <c r="F170" s="1"/>
      <c r="G170" s="1"/>
      <c r="H170" s="33"/>
      <c r="I170" s="33"/>
      <c r="J170" s="33"/>
      <c r="K170" s="1"/>
      <c r="L170" s="1"/>
      <c r="M170" s="1"/>
      <c r="N170" s="1"/>
      <c r="O170" s="1"/>
      <c r="P170" s="1"/>
      <c r="Q170" s="50">
        <f t="shared" si="164"/>
        <v>0</v>
      </c>
      <c r="R170" s="50">
        <f t="shared" si="152"/>
        <v>0</v>
      </c>
      <c r="S170" s="50">
        <f t="shared" si="153"/>
        <v>0</v>
      </c>
    </row>
    <row r="171" spans="1:19" x14ac:dyDescent="0.2">
      <c r="A171" s="5" t="s">
        <v>34</v>
      </c>
      <c r="B171" s="1" t="s">
        <v>46</v>
      </c>
      <c r="C171" s="1"/>
      <c r="D171" s="1"/>
      <c r="E171" s="1"/>
      <c r="F171" s="1"/>
      <c r="G171" s="1"/>
      <c r="H171" s="33"/>
      <c r="I171" s="33"/>
      <c r="J171" s="33"/>
      <c r="K171" s="1"/>
      <c r="L171" s="1"/>
      <c r="M171" s="1"/>
      <c r="N171" s="1"/>
      <c r="O171" s="1"/>
      <c r="P171" s="1"/>
      <c r="Q171" s="50">
        <f t="shared" si="164"/>
        <v>0</v>
      </c>
      <c r="R171" s="50">
        <f t="shared" si="152"/>
        <v>0</v>
      </c>
      <c r="S171" s="50">
        <f t="shared" si="153"/>
        <v>0</v>
      </c>
    </row>
    <row r="172" spans="1:19" x14ac:dyDescent="0.2">
      <c r="A172" s="5">
        <v>4</v>
      </c>
      <c r="B172" s="1" t="s">
        <v>64</v>
      </c>
      <c r="C172" s="1"/>
      <c r="D172" s="1"/>
      <c r="E172" s="1"/>
      <c r="F172" s="1"/>
      <c r="G172" s="1"/>
      <c r="H172" s="37"/>
      <c r="I172" s="37"/>
      <c r="J172" s="37"/>
      <c r="K172" s="1"/>
      <c r="L172" s="1"/>
      <c r="M172" s="1"/>
      <c r="N172" s="1"/>
      <c r="O172" s="1"/>
      <c r="P172" s="1"/>
      <c r="Q172" s="50">
        <f t="shared" si="164"/>
        <v>0</v>
      </c>
      <c r="R172" s="50">
        <f t="shared" si="152"/>
        <v>0</v>
      </c>
      <c r="S172" s="50">
        <f t="shared" si="153"/>
        <v>0</v>
      </c>
    </row>
    <row r="173" spans="1:19" x14ac:dyDescent="0.2">
      <c r="A173" s="5" t="s">
        <v>33</v>
      </c>
      <c r="B173" s="1" t="s">
        <v>43</v>
      </c>
      <c r="C173" s="1"/>
      <c r="D173" s="1"/>
      <c r="E173" s="1"/>
      <c r="F173" s="1"/>
      <c r="G173" s="1"/>
      <c r="H173" s="33"/>
      <c r="I173" s="33"/>
      <c r="J173" s="33"/>
      <c r="K173" s="1"/>
      <c r="L173" s="1"/>
      <c r="M173" s="1"/>
      <c r="N173" s="1"/>
      <c r="O173" s="1"/>
      <c r="P173" s="1"/>
      <c r="Q173" s="50">
        <f t="shared" si="164"/>
        <v>0</v>
      </c>
      <c r="R173" s="50">
        <f t="shared" si="152"/>
        <v>0</v>
      </c>
      <c r="S173" s="50">
        <f t="shared" si="153"/>
        <v>0</v>
      </c>
    </row>
    <row r="175" spans="1:19" x14ac:dyDescent="0.2">
      <c r="B175" s="28" t="s">
        <v>85</v>
      </c>
      <c r="Q175" s="69">
        <f>Q150+Q140+Q121+Q117</f>
        <v>720131</v>
      </c>
      <c r="R175" s="69">
        <f t="shared" ref="R175:S175" si="165">R150+R140+R121+R117</f>
        <v>516960</v>
      </c>
      <c r="S175" s="69">
        <f t="shared" si="165"/>
        <v>500960</v>
      </c>
    </row>
  </sheetData>
  <mergeCells count="5">
    <mergeCell ref="E2:G2"/>
    <mergeCell ref="Q2:S2"/>
    <mergeCell ref="H2:J2"/>
    <mergeCell ref="K2:M2"/>
    <mergeCell ref="N2:P2"/>
  </mergeCells>
  <pageMargins left="0.31496062992125984" right="0.31496062992125984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R+O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2024-11-06T08:33:06Z</cp:lastPrinted>
  <dcterms:created xsi:type="dcterms:W3CDTF">2022-10-31T10:11:38Z</dcterms:created>
  <dcterms:modified xsi:type="dcterms:W3CDTF">2024-12-19T10:39:24Z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