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xr:revisionPtr revIDLastSave="0" documentId="13_ncr:1_{1E53A226-9485-4F6C-95A4-974D9F9E090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G25" i="1"/>
  <c r="F25" i="1"/>
  <c r="F76" i="1" l="1"/>
  <c r="F75" i="1" s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I61" i="1"/>
  <c r="I6" i="1" s="1"/>
  <c r="J61" i="1"/>
  <c r="J6" i="1" s="1"/>
  <c r="K61" i="1"/>
  <c r="K6" i="1" s="1"/>
  <c r="L61" i="1"/>
  <c r="L6" i="1" s="1"/>
  <c r="M61" i="1"/>
  <c r="M6" i="1" s="1"/>
  <c r="N61" i="1"/>
  <c r="N6" i="1" s="1"/>
  <c r="O61" i="1"/>
  <c r="O6" i="1" s="1"/>
  <c r="P61" i="1"/>
  <c r="P6" i="1" s="1"/>
  <c r="Q61" i="1"/>
  <c r="Q6" i="1" s="1"/>
  <c r="R61" i="1"/>
  <c r="R6" i="1" s="1"/>
  <c r="S61" i="1"/>
  <c r="S6" i="1" s="1"/>
  <c r="T61" i="1"/>
  <c r="T6" i="1" s="1"/>
  <c r="U61" i="1"/>
  <c r="U6" i="1" s="1"/>
  <c r="V61" i="1"/>
  <c r="V6" i="1" s="1"/>
  <c r="W61" i="1"/>
  <c r="W6" i="1" s="1"/>
  <c r="X61" i="1"/>
  <c r="X6" i="1" s="1"/>
  <c r="Y61" i="1"/>
  <c r="Y6" i="1" s="1"/>
  <c r="Z61" i="1"/>
  <c r="Z6" i="1" s="1"/>
  <c r="AA61" i="1"/>
  <c r="AA6" i="1" s="1"/>
  <c r="AB61" i="1"/>
  <c r="AB6" i="1" s="1"/>
  <c r="AC61" i="1"/>
  <c r="AC6" i="1" s="1"/>
  <c r="AD61" i="1"/>
  <c r="AD6" i="1" s="1"/>
  <c r="AE61" i="1"/>
  <c r="AE6" i="1" s="1"/>
  <c r="AF61" i="1"/>
  <c r="AF6" i="1" s="1"/>
  <c r="AG61" i="1"/>
  <c r="AG6" i="1" s="1"/>
  <c r="AH61" i="1"/>
  <c r="AH6" i="1" s="1"/>
  <c r="AI61" i="1"/>
  <c r="AI6" i="1" s="1"/>
  <c r="AJ61" i="1"/>
  <c r="AJ6" i="1" s="1"/>
  <c r="AK61" i="1"/>
  <c r="AK6" i="1" s="1"/>
  <c r="AL61" i="1"/>
  <c r="AL6" i="1" s="1"/>
  <c r="AM61" i="1"/>
  <c r="AM6" i="1" s="1"/>
  <c r="AN61" i="1"/>
  <c r="AN6" i="1" s="1"/>
  <c r="AO61" i="1"/>
  <c r="AO6" i="1" s="1"/>
  <c r="AP61" i="1"/>
  <c r="AP6" i="1" s="1"/>
  <c r="AQ61" i="1"/>
  <c r="AQ6" i="1" s="1"/>
  <c r="AR61" i="1"/>
  <c r="AR6" i="1" s="1"/>
  <c r="AS61" i="1"/>
  <c r="AS6" i="1" s="1"/>
  <c r="AT61" i="1"/>
  <c r="AT6" i="1" s="1"/>
  <c r="AU61" i="1"/>
  <c r="AU6" i="1" s="1"/>
  <c r="AV61" i="1"/>
  <c r="AV6" i="1" s="1"/>
  <c r="AW61" i="1"/>
  <c r="AW6" i="1" s="1"/>
  <c r="AX61" i="1"/>
  <c r="AX6" i="1" s="1"/>
  <c r="AY61" i="1"/>
  <c r="AY6" i="1" s="1"/>
  <c r="AZ61" i="1"/>
  <c r="AZ6" i="1" s="1"/>
  <c r="BA61" i="1"/>
  <c r="BA6" i="1" s="1"/>
  <c r="BB61" i="1"/>
  <c r="BB6" i="1" s="1"/>
  <c r="BC61" i="1"/>
  <c r="BC6" i="1" s="1"/>
  <c r="BD61" i="1"/>
  <c r="BD6" i="1" s="1"/>
  <c r="I52" i="1"/>
  <c r="I13" i="1" s="1"/>
  <c r="J52" i="1"/>
  <c r="J13" i="1" s="1"/>
  <c r="K52" i="1"/>
  <c r="K13" i="1" s="1"/>
  <c r="L52" i="1"/>
  <c r="L13" i="1" s="1"/>
  <c r="M52" i="1"/>
  <c r="M13" i="1" s="1"/>
  <c r="N52" i="1"/>
  <c r="N13" i="1" s="1"/>
  <c r="O52" i="1"/>
  <c r="O13" i="1" s="1"/>
  <c r="P52" i="1"/>
  <c r="P13" i="1" s="1"/>
  <c r="Q52" i="1"/>
  <c r="Q13" i="1" s="1"/>
  <c r="R52" i="1"/>
  <c r="R13" i="1" s="1"/>
  <c r="S52" i="1"/>
  <c r="S13" i="1" s="1"/>
  <c r="T52" i="1"/>
  <c r="T13" i="1" s="1"/>
  <c r="U52" i="1"/>
  <c r="U13" i="1" s="1"/>
  <c r="V52" i="1"/>
  <c r="V13" i="1" s="1"/>
  <c r="W52" i="1"/>
  <c r="W13" i="1" s="1"/>
  <c r="X52" i="1"/>
  <c r="X13" i="1" s="1"/>
  <c r="Y52" i="1"/>
  <c r="Y13" i="1" s="1"/>
  <c r="Z52" i="1"/>
  <c r="Z13" i="1" s="1"/>
  <c r="AA52" i="1"/>
  <c r="AA13" i="1" s="1"/>
  <c r="AB52" i="1"/>
  <c r="AB13" i="1" s="1"/>
  <c r="AC52" i="1"/>
  <c r="AC13" i="1" s="1"/>
  <c r="AD52" i="1"/>
  <c r="AD13" i="1" s="1"/>
  <c r="AE52" i="1"/>
  <c r="AE13" i="1" s="1"/>
  <c r="AF52" i="1"/>
  <c r="AF13" i="1" s="1"/>
  <c r="AG52" i="1"/>
  <c r="AG13" i="1" s="1"/>
  <c r="AH52" i="1"/>
  <c r="AH13" i="1" s="1"/>
  <c r="AI52" i="1"/>
  <c r="AI13" i="1" s="1"/>
  <c r="AJ52" i="1"/>
  <c r="AJ13" i="1" s="1"/>
  <c r="AK52" i="1"/>
  <c r="AK13" i="1" s="1"/>
  <c r="AL52" i="1"/>
  <c r="AL13" i="1" s="1"/>
  <c r="AM52" i="1"/>
  <c r="AM13" i="1" s="1"/>
  <c r="AN52" i="1"/>
  <c r="AN13" i="1" s="1"/>
  <c r="AO52" i="1"/>
  <c r="AO13" i="1" s="1"/>
  <c r="AP52" i="1"/>
  <c r="AP13" i="1" s="1"/>
  <c r="AQ52" i="1"/>
  <c r="AQ13" i="1" s="1"/>
  <c r="AR52" i="1"/>
  <c r="AR13" i="1" s="1"/>
  <c r="AS52" i="1"/>
  <c r="AS13" i="1" s="1"/>
  <c r="AT52" i="1"/>
  <c r="AT13" i="1" s="1"/>
  <c r="AU52" i="1"/>
  <c r="AU13" i="1" s="1"/>
  <c r="AV52" i="1"/>
  <c r="AV13" i="1" s="1"/>
  <c r="AW52" i="1"/>
  <c r="AW13" i="1" s="1"/>
  <c r="AX52" i="1"/>
  <c r="AX13" i="1" s="1"/>
  <c r="AY52" i="1"/>
  <c r="AY13" i="1" s="1"/>
  <c r="AZ52" i="1"/>
  <c r="AZ13" i="1" s="1"/>
  <c r="BA52" i="1"/>
  <c r="BA13" i="1" s="1"/>
  <c r="BB52" i="1"/>
  <c r="BB13" i="1" s="1"/>
  <c r="BC52" i="1"/>
  <c r="BC13" i="1" s="1"/>
  <c r="BD52" i="1"/>
  <c r="BD13" i="1" s="1"/>
  <c r="I49" i="1"/>
  <c r="I12" i="1" s="1"/>
  <c r="J49" i="1"/>
  <c r="J12" i="1" s="1"/>
  <c r="K49" i="1"/>
  <c r="K12" i="1" s="1"/>
  <c r="L49" i="1"/>
  <c r="L12" i="1" s="1"/>
  <c r="M49" i="1"/>
  <c r="M12" i="1" s="1"/>
  <c r="N49" i="1"/>
  <c r="N12" i="1" s="1"/>
  <c r="O49" i="1"/>
  <c r="O12" i="1" s="1"/>
  <c r="P49" i="1"/>
  <c r="P12" i="1" s="1"/>
  <c r="Q49" i="1"/>
  <c r="Q12" i="1" s="1"/>
  <c r="R49" i="1"/>
  <c r="R12" i="1" s="1"/>
  <c r="S49" i="1"/>
  <c r="S12" i="1" s="1"/>
  <c r="T49" i="1"/>
  <c r="T12" i="1" s="1"/>
  <c r="U49" i="1"/>
  <c r="U12" i="1" s="1"/>
  <c r="V49" i="1"/>
  <c r="V12" i="1" s="1"/>
  <c r="W49" i="1"/>
  <c r="W12" i="1" s="1"/>
  <c r="X49" i="1"/>
  <c r="X12" i="1" s="1"/>
  <c r="Y49" i="1"/>
  <c r="Y12" i="1" s="1"/>
  <c r="Z49" i="1"/>
  <c r="Z12" i="1" s="1"/>
  <c r="AA49" i="1"/>
  <c r="AA12" i="1" s="1"/>
  <c r="AB49" i="1"/>
  <c r="AB12" i="1" s="1"/>
  <c r="AC49" i="1"/>
  <c r="AC12" i="1" s="1"/>
  <c r="AD49" i="1"/>
  <c r="AD12" i="1" s="1"/>
  <c r="AE49" i="1"/>
  <c r="AE12" i="1" s="1"/>
  <c r="AF49" i="1"/>
  <c r="AF12" i="1" s="1"/>
  <c r="AG49" i="1"/>
  <c r="AG12" i="1" s="1"/>
  <c r="AH49" i="1"/>
  <c r="AH12" i="1" s="1"/>
  <c r="AI49" i="1"/>
  <c r="AI12" i="1" s="1"/>
  <c r="AJ49" i="1"/>
  <c r="AJ12" i="1" s="1"/>
  <c r="AK49" i="1"/>
  <c r="AK12" i="1" s="1"/>
  <c r="AL49" i="1"/>
  <c r="AL12" i="1" s="1"/>
  <c r="AM49" i="1"/>
  <c r="AM12" i="1" s="1"/>
  <c r="AN49" i="1"/>
  <c r="AN12" i="1" s="1"/>
  <c r="AO49" i="1"/>
  <c r="AO12" i="1" s="1"/>
  <c r="AP49" i="1"/>
  <c r="AP12" i="1" s="1"/>
  <c r="AQ49" i="1"/>
  <c r="AQ12" i="1" s="1"/>
  <c r="AR49" i="1"/>
  <c r="AR12" i="1" s="1"/>
  <c r="AS49" i="1"/>
  <c r="AS12" i="1" s="1"/>
  <c r="AT49" i="1"/>
  <c r="AT12" i="1" s="1"/>
  <c r="AU49" i="1"/>
  <c r="AU12" i="1" s="1"/>
  <c r="AV49" i="1"/>
  <c r="AV12" i="1" s="1"/>
  <c r="AW49" i="1"/>
  <c r="AW12" i="1" s="1"/>
  <c r="AX49" i="1"/>
  <c r="AX12" i="1" s="1"/>
  <c r="AY49" i="1"/>
  <c r="AY12" i="1" s="1"/>
  <c r="AZ49" i="1"/>
  <c r="AZ12" i="1" s="1"/>
  <c r="BA49" i="1"/>
  <c r="BA12" i="1" s="1"/>
  <c r="BC49" i="1"/>
  <c r="BC12" i="1" s="1"/>
  <c r="BD49" i="1"/>
  <c r="BD12" i="1" s="1"/>
  <c r="I46" i="1"/>
  <c r="I9" i="1" s="1"/>
  <c r="J46" i="1"/>
  <c r="J9" i="1" s="1"/>
  <c r="K46" i="1"/>
  <c r="K9" i="1" s="1"/>
  <c r="L46" i="1"/>
  <c r="L9" i="1" s="1"/>
  <c r="M46" i="1"/>
  <c r="M9" i="1" s="1"/>
  <c r="N46" i="1"/>
  <c r="N9" i="1" s="1"/>
  <c r="O46" i="1"/>
  <c r="O9" i="1" s="1"/>
  <c r="P46" i="1"/>
  <c r="P9" i="1" s="1"/>
  <c r="Q46" i="1"/>
  <c r="Q9" i="1" s="1"/>
  <c r="R46" i="1"/>
  <c r="R9" i="1" s="1"/>
  <c r="S46" i="1"/>
  <c r="S9" i="1" s="1"/>
  <c r="T46" i="1"/>
  <c r="T9" i="1" s="1"/>
  <c r="U46" i="1"/>
  <c r="U9" i="1" s="1"/>
  <c r="V46" i="1"/>
  <c r="V9" i="1" s="1"/>
  <c r="W46" i="1"/>
  <c r="W9" i="1" s="1"/>
  <c r="X46" i="1"/>
  <c r="X9" i="1" s="1"/>
  <c r="Y46" i="1"/>
  <c r="Y9" i="1" s="1"/>
  <c r="Z46" i="1"/>
  <c r="Z9" i="1" s="1"/>
  <c r="AA46" i="1"/>
  <c r="AA9" i="1" s="1"/>
  <c r="AB46" i="1"/>
  <c r="AB9" i="1" s="1"/>
  <c r="AC46" i="1"/>
  <c r="AC9" i="1" s="1"/>
  <c r="AD46" i="1"/>
  <c r="AD9" i="1" s="1"/>
  <c r="AE46" i="1"/>
  <c r="AE9" i="1" s="1"/>
  <c r="AF46" i="1"/>
  <c r="AF9" i="1" s="1"/>
  <c r="AG46" i="1"/>
  <c r="AG9" i="1" s="1"/>
  <c r="AH46" i="1"/>
  <c r="AH9" i="1" s="1"/>
  <c r="AI46" i="1"/>
  <c r="AI9" i="1" s="1"/>
  <c r="AJ46" i="1"/>
  <c r="AJ9" i="1" s="1"/>
  <c r="AK46" i="1"/>
  <c r="AK9" i="1" s="1"/>
  <c r="AL46" i="1"/>
  <c r="AL9" i="1" s="1"/>
  <c r="AM46" i="1"/>
  <c r="AM9" i="1" s="1"/>
  <c r="AN46" i="1"/>
  <c r="AN9" i="1" s="1"/>
  <c r="AO46" i="1"/>
  <c r="AO9" i="1" s="1"/>
  <c r="AP46" i="1"/>
  <c r="AP9" i="1" s="1"/>
  <c r="AQ46" i="1"/>
  <c r="AQ9" i="1" s="1"/>
  <c r="AR46" i="1"/>
  <c r="AR9" i="1" s="1"/>
  <c r="AS46" i="1"/>
  <c r="AS9" i="1" s="1"/>
  <c r="AT46" i="1"/>
  <c r="AT9" i="1" s="1"/>
  <c r="AU46" i="1"/>
  <c r="AU9" i="1" s="1"/>
  <c r="AV46" i="1"/>
  <c r="AV9" i="1" s="1"/>
  <c r="AW46" i="1"/>
  <c r="AW9" i="1" s="1"/>
  <c r="AX46" i="1"/>
  <c r="AX9" i="1" s="1"/>
  <c r="AY46" i="1"/>
  <c r="AY9" i="1" s="1"/>
  <c r="AZ46" i="1"/>
  <c r="AZ9" i="1" s="1"/>
  <c r="BA46" i="1"/>
  <c r="BA9" i="1" s="1"/>
  <c r="BB46" i="1"/>
  <c r="BB9" i="1" s="1"/>
  <c r="BC46" i="1"/>
  <c r="BC9" i="1" s="1"/>
  <c r="BD46" i="1"/>
  <c r="BD9" i="1" s="1"/>
  <c r="H61" i="1"/>
  <c r="H6" i="1" s="1"/>
  <c r="G61" i="1"/>
  <c r="G6" i="1" s="1"/>
  <c r="F61" i="1"/>
  <c r="F6" i="1" s="1"/>
  <c r="H52" i="1"/>
  <c r="H13" i="1" s="1"/>
  <c r="G52" i="1"/>
  <c r="G13" i="1" s="1"/>
  <c r="F52" i="1"/>
  <c r="F13" i="1" s="1"/>
  <c r="H49" i="1"/>
  <c r="H12" i="1" s="1"/>
  <c r="G49" i="1"/>
  <c r="G12" i="1" s="1"/>
  <c r="F49" i="1"/>
  <c r="F12" i="1" s="1"/>
  <c r="H46" i="1"/>
  <c r="H9" i="1" s="1"/>
  <c r="G46" i="1"/>
  <c r="G9" i="1" s="1"/>
  <c r="F46" i="1"/>
  <c r="F9" i="1" s="1"/>
  <c r="Q35" i="1"/>
  <c r="P35" i="1"/>
  <c r="O35" i="1"/>
  <c r="O36" i="1"/>
  <c r="AV96" i="1" l="1"/>
  <c r="AW96" i="1"/>
  <c r="AX96" i="1"/>
  <c r="AY96" i="1"/>
  <c r="AZ96" i="1"/>
  <c r="BA96" i="1"/>
  <c r="BB96" i="1"/>
  <c r="BC96" i="1"/>
  <c r="BD96" i="1"/>
  <c r="I96" i="1"/>
  <c r="J96" i="1"/>
  <c r="K96" i="1"/>
  <c r="L96" i="1"/>
  <c r="M96" i="1"/>
  <c r="N96" i="1"/>
  <c r="O96" i="1"/>
  <c r="P96" i="1"/>
  <c r="Q96" i="1"/>
  <c r="R96" i="1"/>
  <c r="R15" i="1" s="1"/>
  <c r="S96" i="1"/>
  <c r="S15" i="1" s="1"/>
  <c r="T96" i="1"/>
  <c r="U96" i="1"/>
  <c r="V96" i="1"/>
  <c r="W96" i="1"/>
  <c r="X96" i="1"/>
  <c r="Y96" i="1"/>
  <c r="Z96" i="1"/>
  <c r="AA96" i="1"/>
  <c r="AB96" i="1"/>
  <c r="AC96" i="1"/>
  <c r="AD96" i="1"/>
  <c r="AD15" i="1" s="1"/>
  <c r="AE96" i="1"/>
  <c r="AE15" i="1" s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H96" i="1"/>
  <c r="G96" i="1"/>
  <c r="F96" i="1"/>
  <c r="BE97" i="1"/>
  <c r="BG98" i="1"/>
  <c r="BF98" i="1"/>
  <c r="BE98" i="1"/>
  <c r="BG97" i="1"/>
  <c r="BG96" i="1" s="1"/>
  <c r="BF97" i="1"/>
  <c r="BG94" i="1"/>
  <c r="BF94" i="1"/>
  <c r="BE94" i="1"/>
  <c r="BG93" i="1"/>
  <c r="BF93" i="1"/>
  <c r="BE93" i="1"/>
  <c r="BG90" i="1"/>
  <c r="BF90" i="1"/>
  <c r="BE90" i="1"/>
  <c r="BG89" i="1"/>
  <c r="BF89" i="1"/>
  <c r="BE89" i="1"/>
  <c r="BG86" i="1"/>
  <c r="BF86" i="1"/>
  <c r="BE86" i="1"/>
  <c r="BG85" i="1"/>
  <c r="BF85" i="1"/>
  <c r="BE85" i="1"/>
  <c r="BG82" i="1"/>
  <c r="BF82" i="1"/>
  <c r="BE82" i="1"/>
  <c r="BG81" i="1"/>
  <c r="BF81" i="1"/>
  <c r="BE81" i="1"/>
  <c r="BG78" i="1"/>
  <c r="BF78" i="1"/>
  <c r="BE78" i="1"/>
  <c r="BG77" i="1"/>
  <c r="BF77" i="1"/>
  <c r="BE77" i="1"/>
  <c r="BG74" i="1"/>
  <c r="BF74" i="1"/>
  <c r="BE74" i="1"/>
  <c r="BG73" i="1"/>
  <c r="BF73" i="1"/>
  <c r="BE73" i="1"/>
  <c r="BG70" i="1"/>
  <c r="BF70" i="1"/>
  <c r="BE70" i="1"/>
  <c r="BG69" i="1"/>
  <c r="BF69" i="1"/>
  <c r="BE69" i="1"/>
  <c r="BG66" i="1"/>
  <c r="BF66" i="1"/>
  <c r="BE66" i="1"/>
  <c r="BG63" i="1"/>
  <c r="BF63" i="1"/>
  <c r="BE63" i="1"/>
  <c r="BG62" i="1"/>
  <c r="BF62" i="1"/>
  <c r="BF61" i="1" s="1"/>
  <c r="BE62" i="1"/>
  <c r="BE61" i="1" s="1"/>
  <c r="BG60" i="1"/>
  <c r="BF60" i="1"/>
  <c r="BE60" i="1"/>
  <c r="BG59" i="1"/>
  <c r="BG58" i="1" s="1"/>
  <c r="BF59" i="1"/>
  <c r="BF58" i="1" s="1"/>
  <c r="BE59" i="1"/>
  <c r="BE58" i="1" s="1"/>
  <c r="BG57" i="1"/>
  <c r="BF57" i="1"/>
  <c r="BE57" i="1"/>
  <c r="BG56" i="1"/>
  <c r="BF56" i="1"/>
  <c r="BE56" i="1"/>
  <c r="BG54" i="1"/>
  <c r="BF54" i="1"/>
  <c r="BE54" i="1"/>
  <c r="BG53" i="1"/>
  <c r="BF53" i="1"/>
  <c r="BE53" i="1"/>
  <c r="BG51" i="1"/>
  <c r="BF51" i="1"/>
  <c r="BE51" i="1"/>
  <c r="BG50" i="1"/>
  <c r="BG49" i="1" s="1"/>
  <c r="BF50" i="1"/>
  <c r="BF49" i="1" s="1"/>
  <c r="BG48" i="1"/>
  <c r="BF48" i="1"/>
  <c r="BE48" i="1"/>
  <c r="BG47" i="1"/>
  <c r="BF47" i="1"/>
  <c r="BE47" i="1"/>
  <c r="BG45" i="1"/>
  <c r="BF45" i="1"/>
  <c r="BE45" i="1"/>
  <c r="BG44" i="1"/>
  <c r="BF44" i="1"/>
  <c r="BE44" i="1"/>
  <c r="BG42" i="1"/>
  <c r="BF42" i="1"/>
  <c r="BE42" i="1"/>
  <c r="BG41" i="1"/>
  <c r="BF41" i="1"/>
  <c r="BE41" i="1"/>
  <c r="BG39" i="1"/>
  <c r="BF39" i="1"/>
  <c r="BE39" i="1"/>
  <c r="BG38" i="1"/>
  <c r="BF38" i="1"/>
  <c r="BG36" i="1"/>
  <c r="BF36" i="1"/>
  <c r="BE36" i="1"/>
  <c r="BG32" i="1"/>
  <c r="BF32" i="1"/>
  <c r="BE32" i="1"/>
  <c r="BG31" i="1"/>
  <c r="BF31" i="1"/>
  <c r="BE31" i="1"/>
  <c r="BG29" i="1"/>
  <c r="BF29" i="1"/>
  <c r="BG28" i="1"/>
  <c r="BF28" i="1"/>
  <c r="BE28" i="1"/>
  <c r="BF25" i="1"/>
  <c r="BG25" i="1"/>
  <c r="BF26" i="1"/>
  <c r="BG26" i="1"/>
  <c r="BE25" i="1"/>
  <c r="BD35" i="1"/>
  <c r="BG35" i="1" s="1"/>
  <c r="BC35" i="1"/>
  <c r="BF35" i="1" s="1"/>
  <c r="BB35" i="1"/>
  <c r="BE35" i="1" s="1"/>
  <c r="BB50" i="1"/>
  <c r="BB49" i="1" s="1"/>
  <c r="BB12" i="1" s="1"/>
  <c r="AI95" i="1" l="1"/>
  <c r="AI15" i="1"/>
  <c r="AM95" i="1"/>
  <c r="AM15" i="1"/>
  <c r="BF96" i="1"/>
  <c r="AC95" i="1"/>
  <c r="AC15" i="1"/>
  <c r="AA95" i="1"/>
  <c r="AA15" i="1"/>
  <c r="AP95" i="1"/>
  <c r="AP15" i="1"/>
  <c r="U95" i="1"/>
  <c r="U15" i="1"/>
  <c r="AN95" i="1"/>
  <c r="AN15" i="1"/>
  <c r="AX95" i="1"/>
  <c r="AX15" i="1"/>
  <c r="P95" i="1"/>
  <c r="P15" i="1"/>
  <c r="AH95" i="1"/>
  <c r="AH15" i="1"/>
  <c r="AG95" i="1"/>
  <c r="AG15" i="1"/>
  <c r="F95" i="1"/>
  <c r="F15" i="1"/>
  <c r="G95" i="1"/>
  <c r="G15" i="1"/>
  <c r="AB95" i="1"/>
  <c r="AB15" i="1"/>
  <c r="AU95" i="1"/>
  <c r="AU15" i="1"/>
  <c r="AT95" i="1"/>
  <c r="AT15" i="1"/>
  <c r="Z95" i="1"/>
  <c r="Z15" i="1"/>
  <c r="S95" i="1"/>
  <c r="AW95" i="1"/>
  <c r="AW15" i="1"/>
  <c r="AV95" i="1"/>
  <c r="AV15" i="1"/>
  <c r="BF46" i="1"/>
  <c r="BF9" i="1" s="1"/>
  <c r="O95" i="1"/>
  <c r="O15" i="1"/>
  <c r="BG46" i="1"/>
  <c r="BG9" i="1" s="1"/>
  <c r="N95" i="1"/>
  <c r="N15" i="1"/>
  <c r="M95" i="1"/>
  <c r="M15" i="1"/>
  <c r="AF95" i="1"/>
  <c r="AF15" i="1"/>
  <c r="K95" i="1"/>
  <c r="K15" i="1"/>
  <c r="J95" i="1"/>
  <c r="J15" i="1"/>
  <c r="H95" i="1"/>
  <c r="H15" i="1"/>
  <c r="BE52" i="1"/>
  <c r="BE13" i="1" s="1"/>
  <c r="BG61" i="1"/>
  <c r="AS95" i="1"/>
  <c r="AS15" i="1"/>
  <c r="Y95" i="1"/>
  <c r="Y15" i="1"/>
  <c r="R95" i="1"/>
  <c r="V95" i="1"/>
  <c r="V15" i="1"/>
  <c r="AK95" i="1"/>
  <c r="AK15" i="1"/>
  <c r="BE46" i="1"/>
  <c r="BE9" i="1" s="1"/>
  <c r="AJ95" i="1"/>
  <c r="AJ15" i="1"/>
  <c r="L95" i="1"/>
  <c r="L15" i="1"/>
  <c r="BE96" i="1"/>
  <c r="BE95" i="1" s="1"/>
  <c r="AE95" i="1"/>
  <c r="BF52" i="1"/>
  <c r="AR95" i="1"/>
  <c r="AR15" i="1"/>
  <c r="X95" i="1"/>
  <c r="X15" i="1"/>
  <c r="AO95" i="1"/>
  <c r="AO15" i="1"/>
  <c r="T95" i="1"/>
  <c r="T15" i="1"/>
  <c r="AL95" i="1"/>
  <c r="AL15" i="1"/>
  <c r="Q95" i="1"/>
  <c r="Q15" i="1"/>
  <c r="I95" i="1"/>
  <c r="I15" i="1"/>
  <c r="AD95" i="1"/>
  <c r="BG52" i="1"/>
  <c r="AQ95" i="1"/>
  <c r="AQ15" i="1"/>
  <c r="W95" i="1"/>
  <c r="W15" i="1"/>
  <c r="AZ95" i="1"/>
  <c r="AZ15" i="1"/>
  <c r="AY95" i="1"/>
  <c r="AY15" i="1"/>
  <c r="BD95" i="1"/>
  <c r="BD15" i="1"/>
  <c r="BA95" i="1"/>
  <c r="BA15" i="1"/>
  <c r="BC95" i="1"/>
  <c r="BC15" i="1"/>
  <c r="BB95" i="1"/>
  <c r="BB15" i="1"/>
  <c r="BG95" i="1"/>
  <c r="BG15" i="1"/>
  <c r="BF95" i="1"/>
  <c r="BF15" i="1"/>
  <c r="BE15" i="1"/>
  <c r="BE50" i="1"/>
  <c r="BE49" i="1" s="1"/>
  <c r="AY38" i="1"/>
  <c r="BE38" i="1" s="1"/>
  <c r="AV29" i="1" l="1"/>
  <c r="BE29" i="1" s="1"/>
  <c r="BE6" i="1" l="1"/>
  <c r="BF6" i="1"/>
  <c r="BG6" i="1"/>
  <c r="BE12" i="1"/>
  <c r="BF12" i="1"/>
  <c r="BG12" i="1"/>
  <c r="BF13" i="1"/>
  <c r="BG13" i="1"/>
  <c r="AV24" i="1"/>
  <c r="AV2" i="1" s="1"/>
  <c r="AW24" i="1"/>
  <c r="AW2" i="1" s="1"/>
  <c r="AX24" i="1"/>
  <c r="AX2" i="1" s="1"/>
  <c r="AY24" i="1"/>
  <c r="AY2" i="1" s="1"/>
  <c r="AZ24" i="1"/>
  <c r="AZ2" i="1" s="1"/>
  <c r="BA24" i="1"/>
  <c r="BA2" i="1" s="1"/>
  <c r="BB24" i="1"/>
  <c r="BB2" i="1" s="1"/>
  <c r="BC24" i="1"/>
  <c r="BC2" i="1" s="1"/>
  <c r="BD24" i="1"/>
  <c r="BD2" i="1" s="1"/>
  <c r="BF24" i="1"/>
  <c r="BG24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AV30" i="1"/>
  <c r="AW30" i="1"/>
  <c r="AX30" i="1"/>
  <c r="AY30" i="1"/>
  <c r="AY8" i="1" s="1"/>
  <c r="AZ30" i="1"/>
  <c r="BA30" i="1"/>
  <c r="BB30" i="1"/>
  <c r="BC30" i="1"/>
  <c r="BD30" i="1"/>
  <c r="BD8" i="1" s="1"/>
  <c r="BE30" i="1"/>
  <c r="BF30" i="1"/>
  <c r="BG30" i="1"/>
  <c r="AV34" i="1"/>
  <c r="AV3" i="1" s="1"/>
  <c r="AW34" i="1"/>
  <c r="AW3" i="1" s="1"/>
  <c r="AX34" i="1"/>
  <c r="AX3" i="1" s="1"/>
  <c r="AY34" i="1"/>
  <c r="AY3" i="1" s="1"/>
  <c r="AZ34" i="1"/>
  <c r="AZ3" i="1" s="1"/>
  <c r="BA34" i="1"/>
  <c r="BA3" i="1" s="1"/>
  <c r="BB34" i="1"/>
  <c r="BB3" i="1" s="1"/>
  <c r="BC34" i="1"/>
  <c r="BC3" i="1" s="1"/>
  <c r="BD34" i="1"/>
  <c r="BD3" i="1" s="1"/>
  <c r="BE34" i="1"/>
  <c r="BF34" i="1"/>
  <c r="BG34" i="1"/>
  <c r="AV37" i="1"/>
  <c r="AV4" i="1" s="1"/>
  <c r="AW37" i="1"/>
  <c r="AW4" i="1" s="1"/>
  <c r="AX37" i="1"/>
  <c r="AX4" i="1" s="1"/>
  <c r="AY37" i="1"/>
  <c r="AY4" i="1" s="1"/>
  <c r="AZ37" i="1"/>
  <c r="AZ4" i="1" s="1"/>
  <c r="BA37" i="1"/>
  <c r="BA4" i="1" s="1"/>
  <c r="BB37" i="1"/>
  <c r="BB4" i="1" s="1"/>
  <c r="BC37" i="1"/>
  <c r="BC4" i="1" s="1"/>
  <c r="BD37" i="1"/>
  <c r="BD4" i="1" s="1"/>
  <c r="BE37" i="1"/>
  <c r="BE4" i="1" s="1"/>
  <c r="BF37" i="1"/>
  <c r="BF4" i="1" s="1"/>
  <c r="BG37" i="1"/>
  <c r="BG4" i="1" s="1"/>
  <c r="AV40" i="1"/>
  <c r="AW40" i="1"/>
  <c r="AX40" i="1"/>
  <c r="AY40" i="1"/>
  <c r="AZ40" i="1"/>
  <c r="BA40" i="1"/>
  <c r="BB40" i="1"/>
  <c r="BC40" i="1"/>
  <c r="BD40" i="1"/>
  <c r="BE40" i="1"/>
  <c r="BF40" i="1"/>
  <c r="BG40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AV55" i="1"/>
  <c r="AV5" i="1" s="1"/>
  <c r="AW55" i="1"/>
  <c r="AW5" i="1" s="1"/>
  <c r="AX55" i="1"/>
  <c r="AX5" i="1" s="1"/>
  <c r="AY55" i="1"/>
  <c r="AY5" i="1" s="1"/>
  <c r="AZ55" i="1"/>
  <c r="AZ5" i="1" s="1"/>
  <c r="BA55" i="1"/>
  <c r="BA5" i="1" s="1"/>
  <c r="BB55" i="1"/>
  <c r="BB5" i="1" s="1"/>
  <c r="BC55" i="1"/>
  <c r="BC5" i="1" s="1"/>
  <c r="BD55" i="1"/>
  <c r="BD5" i="1" s="1"/>
  <c r="BE55" i="1"/>
  <c r="BE5" i="1" s="1"/>
  <c r="BF55" i="1"/>
  <c r="BF5" i="1" s="1"/>
  <c r="BG55" i="1"/>
  <c r="BG5" i="1" s="1"/>
  <c r="AV65" i="1"/>
  <c r="AW65" i="1"/>
  <c r="AW10" i="1" s="1"/>
  <c r="AX65" i="1"/>
  <c r="AX10" i="1" s="1"/>
  <c r="AY65" i="1"/>
  <c r="AY10" i="1" s="1"/>
  <c r="AZ65" i="1"/>
  <c r="AZ10" i="1" s="1"/>
  <c r="BA65" i="1"/>
  <c r="BA10" i="1" s="1"/>
  <c r="BB65" i="1"/>
  <c r="BC65" i="1"/>
  <c r="BD65" i="1"/>
  <c r="BE65" i="1"/>
  <c r="BF65" i="1"/>
  <c r="BF64" i="1" s="1"/>
  <c r="BG65" i="1"/>
  <c r="BG64" i="1" s="1"/>
  <c r="AV68" i="1"/>
  <c r="AV67" i="1" s="1"/>
  <c r="AW68" i="1"/>
  <c r="AX68" i="1"/>
  <c r="AY68" i="1"/>
  <c r="AY67" i="1" s="1"/>
  <c r="AZ68" i="1"/>
  <c r="BA68" i="1"/>
  <c r="BB68" i="1"/>
  <c r="BC68" i="1"/>
  <c r="BD68" i="1"/>
  <c r="BE68" i="1"/>
  <c r="BE67" i="1" s="1"/>
  <c r="BF68" i="1"/>
  <c r="BF67" i="1" s="1"/>
  <c r="BG68" i="1"/>
  <c r="BG67" i="1" s="1"/>
  <c r="AV72" i="1"/>
  <c r="AW72" i="1"/>
  <c r="AW71" i="1" s="1"/>
  <c r="AX72" i="1"/>
  <c r="AX71" i="1" s="1"/>
  <c r="AY72" i="1"/>
  <c r="AZ72" i="1"/>
  <c r="AZ71" i="1" s="1"/>
  <c r="BA72" i="1"/>
  <c r="BA71" i="1" s="1"/>
  <c r="BB72" i="1"/>
  <c r="BB71" i="1" s="1"/>
  <c r="BC72" i="1"/>
  <c r="BC71" i="1" s="1"/>
  <c r="BD72" i="1"/>
  <c r="BD71" i="1" s="1"/>
  <c r="BE72" i="1"/>
  <c r="BE71" i="1" s="1"/>
  <c r="BF72" i="1"/>
  <c r="BF71" i="1" s="1"/>
  <c r="BG72" i="1"/>
  <c r="BG71" i="1" s="1"/>
  <c r="AV76" i="1"/>
  <c r="AV75" i="1" s="1"/>
  <c r="AW76" i="1"/>
  <c r="AW75" i="1" s="1"/>
  <c r="AX76" i="1"/>
  <c r="AX75" i="1" s="1"/>
  <c r="AY76" i="1"/>
  <c r="AY75" i="1" s="1"/>
  <c r="AZ76" i="1"/>
  <c r="AZ75" i="1" s="1"/>
  <c r="BA76" i="1"/>
  <c r="BA75" i="1" s="1"/>
  <c r="BB76" i="1"/>
  <c r="BB75" i="1" s="1"/>
  <c r="BC76" i="1"/>
  <c r="BC75" i="1" s="1"/>
  <c r="BD76" i="1"/>
  <c r="BD75" i="1" s="1"/>
  <c r="BE76" i="1"/>
  <c r="BE75" i="1" s="1"/>
  <c r="BF76" i="1"/>
  <c r="BF75" i="1" s="1"/>
  <c r="BG76" i="1"/>
  <c r="BG75" i="1" s="1"/>
  <c r="AV80" i="1"/>
  <c r="AV16" i="1" s="1"/>
  <c r="AW80" i="1"/>
  <c r="AW16" i="1" s="1"/>
  <c r="AX80" i="1"/>
  <c r="AX16" i="1" s="1"/>
  <c r="AY80" i="1"/>
  <c r="AY16" i="1" s="1"/>
  <c r="AZ80" i="1"/>
  <c r="AZ16" i="1" s="1"/>
  <c r="BA80" i="1"/>
  <c r="BA16" i="1" s="1"/>
  <c r="BB80" i="1"/>
  <c r="BC80" i="1"/>
  <c r="BD80" i="1"/>
  <c r="BE80" i="1"/>
  <c r="BF80" i="1"/>
  <c r="BF79" i="1" s="1"/>
  <c r="BG80" i="1"/>
  <c r="BG79" i="1" s="1"/>
  <c r="AV84" i="1"/>
  <c r="AV83" i="1" s="1"/>
  <c r="AW84" i="1"/>
  <c r="AW83" i="1" s="1"/>
  <c r="AX84" i="1"/>
  <c r="AX83" i="1" s="1"/>
  <c r="AY84" i="1"/>
  <c r="AY83" i="1" s="1"/>
  <c r="AZ84" i="1"/>
  <c r="AZ83" i="1" s="1"/>
  <c r="BA84" i="1"/>
  <c r="BA83" i="1" s="1"/>
  <c r="BB84" i="1"/>
  <c r="BB83" i="1" s="1"/>
  <c r="BC84" i="1"/>
  <c r="BC83" i="1" s="1"/>
  <c r="BD84" i="1"/>
  <c r="BD83" i="1" s="1"/>
  <c r="BE84" i="1"/>
  <c r="BE83" i="1" s="1"/>
  <c r="BF84" i="1"/>
  <c r="BF83" i="1" s="1"/>
  <c r="BG84" i="1"/>
  <c r="BG83" i="1" s="1"/>
  <c r="AY87" i="1"/>
  <c r="AZ87" i="1"/>
  <c r="AV88" i="1"/>
  <c r="AW88" i="1"/>
  <c r="AW14" i="1" s="1"/>
  <c r="AX88" i="1"/>
  <c r="AX14" i="1" s="1"/>
  <c r="AY88" i="1"/>
  <c r="AY14" i="1" s="1"/>
  <c r="AZ88" i="1"/>
  <c r="AZ14" i="1" s="1"/>
  <c r="BA88" i="1"/>
  <c r="BA14" i="1" s="1"/>
  <c r="BB88" i="1"/>
  <c r="BC88" i="1"/>
  <c r="BD88" i="1"/>
  <c r="BE88" i="1"/>
  <c r="BF88" i="1"/>
  <c r="BF87" i="1" s="1"/>
  <c r="BG88" i="1"/>
  <c r="BG87" i="1" s="1"/>
  <c r="AV92" i="1"/>
  <c r="AV91" i="1" s="1"/>
  <c r="AW92" i="1"/>
  <c r="AW91" i="1" s="1"/>
  <c r="AX92" i="1"/>
  <c r="AX91" i="1" s="1"/>
  <c r="AY92" i="1"/>
  <c r="AY91" i="1" s="1"/>
  <c r="AZ92" i="1"/>
  <c r="AZ91" i="1" s="1"/>
  <c r="BA92" i="1"/>
  <c r="BA91" i="1" s="1"/>
  <c r="BB92" i="1"/>
  <c r="BB91" i="1" s="1"/>
  <c r="BC92" i="1"/>
  <c r="BC91" i="1" s="1"/>
  <c r="BD92" i="1"/>
  <c r="BD91" i="1" s="1"/>
  <c r="BE92" i="1"/>
  <c r="BE91" i="1" s="1"/>
  <c r="BF92" i="1"/>
  <c r="BF91" i="1" s="1"/>
  <c r="BG92" i="1"/>
  <c r="BG91" i="1" s="1"/>
  <c r="BA79" i="1" l="1"/>
  <c r="AY64" i="1"/>
  <c r="AV64" i="1"/>
  <c r="AV10" i="1"/>
  <c r="AZ64" i="1"/>
  <c r="BA87" i="1"/>
  <c r="AX8" i="1"/>
  <c r="AX7" i="1"/>
  <c r="BC87" i="1"/>
  <c r="BC14" i="1"/>
  <c r="AW8" i="1"/>
  <c r="AW7" i="1"/>
  <c r="AW17" i="1" s="1"/>
  <c r="AW67" i="1"/>
  <c r="AW11" i="1"/>
  <c r="AY7" i="1"/>
  <c r="AY17" i="1" s="1"/>
  <c r="BD87" i="1"/>
  <c r="BD14" i="1"/>
  <c r="BD17" i="1" s="1"/>
  <c r="AV71" i="1"/>
  <c r="AV11" i="1"/>
  <c r="AV17" i="1" s="1"/>
  <c r="BB87" i="1"/>
  <c r="BB14" i="1"/>
  <c r="AV8" i="1"/>
  <c r="AV7" i="1"/>
  <c r="BG16" i="1"/>
  <c r="BD79" i="1"/>
  <c r="BD16" i="1"/>
  <c r="BG23" i="1"/>
  <c r="BC79" i="1"/>
  <c r="BC16" i="1"/>
  <c r="BD67" i="1"/>
  <c r="BD11" i="1"/>
  <c r="BD64" i="1"/>
  <c r="BD10" i="1"/>
  <c r="BB79" i="1"/>
  <c r="BB16" i="1"/>
  <c r="BB67" i="1"/>
  <c r="BB11" i="1"/>
  <c r="BC64" i="1"/>
  <c r="BC10" i="1"/>
  <c r="BA67" i="1"/>
  <c r="BA11" i="1"/>
  <c r="BC8" i="1"/>
  <c r="BC7" i="1"/>
  <c r="BC67" i="1"/>
  <c r="BC11" i="1"/>
  <c r="BB64" i="1"/>
  <c r="BB10" i="1"/>
  <c r="BD7" i="1"/>
  <c r="AV87" i="1"/>
  <c r="AV14" i="1"/>
  <c r="AZ67" i="1"/>
  <c r="AZ11" i="1"/>
  <c r="AZ17" i="1" s="1"/>
  <c r="BB8" i="1"/>
  <c r="BB7" i="1"/>
  <c r="AY71" i="1"/>
  <c r="AY11" i="1"/>
  <c r="BA8" i="1"/>
  <c r="BA7" i="1"/>
  <c r="BA17" i="1" s="1"/>
  <c r="AX67" i="1"/>
  <c r="AX11" i="1"/>
  <c r="AX17" i="1" s="1"/>
  <c r="AZ8" i="1"/>
  <c r="AZ7" i="1"/>
  <c r="AW33" i="1"/>
  <c r="AV33" i="1"/>
  <c r="BG3" i="1"/>
  <c r="BG33" i="1"/>
  <c r="BG8" i="1"/>
  <c r="BF11" i="1"/>
  <c r="BF3" i="1"/>
  <c r="BF33" i="1"/>
  <c r="BF23" i="1"/>
  <c r="BE87" i="1"/>
  <c r="BE14" i="1"/>
  <c r="BE11" i="1"/>
  <c r="BE33" i="1"/>
  <c r="BE8" i="1"/>
  <c r="BE7" i="1"/>
  <c r="BD33" i="1"/>
  <c r="BE64" i="1"/>
  <c r="BE10" i="1"/>
  <c r="BC33" i="1"/>
  <c r="BB33" i="1"/>
  <c r="AZ33" i="1"/>
  <c r="AY33" i="1"/>
  <c r="AZ79" i="1"/>
  <c r="BE79" i="1"/>
  <c r="BE16" i="1"/>
  <c r="AY79" i="1"/>
  <c r="BA33" i="1"/>
  <c r="BA64" i="1"/>
  <c r="AX33" i="1"/>
  <c r="BE3" i="1"/>
  <c r="BF16" i="1"/>
  <c r="BG11" i="1"/>
  <c r="BF8" i="1"/>
  <c r="BF7" i="1"/>
  <c r="BG7" i="1"/>
  <c r="AX23" i="1"/>
  <c r="BD23" i="1"/>
  <c r="BC23" i="1"/>
  <c r="BB23" i="1"/>
  <c r="BA23" i="1"/>
  <c r="AZ23" i="1"/>
  <c r="AY23" i="1"/>
  <c r="AW23" i="1"/>
  <c r="AV23" i="1"/>
  <c r="BG2" i="1"/>
  <c r="BF2" i="1"/>
  <c r="AX87" i="1"/>
  <c r="AX79" i="1"/>
  <c r="AX64" i="1"/>
  <c r="BG14" i="1"/>
  <c r="BG10" i="1"/>
  <c r="AW87" i="1"/>
  <c r="AW79" i="1"/>
  <c r="AW64" i="1"/>
  <c r="BF14" i="1"/>
  <c r="BF10" i="1"/>
  <c r="AV79" i="1"/>
  <c r="AX18" i="1" l="1"/>
  <c r="BB17" i="1"/>
  <c r="BB18" i="1"/>
  <c r="BC18" i="1"/>
  <c r="BC17" i="1"/>
  <c r="BA18" i="1"/>
  <c r="BG18" i="1"/>
  <c r="BF17" i="1"/>
  <c r="BD18" i="1"/>
  <c r="AW18" i="1"/>
  <c r="AV18" i="1"/>
  <c r="AY18" i="1"/>
  <c r="AZ18" i="1"/>
  <c r="BG17" i="1"/>
  <c r="BF18" i="1"/>
  <c r="AG26" i="1"/>
  <c r="BE26" i="1" s="1"/>
  <c r="BE24" i="1" s="1"/>
  <c r="BE23" i="1" l="1"/>
  <c r="BE18" i="1" s="1"/>
  <c r="BE2" i="1"/>
  <c r="BE17" i="1" s="1"/>
  <c r="X92" i="1" l="1"/>
  <c r="X91" i="1" s="1"/>
  <c r="Y92" i="1"/>
  <c r="Y91" i="1" s="1"/>
  <c r="Z92" i="1"/>
  <c r="Z91" i="1" s="1"/>
  <c r="AA92" i="1"/>
  <c r="AA91" i="1" s="1"/>
  <c r="AB92" i="1"/>
  <c r="AB91" i="1" s="1"/>
  <c r="AC92" i="1"/>
  <c r="AC91" i="1" s="1"/>
  <c r="AD92" i="1"/>
  <c r="AD91" i="1" s="1"/>
  <c r="AE92" i="1"/>
  <c r="AE91" i="1" s="1"/>
  <c r="AF92" i="1"/>
  <c r="AF91" i="1" s="1"/>
  <c r="AG92" i="1"/>
  <c r="AG91" i="1" s="1"/>
  <c r="AH92" i="1"/>
  <c r="AH91" i="1" s="1"/>
  <c r="AI92" i="1"/>
  <c r="AI91" i="1" s="1"/>
  <c r="AJ92" i="1"/>
  <c r="AJ91" i="1" s="1"/>
  <c r="AK92" i="1"/>
  <c r="AK91" i="1" s="1"/>
  <c r="AL92" i="1"/>
  <c r="AL91" i="1" s="1"/>
  <c r="AM92" i="1"/>
  <c r="AM91" i="1" s="1"/>
  <c r="AN92" i="1"/>
  <c r="AN91" i="1" s="1"/>
  <c r="AO92" i="1"/>
  <c r="AO91" i="1" s="1"/>
  <c r="AP92" i="1"/>
  <c r="AP91" i="1" s="1"/>
  <c r="AQ92" i="1"/>
  <c r="AQ91" i="1" s="1"/>
  <c r="AR92" i="1"/>
  <c r="AR91" i="1" s="1"/>
  <c r="AS92" i="1"/>
  <c r="AS91" i="1" s="1"/>
  <c r="AT92" i="1"/>
  <c r="AT91" i="1" s="1"/>
  <c r="AU92" i="1"/>
  <c r="AU91" i="1" s="1"/>
  <c r="X88" i="1"/>
  <c r="Y88" i="1"/>
  <c r="Z88" i="1"/>
  <c r="AA88" i="1"/>
  <c r="AB88" i="1"/>
  <c r="AC88" i="1"/>
  <c r="AD88" i="1"/>
  <c r="AD14" i="1" s="1"/>
  <c r="AE88" i="1"/>
  <c r="AE14" i="1" s="1"/>
  <c r="AF88" i="1"/>
  <c r="AF14" i="1" s="1"/>
  <c r="AG88" i="1"/>
  <c r="AG14" i="1" s="1"/>
  <c r="AH88" i="1"/>
  <c r="AH14" i="1" s="1"/>
  <c r="AI88" i="1"/>
  <c r="AI14" i="1" s="1"/>
  <c r="AJ88" i="1"/>
  <c r="AJ14" i="1" s="1"/>
  <c r="AK88" i="1"/>
  <c r="AK14" i="1" s="1"/>
  <c r="AL88" i="1"/>
  <c r="AL14" i="1" s="1"/>
  <c r="AM88" i="1"/>
  <c r="AM14" i="1" s="1"/>
  <c r="AN88" i="1"/>
  <c r="AN14" i="1" s="1"/>
  <c r="AO88" i="1"/>
  <c r="AO14" i="1" s="1"/>
  <c r="AP88" i="1"/>
  <c r="AP14" i="1" s="1"/>
  <c r="AQ88" i="1"/>
  <c r="AQ14" i="1" s="1"/>
  <c r="AR88" i="1"/>
  <c r="AR14" i="1" s="1"/>
  <c r="AS88" i="1"/>
  <c r="AS14" i="1" s="1"/>
  <c r="AT88" i="1"/>
  <c r="AT14" i="1" s="1"/>
  <c r="AU88" i="1"/>
  <c r="AU14" i="1" s="1"/>
  <c r="X84" i="1"/>
  <c r="X83" i="1" s="1"/>
  <c r="Y84" i="1"/>
  <c r="Y83" i="1" s="1"/>
  <c r="Z84" i="1"/>
  <c r="Z83" i="1" s="1"/>
  <c r="AA84" i="1"/>
  <c r="AA83" i="1" s="1"/>
  <c r="AB84" i="1"/>
  <c r="AB83" i="1" s="1"/>
  <c r="AC84" i="1"/>
  <c r="AC83" i="1" s="1"/>
  <c r="AD84" i="1"/>
  <c r="AD83" i="1" s="1"/>
  <c r="AE84" i="1"/>
  <c r="AE83" i="1" s="1"/>
  <c r="AF84" i="1"/>
  <c r="AF83" i="1" s="1"/>
  <c r="AG84" i="1"/>
  <c r="AG83" i="1" s="1"/>
  <c r="AH84" i="1"/>
  <c r="AH83" i="1" s="1"/>
  <c r="AI84" i="1"/>
  <c r="AI83" i="1" s="1"/>
  <c r="AJ84" i="1"/>
  <c r="AJ83" i="1" s="1"/>
  <c r="AK84" i="1"/>
  <c r="AK83" i="1" s="1"/>
  <c r="AL84" i="1"/>
  <c r="AL83" i="1" s="1"/>
  <c r="AM84" i="1"/>
  <c r="AM83" i="1" s="1"/>
  <c r="AN84" i="1"/>
  <c r="AN83" i="1" s="1"/>
  <c r="AO84" i="1"/>
  <c r="AO83" i="1" s="1"/>
  <c r="AP84" i="1"/>
  <c r="AP83" i="1" s="1"/>
  <c r="AQ84" i="1"/>
  <c r="AQ83" i="1" s="1"/>
  <c r="AR84" i="1"/>
  <c r="AR83" i="1" s="1"/>
  <c r="AS84" i="1"/>
  <c r="AS83" i="1" s="1"/>
  <c r="AT84" i="1"/>
  <c r="AT83" i="1" s="1"/>
  <c r="AU84" i="1"/>
  <c r="AU83" i="1" s="1"/>
  <c r="X80" i="1"/>
  <c r="Y80" i="1"/>
  <c r="Z80" i="1"/>
  <c r="AA80" i="1"/>
  <c r="AA16" i="1" s="1"/>
  <c r="AB80" i="1"/>
  <c r="AB16" i="1" s="1"/>
  <c r="AC80" i="1"/>
  <c r="AC16" i="1" s="1"/>
  <c r="AD80" i="1"/>
  <c r="AD16" i="1" s="1"/>
  <c r="AE80" i="1"/>
  <c r="AE16" i="1" s="1"/>
  <c r="AF80" i="1"/>
  <c r="AF16" i="1" s="1"/>
  <c r="AG80" i="1"/>
  <c r="AG16" i="1" s="1"/>
  <c r="AH80" i="1"/>
  <c r="AH16" i="1" s="1"/>
  <c r="AI80" i="1"/>
  <c r="AI16" i="1" s="1"/>
  <c r="AJ80" i="1"/>
  <c r="AJ16" i="1" s="1"/>
  <c r="AK80" i="1"/>
  <c r="AK16" i="1" s="1"/>
  <c r="AL80" i="1"/>
  <c r="AL16" i="1" s="1"/>
  <c r="AM80" i="1"/>
  <c r="AM16" i="1" s="1"/>
  <c r="AN80" i="1"/>
  <c r="AN16" i="1" s="1"/>
  <c r="AO80" i="1"/>
  <c r="AO16" i="1" s="1"/>
  <c r="AP80" i="1"/>
  <c r="AP16" i="1" s="1"/>
  <c r="AQ80" i="1"/>
  <c r="AQ16" i="1" s="1"/>
  <c r="AR80" i="1"/>
  <c r="AR16" i="1" s="1"/>
  <c r="AS80" i="1"/>
  <c r="AS16" i="1" s="1"/>
  <c r="AT80" i="1"/>
  <c r="AT16" i="1" s="1"/>
  <c r="AU80" i="1"/>
  <c r="AU16" i="1" s="1"/>
  <c r="X76" i="1"/>
  <c r="X75" i="1" s="1"/>
  <c r="Y76" i="1"/>
  <c r="Y75" i="1" s="1"/>
  <c r="Z76" i="1"/>
  <c r="Z75" i="1" s="1"/>
  <c r="AA76" i="1"/>
  <c r="AA75" i="1" s="1"/>
  <c r="AB76" i="1"/>
  <c r="AB75" i="1" s="1"/>
  <c r="AC76" i="1"/>
  <c r="AC75" i="1" s="1"/>
  <c r="AD76" i="1"/>
  <c r="AD75" i="1" s="1"/>
  <c r="AE76" i="1"/>
  <c r="AE75" i="1" s="1"/>
  <c r="AF76" i="1"/>
  <c r="AF75" i="1" s="1"/>
  <c r="AG76" i="1"/>
  <c r="AG75" i="1" s="1"/>
  <c r="AH76" i="1"/>
  <c r="AH75" i="1" s="1"/>
  <c r="AI76" i="1"/>
  <c r="AI75" i="1" s="1"/>
  <c r="AJ76" i="1"/>
  <c r="AJ75" i="1" s="1"/>
  <c r="AK76" i="1"/>
  <c r="AK75" i="1" s="1"/>
  <c r="AL76" i="1"/>
  <c r="AL75" i="1" s="1"/>
  <c r="AM76" i="1"/>
  <c r="AM75" i="1" s="1"/>
  <c r="AN76" i="1"/>
  <c r="AN75" i="1" s="1"/>
  <c r="AO76" i="1"/>
  <c r="AO75" i="1" s="1"/>
  <c r="AP76" i="1"/>
  <c r="AP75" i="1" s="1"/>
  <c r="AQ76" i="1"/>
  <c r="AQ75" i="1" s="1"/>
  <c r="AR76" i="1"/>
  <c r="AR75" i="1" s="1"/>
  <c r="AS76" i="1"/>
  <c r="AS75" i="1" s="1"/>
  <c r="AT76" i="1"/>
  <c r="AT75" i="1" s="1"/>
  <c r="AU76" i="1"/>
  <c r="AU75" i="1" s="1"/>
  <c r="F92" i="1"/>
  <c r="F91" i="1" s="1"/>
  <c r="G92" i="1"/>
  <c r="G91" i="1" s="1"/>
  <c r="H92" i="1"/>
  <c r="H91" i="1" s="1"/>
  <c r="I92" i="1"/>
  <c r="I91" i="1" s="1"/>
  <c r="J92" i="1"/>
  <c r="J91" i="1" s="1"/>
  <c r="K92" i="1"/>
  <c r="K91" i="1" s="1"/>
  <c r="L92" i="1"/>
  <c r="L91" i="1" s="1"/>
  <c r="M92" i="1"/>
  <c r="M91" i="1" s="1"/>
  <c r="N92" i="1"/>
  <c r="N91" i="1" s="1"/>
  <c r="O92" i="1"/>
  <c r="O91" i="1" s="1"/>
  <c r="P92" i="1"/>
  <c r="P91" i="1" s="1"/>
  <c r="Q92" i="1"/>
  <c r="Q91" i="1" s="1"/>
  <c r="R92" i="1"/>
  <c r="R91" i="1" s="1"/>
  <c r="S92" i="1"/>
  <c r="S91" i="1" s="1"/>
  <c r="T92" i="1"/>
  <c r="T91" i="1" s="1"/>
  <c r="H87" i="1"/>
  <c r="F88" i="1"/>
  <c r="F14" i="1" s="1"/>
  <c r="G88" i="1"/>
  <c r="G14" i="1" s="1"/>
  <c r="H88" i="1"/>
  <c r="H14" i="1" s="1"/>
  <c r="I88" i="1"/>
  <c r="J88" i="1"/>
  <c r="K88" i="1"/>
  <c r="L88" i="1"/>
  <c r="M88" i="1"/>
  <c r="N88" i="1"/>
  <c r="F84" i="1"/>
  <c r="F83" i="1" s="1"/>
  <c r="G84" i="1"/>
  <c r="G83" i="1" s="1"/>
  <c r="H84" i="1"/>
  <c r="H83" i="1" s="1"/>
  <c r="I84" i="1"/>
  <c r="I83" i="1" s="1"/>
  <c r="J84" i="1"/>
  <c r="J83" i="1" s="1"/>
  <c r="K84" i="1"/>
  <c r="K83" i="1" s="1"/>
  <c r="L84" i="1"/>
  <c r="L83" i="1" s="1"/>
  <c r="M84" i="1"/>
  <c r="M83" i="1" s="1"/>
  <c r="N84" i="1"/>
  <c r="N83" i="1" s="1"/>
  <c r="F80" i="1"/>
  <c r="G80" i="1"/>
  <c r="H80" i="1"/>
  <c r="I80" i="1"/>
  <c r="J80" i="1"/>
  <c r="K80" i="1"/>
  <c r="L80" i="1"/>
  <c r="M80" i="1"/>
  <c r="N80" i="1"/>
  <c r="G76" i="1"/>
  <c r="H76" i="1"/>
  <c r="I76" i="1"/>
  <c r="J76" i="1"/>
  <c r="K76" i="1"/>
  <c r="L76" i="1"/>
  <c r="M76" i="1"/>
  <c r="N76" i="1"/>
  <c r="Z79" i="1" l="1"/>
  <c r="Z16" i="1"/>
  <c r="F16" i="1"/>
  <c r="F79" i="1"/>
  <c r="G87" i="1"/>
  <c r="F87" i="1"/>
  <c r="X79" i="1"/>
  <c r="X16" i="1"/>
  <c r="Z87" i="1"/>
  <c r="Z14" i="1"/>
  <c r="L87" i="1"/>
  <c r="L14" i="1"/>
  <c r="K79" i="1"/>
  <c r="K16" i="1"/>
  <c r="G79" i="1"/>
  <c r="G16" i="1"/>
  <c r="N87" i="1"/>
  <c r="N14" i="1"/>
  <c r="Y87" i="1"/>
  <c r="Y14" i="1"/>
  <c r="L79" i="1"/>
  <c r="L16" i="1"/>
  <c r="X87" i="1"/>
  <c r="X14" i="1"/>
  <c r="AC87" i="1"/>
  <c r="AC14" i="1"/>
  <c r="AB87" i="1"/>
  <c r="AB14" i="1"/>
  <c r="M75" i="1"/>
  <c r="AA87" i="1"/>
  <c r="AA14" i="1"/>
  <c r="N79" i="1"/>
  <c r="N16" i="1"/>
  <c r="M79" i="1"/>
  <c r="M16" i="1"/>
  <c r="K87" i="1"/>
  <c r="K14" i="1"/>
  <c r="J79" i="1"/>
  <c r="J16" i="1"/>
  <c r="J87" i="1"/>
  <c r="J14" i="1"/>
  <c r="I87" i="1"/>
  <c r="I14" i="1"/>
  <c r="Y79" i="1"/>
  <c r="Y16" i="1"/>
  <c r="M87" i="1"/>
  <c r="M14" i="1"/>
  <c r="I79" i="1"/>
  <c r="I16" i="1"/>
  <c r="H79" i="1"/>
  <c r="H16" i="1"/>
  <c r="N75" i="1"/>
  <c r="J75" i="1"/>
  <c r="L75" i="1"/>
  <c r="K75" i="1"/>
  <c r="H75" i="1"/>
  <c r="I75" i="1"/>
  <c r="G75" i="1"/>
  <c r="AU79" i="1"/>
  <c r="AU87" i="1"/>
  <c r="AR79" i="1"/>
  <c r="AP87" i="1"/>
  <c r="AO79" i="1"/>
  <c r="AO87" i="1"/>
  <c r="AS79" i="1"/>
  <c r="AP79" i="1"/>
  <c r="AN79" i="1"/>
  <c r="AN87" i="1"/>
  <c r="AT87" i="1"/>
  <c r="AF87" i="1"/>
  <c r="AE79" i="1"/>
  <c r="AM79" i="1"/>
  <c r="AM87" i="1"/>
  <c r="AR87" i="1"/>
  <c r="AQ87" i="1"/>
  <c r="AL79" i="1"/>
  <c r="AL87" i="1"/>
  <c r="AT79" i="1"/>
  <c r="AS87" i="1"/>
  <c r="AF79" i="1"/>
  <c r="AQ79" i="1"/>
  <c r="AK79" i="1"/>
  <c r="AK87" i="1"/>
  <c r="AE87" i="1"/>
  <c r="AD79" i="1"/>
  <c r="AD87" i="1"/>
  <c r="AJ79" i="1"/>
  <c r="AJ87" i="1"/>
  <c r="AG79" i="1"/>
  <c r="AH79" i="1"/>
  <c r="AI79" i="1"/>
  <c r="AI87" i="1"/>
  <c r="AH87" i="1"/>
  <c r="AG87" i="1"/>
  <c r="AC79" i="1"/>
  <c r="AB79" i="1"/>
  <c r="AA79" i="1"/>
  <c r="AU72" i="1" l="1"/>
  <c r="AT72" i="1"/>
  <c r="AS72" i="1"/>
  <c r="AR72" i="1"/>
  <c r="AQ72" i="1"/>
  <c r="AP72" i="1"/>
  <c r="AO72" i="1"/>
  <c r="AN72" i="1"/>
  <c r="AM72" i="1"/>
  <c r="AM71" i="1" s="1"/>
  <c r="AL72" i="1"/>
  <c r="AL71" i="1" s="1"/>
  <c r="AK72" i="1"/>
  <c r="AK71" i="1" s="1"/>
  <c r="AJ72" i="1"/>
  <c r="AJ71" i="1" s="1"/>
  <c r="AU71" i="1"/>
  <c r="AT71" i="1"/>
  <c r="AS71" i="1"/>
  <c r="AR71" i="1"/>
  <c r="AQ71" i="1"/>
  <c r="AP71" i="1"/>
  <c r="AO71" i="1"/>
  <c r="AN71" i="1"/>
  <c r="AU68" i="1"/>
  <c r="AU11" i="1" s="1"/>
  <c r="AT68" i="1"/>
  <c r="AT11" i="1" s="1"/>
  <c r="AS68" i="1"/>
  <c r="AS11" i="1" s="1"/>
  <c r="AR68" i="1"/>
  <c r="AR11" i="1" s="1"/>
  <c r="AQ68" i="1"/>
  <c r="AQ11" i="1" s="1"/>
  <c r="AP68" i="1"/>
  <c r="AP11" i="1" s="1"/>
  <c r="AO68" i="1"/>
  <c r="AO11" i="1" s="1"/>
  <c r="AN68" i="1"/>
  <c r="AN11" i="1" s="1"/>
  <c r="AM68" i="1"/>
  <c r="AM11" i="1" s="1"/>
  <c r="AL68" i="1"/>
  <c r="AL11" i="1" s="1"/>
  <c r="AK68" i="1"/>
  <c r="AK11" i="1" s="1"/>
  <c r="AJ68" i="1"/>
  <c r="AJ11" i="1" s="1"/>
  <c r="AT67" i="1"/>
  <c r="AS67" i="1"/>
  <c r="AR67" i="1"/>
  <c r="AQ67" i="1"/>
  <c r="AP67" i="1"/>
  <c r="AU65" i="1"/>
  <c r="AU10" i="1" s="1"/>
  <c r="AT65" i="1"/>
  <c r="AT10" i="1" s="1"/>
  <c r="AS65" i="1"/>
  <c r="AS10" i="1" s="1"/>
  <c r="AR65" i="1"/>
  <c r="AR10" i="1" s="1"/>
  <c r="AQ65" i="1"/>
  <c r="AQ10" i="1" s="1"/>
  <c r="AP65" i="1"/>
  <c r="AP10" i="1" s="1"/>
  <c r="AO65" i="1"/>
  <c r="AO10" i="1" s="1"/>
  <c r="AN65" i="1"/>
  <c r="AN10" i="1" s="1"/>
  <c r="AM65" i="1"/>
  <c r="AM10" i="1" s="1"/>
  <c r="AL65" i="1"/>
  <c r="AL10" i="1" s="1"/>
  <c r="AK65" i="1"/>
  <c r="AK10" i="1" s="1"/>
  <c r="AJ65" i="1"/>
  <c r="AJ10" i="1" s="1"/>
  <c r="AU64" i="1"/>
  <c r="AT64" i="1"/>
  <c r="AS64" i="1"/>
  <c r="AR64" i="1"/>
  <c r="AU55" i="1"/>
  <c r="AU5" i="1" s="1"/>
  <c r="AT55" i="1"/>
  <c r="AT5" i="1" s="1"/>
  <c r="AS55" i="1"/>
  <c r="AS5" i="1" s="1"/>
  <c r="AR55" i="1"/>
  <c r="AR5" i="1" s="1"/>
  <c r="AQ55" i="1"/>
  <c r="AQ5" i="1" s="1"/>
  <c r="AP55" i="1"/>
  <c r="AP5" i="1" s="1"/>
  <c r="AO55" i="1"/>
  <c r="AO5" i="1" s="1"/>
  <c r="AN55" i="1"/>
  <c r="AN5" i="1" s="1"/>
  <c r="AM55" i="1"/>
  <c r="AM5" i="1" s="1"/>
  <c r="AL55" i="1"/>
  <c r="AL5" i="1" s="1"/>
  <c r="AK55" i="1"/>
  <c r="AK5" i="1" s="1"/>
  <c r="AJ55" i="1"/>
  <c r="AJ5" i="1" s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U40" i="1"/>
  <c r="AU33" i="1" s="1"/>
  <c r="AT40" i="1"/>
  <c r="AT33" i="1" s="1"/>
  <c r="AS40" i="1"/>
  <c r="AS33" i="1" s="1"/>
  <c r="AR40" i="1"/>
  <c r="AQ40" i="1"/>
  <c r="AP40" i="1"/>
  <c r="AO40" i="1"/>
  <c r="AN40" i="1"/>
  <c r="AM40" i="1"/>
  <c r="AL40" i="1"/>
  <c r="AK40" i="1"/>
  <c r="AJ40" i="1"/>
  <c r="AU37" i="1"/>
  <c r="AU4" i="1" s="1"/>
  <c r="AT37" i="1"/>
  <c r="AT4" i="1" s="1"/>
  <c r="AS37" i="1"/>
  <c r="AS4" i="1" s="1"/>
  <c r="AR37" i="1"/>
  <c r="AR4" i="1" s="1"/>
  <c r="AQ37" i="1"/>
  <c r="AQ4" i="1" s="1"/>
  <c r="AQ17" i="1" s="1"/>
  <c r="AP37" i="1"/>
  <c r="AP4" i="1" s="1"/>
  <c r="AO37" i="1"/>
  <c r="AO4" i="1" s="1"/>
  <c r="AN37" i="1"/>
  <c r="AN4" i="1" s="1"/>
  <c r="AM37" i="1"/>
  <c r="AM4" i="1" s="1"/>
  <c r="AL37" i="1"/>
  <c r="AL4" i="1" s="1"/>
  <c r="AK37" i="1"/>
  <c r="AK4" i="1" s="1"/>
  <c r="AJ37" i="1"/>
  <c r="AJ4" i="1" s="1"/>
  <c r="AU34" i="1"/>
  <c r="AU3" i="1" s="1"/>
  <c r="AT34" i="1"/>
  <c r="AT3" i="1" s="1"/>
  <c r="AS34" i="1"/>
  <c r="AS3" i="1" s="1"/>
  <c r="AR34" i="1"/>
  <c r="AR3" i="1" s="1"/>
  <c r="AQ34" i="1"/>
  <c r="AQ3" i="1" s="1"/>
  <c r="AP34" i="1"/>
  <c r="AP3" i="1" s="1"/>
  <c r="AO34" i="1"/>
  <c r="AO3" i="1" s="1"/>
  <c r="AN34" i="1"/>
  <c r="AN3" i="1" s="1"/>
  <c r="AM34" i="1"/>
  <c r="AL34" i="1"/>
  <c r="AK34" i="1"/>
  <c r="AK3" i="1" s="1"/>
  <c r="AJ34" i="1"/>
  <c r="AJ3" i="1" s="1"/>
  <c r="AU30" i="1"/>
  <c r="AU8" i="1" s="1"/>
  <c r="AT30" i="1"/>
  <c r="AT8" i="1" s="1"/>
  <c r="AS30" i="1"/>
  <c r="AS8" i="1" s="1"/>
  <c r="AR30" i="1"/>
  <c r="AR8" i="1" s="1"/>
  <c r="AQ30" i="1"/>
  <c r="AQ8" i="1" s="1"/>
  <c r="AP30" i="1"/>
  <c r="AO30" i="1"/>
  <c r="AN30" i="1"/>
  <c r="AM30" i="1"/>
  <c r="AL30" i="1"/>
  <c r="AK30" i="1"/>
  <c r="AJ30" i="1"/>
  <c r="AU27" i="1"/>
  <c r="AT27" i="1"/>
  <c r="AS27" i="1"/>
  <c r="AR27" i="1"/>
  <c r="AQ27" i="1"/>
  <c r="AQ7" i="1" s="1"/>
  <c r="AP27" i="1"/>
  <c r="AP7" i="1" s="1"/>
  <c r="AO27" i="1"/>
  <c r="AO7" i="1" s="1"/>
  <c r="AN27" i="1"/>
  <c r="AN7" i="1" s="1"/>
  <c r="AM27" i="1"/>
  <c r="AM7" i="1" s="1"/>
  <c r="AL27" i="1"/>
  <c r="AL7" i="1" s="1"/>
  <c r="AK27" i="1"/>
  <c r="AK7" i="1" s="1"/>
  <c r="AJ27" i="1"/>
  <c r="AJ7" i="1" s="1"/>
  <c r="AU24" i="1"/>
  <c r="AU2" i="1" s="1"/>
  <c r="AT24" i="1"/>
  <c r="AT2" i="1" s="1"/>
  <c r="AS24" i="1"/>
  <c r="AS2" i="1" s="1"/>
  <c r="AR24" i="1"/>
  <c r="AR2" i="1" s="1"/>
  <c r="AQ24" i="1"/>
  <c r="AQ2" i="1" s="1"/>
  <c r="AP24" i="1"/>
  <c r="AP2" i="1" s="1"/>
  <c r="AO24" i="1"/>
  <c r="AO2" i="1" s="1"/>
  <c r="AN24" i="1"/>
  <c r="AN2" i="1" s="1"/>
  <c r="AM24" i="1"/>
  <c r="AM2" i="1" s="1"/>
  <c r="AL24" i="1"/>
  <c r="AL2" i="1" s="1"/>
  <c r="AK24" i="1"/>
  <c r="AK2" i="1" s="1"/>
  <c r="AJ24" i="1"/>
  <c r="AJ2" i="1" s="1"/>
  <c r="AI72" i="1"/>
  <c r="AI71" i="1" s="1"/>
  <c r="AH72" i="1"/>
  <c r="AH71" i="1" s="1"/>
  <c r="AG72" i="1"/>
  <c r="AF72" i="1"/>
  <c r="AE72" i="1"/>
  <c r="AD72" i="1"/>
  <c r="AD71" i="1" s="1"/>
  <c r="AG71" i="1"/>
  <c r="AF71" i="1"/>
  <c r="AE71" i="1"/>
  <c r="AI68" i="1"/>
  <c r="AH68" i="1"/>
  <c r="AG68" i="1"/>
  <c r="AF68" i="1"/>
  <c r="AE68" i="1"/>
  <c r="AD68" i="1"/>
  <c r="AG67" i="1"/>
  <c r="AD67" i="1"/>
  <c r="AI65" i="1"/>
  <c r="AI10" i="1" s="1"/>
  <c r="AH65" i="1"/>
  <c r="AH10" i="1" s="1"/>
  <c r="AG65" i="1"/>
  <c r="AG10" i="1" s="1"/>
  <c r="AF65" i="1"/>
  <c r="AF10" i="1" s="1"/>
  <c r="AE65" i="1"/>
  <c r="AE10" i="1" s="1"/>
  <c r="AD65" i="1"/>
  <c r="AD10" i="1" s="1"/>
  <c r="AG64" i="1"/>
  <c r="AD64" i="1"/>
  <c r="AI55" i="1"/>
  <c r="AI5" i="1" s="1"/>
  <c r="AH55" i="1"/>
  <c r="AH5" i="1" s="1"/>
  <c r="AG55" i="1"/>
  <c r="AG5" i="1" s="1"/>
  <c r="AF55" i="1"/>
  <c r="AF5" i="1" s="1"/>
  <c r="AE55" i="1"/>
  <c r="AE5" i="1" s="1"/>
  <c r="AD55" i="1"/>
  <c r="AD5" i="1" s="1"/>
  <c r="AI43" i="1"/>
  <c r="AH43" i="1"/>
  <c r="AG43" i="1"/>
  <c r="AF43" i="1"/>
  <c r="AE43" i="1"/>
  <c r="AD43" i="1"/>
  <c r="AI40" i="1"/>
  <c r="AH40" i="1"/>
  <c r="AG40" i="1"/>
  <c r="AF40" i="1"/>
  <c r="AE40" i="1"/>
  <c r="AD40" i="1"/>
  <c r="AI37" i="1"/>
  <c r="AI4" i="1" s="1"/>
  <c r="AH37" i="1"/>
  <c r="AH4" i="1" s="1"/>
  <c r="AG37" i="1"/>
  <c r="AG4" i="1" s="1"/>
  <c r="AF37" i="1"/>
  <c r="AF4" i="1" s="1"/>
  <c r="AE37" i="1"/>
  <c r="AE4" i="1" s="1"/>
  <c r="AD37" i="1"/>
  <c r="AD4" i="1" s="1"/>
  <c r="AI34" i="1"/>
  <c r="AI3" i="1" s="1"/>
  <c r="AH34" i="1"/>
  <c r="AH3" i="1" s="1"/>
  <c r="AG34" i="1"/>
  <c r="AG3" i="1" s="1"/>
  <c r="AF34" i="1"/>
  <c r="AF3" i="1" s="1"/>
  <c r="AE34" i="1"/>
  <c r="AE3" i="1" s="1"/>
  <c r="AD34" i="1"/>
  <c r="AD3" i="1" s="1"/>
  <c r="AI30" i="1"/>
  <c r="AI8" i="1" s="1"/>
  <c r="AH30" i="1"/>
  <c r="AH8" i="1" s="1"/>
  <c r="AG30" i="1"/>
  <c r="AG8" i="1" s="1"/>
  <c r="AF30" i="1"/>
  <c r="AF8" i="1" s="1"/>
  <c r="AE30" i="1"/>
  <c r="AE8" i="1" s="1"/>
  <c r="AD30" i="1"/>
  <c r="AD8" i="1" s="1"/>
  <c r="AI27" i="1"/>
  <c r="AI7" i="1" s="1"/>
  <c r="AH27" i="1"/>
  <c r="AH7" i="1" s="1"/>
  <c r="AG27" i="1"/>
  <c r="AG7" i="1" s="1"/>
  <c r="AF27" i="1"/>
  <c r="AF7" i="1" s="1"/>
  <c r="AE27" i="1"/>
  <c r="AE7" i="1" s="1"/>
  <c r="AD27" i="1"/>
  <c r="AD7" i="1" s="1"/>
  <c r="AI24" i="1"/>
  <c r="AI2" i="1" s="1"/>
  <c r="AH24" i="1"/>
  <c r="AH2" i="1" s="1"/>
  <c r="AG24" i="1"/>
  <c r="AG2" i="1" s="1"/>
  <c r="AF24" i="1"/>
  <c r="AF2" i="1" s="1"/>
  <c r="AE24" i="1"/>
  <c r="AE2" i="1" s="1"/>
  <c r="AD24" i="1"/>
  <c r="AD2" i="1" s="1"/>
  <c r="AC72" i="1"/>
  <c r="AB72" i="1"/>
  <c r="AB71" i="1" s="1"/>
  <c r="AA72" i="1"/>
  <c r="AA71" i="1" s="1"/>
  <c r="AC71" i="1"/>
  <c r="AC68" i="1"/>
  <c r="AC11" i="1" s="1"/>
  <c r="AB68" i="1"/>
  <c r="AB11" i="1" s="1"/>
  <c r="AA68" i="1"/>
  <c r="AC65" i="1"/>
  <c r="AC10" i="1" s="1"/>
  <c r="AB65" i="1"/>
  <c r="AB10" i="1" s="1"/>
  <c r="AA65" i="1"/>
  <c r="AA10" i="1" s="1"/>
  <c r="AC64" i="1"/>
  <c r="AC55" i="1"/>
  <c r="AC5" i="1" s="1"/>
  <c r="AB55" i="1"/>
  <c r="AB5" i="1" s="1"/>
  <c r="AA55" i="1"/>
  <c r="AA5" i="1" s="1"/>
  <c r="AC43" i="1"/>
  <c r="AB43" i="1"/>
  <c r="AA43" i="1"/>
  <c r="AC40" i="1"/>
  <c r="AB40" i="1"/>
  <c r="AA40" i="1"/>
  <c r="AC37" i="1"/>
  <c r="AC4" i="1" s="1"/>
  <c r="AB37" i="1"/>
  <c r="AB4" i="1" s="1"/>
  <c r="AA37" i="1"/>
  <c r="AA4" i="1" s="1"/>
  <c r="AC34" i="1"/>
  <c r="AC3" i="1" s="1"/>
  <c r="AB34" i="1"/>
  <c r="AA34" i="1"/>
  <c r="AA3" i="1" s="1"/>
  <c r="AC30" i="1"/>
  <c r="AB30" i="1"/>
  <c r="AB8" i="1" s="1"/>
  <c r="AA30" i="1"/>
  <c r="AA8" i="1" s="1"/>
  <c r="AC27" i="1"/>
  <c r="AC7" i="1" s="1"/>
  <c r="AB27" i="1"/>
  <c r="AB7" i="1" s="1"/>
  <c r="AA27" i="1"/>
  <c r="AA7" i="1" s="1"/>
  <c r="AC24" i="1"/>
  <c r="AC2" i="1" s="1"/>
  <c r="AB24" i="1"/>
  <c r="AB2" i="1" s="1"/>
  <c r="AA24" i="1"/>
  <c r="AA2" i="1" s="1"/>
  <c r="W92" i="1"/>
  <c r="V92" i="1"/>
  <c r="V91" i="1" s="1"/>
  <c r="U92" i="1"/>
  <c r="U91" i="1" s="1"/>
  <c r="W91" i="1"/>
  <c r="AN17" i="1" l="1"/>
  <c r="AC8" i="1"/>
  <c r="AC17" i="1" s="1"/>
  <c r="AR7" i="1"/>
  <c r="AR17" i="1" s="1"/>
  <c r="AL33" i="1"/>
  <c r="AL3" i="1"/>
  <c r="AT7" i="1"/>
  <c r="AT17" i="1" s="1"/>
  <c r="AE11" i="1"/>
  <c r="AE17" i="1" s="1"/>
  <c r="AF11" i="1"/>
  <c r="AF17" i="1" s="1"/>
  <c r="AM8" i="1"/>
  <c r="AN64" i="1"/>
  <c r="AJ67" i="1"/>
  <c r="AM33" i="1"/>
  <c r="AM3" i="1"/>
  <c r="AN8" i="1"/>
  <c r="AO64" i="1"/>
  <c r="AK67" i="1"/>
  <c r="AJ8" i="1"/>
  <c r="AJ17" i="1" s="1"/>
  <c r="AK8" i="1"/>
  <c r="AG11" i="1"/>
  <c r="AG17" i="1" s="1"/>
  <c r="AO8" i="1"/>
  <c r="AO17" i="1" s="1"/>
  <c r="AP64" i="1"/>
  <c r="AM67" i="1"/>
  <c r="AA67" i="1"/>
  <c r="AA11" i="1"/>
  <c r="AB33" i="1"/>
  <c r="AB3" i="1"/>
  <c r="AB17" i="1" s="1"/>
  <c r="AS7" i="1"/>
  <c r="AS17" i="1" s="1"/>
  <c r="AU7" i="1"/>
  <c r="AU17" i="1" s="1"/>
  <c r="AD11" i="1"/>
  <c r="AD17" i="1" s="1"/>
  <c r="AL64" i="1"/>
  <c r="AL18" i="1" s="1"/>
  <c r="AL8" i="1"/>
  <c r="AM64" i="1"/>
  <c r="AA23" i="1"/>
  <c r="AP8" i="1"/>
  <c r="AP17" i="1" s="1"/>
  <c r="AQ64" i="1"/>
  <c r="AN67" i="1"/>
  <c r="AL67" i="1"/>
  <c r="AO67" i="1"/>
  <c r="AH67" i="1"/>
  <c r="AH11" i="1"/>
  <c r="AH17" i="1" s="1"/>
  <c r="AI67" i="1"/>
  <c r="AI11" i="1"/>
  <c r="AI17" i="1" s="1"/>
  <c r="AU67" i="1"/>
  <c r="AU18" i="1" s="1"/>
  <c r="AK64" i="1"/>
  <c r="AE67" i="1"/>
  <c r="AB67" i="1"/>
  <c r="AF67" i="1"/>
  <c r="AC67" i="1"/>
  <c r="AE64" i="1"/>
  <c r="AF64" i="1"/>
  <c r="AK33" i="1"/>
  <c r="AN33" i="1"/>
  <c r="AO33" i="1"/>
  <c r="AP33" i="1"/>
  <c r="AJ33" i="1"/>
  <c r="AH23" i="1"/>
  <c r="AQ33" i="1"/>
  <c r="AI64" i="1"/>
  <c r="AA17" i="1"/>
  <c r="AI23" i="1"/>
  <c r="AR33" i="1"/>
  <c r="AR18" i="1" s="1"/>
  <c r="AC33" i="1"/>
  <c r="AC18" i="1" s="1"/>
  <c r="AG33" i="1"/>
  <c r="AG18" i="1" s="1"/>
  <c r="AB64" i="1"/>
  <c r="AB18" i="1" s="1"/>
  <c r="AD23" i="1"/>
  <c r="AJ64" i="1"/>
  <c r="AE23" i="1"/>
  <c r="AA33" i="1"/>
  <c r="AA64" i="1"/>
  <c r="AF23" i="1"/>
  <c r="AH64" i="1"/>
  <c r="AS23" i="1"/>
  <c r="AS18" i="1" s="1"/>
  <c r="AT23" i="1"/>
  <c r="AT18" i="1" s="1"/>
  <c r="AU23" i="1"/>
  <c r="AP23" i="1"/>
  <c r="AR23" i="1"/>
  <c r="AQ23" i="1"/>
  <c r="AO23" i="1"/>
  <c r="AM23" i="1"/>
  <c r="AM18" i="1" s="1"/>
  <c r="AN23" i="1"/>
  <c r="AK17" i="1"/>
  <c r="AL17" i="1"/>
  <c r="AJ23" i="1"/>
  <c r="AL23" i="1"/>
  <c r="AK23" i="1"/>
  <c r="AG23" i="1"/>
  <c r="AH33" i="1"/>
  <c r="AI33" i="1"/>
  <c r="AD33" i="1"/>
  <c r="AE33" i="1"/>
  <c r="AF33" i="1"/>
  <c r="AB23" i="1"/>
  <c r="AC23" i="1"/>
  <c r="AQ18" i="1" l="1"/>
  <c r="AF18" i="1"/>
  <c r="AD18" i="1"/>
  <c r="AK18" i="1"/>
  <c r="AJ18" i="1"/>
  <c r="AP18" i="1"/>
  <c r="AO18" i="1"/>
  <c r="AA18" i="1"/>
  <c r="AN18" i="1"/>
  <c r="AM17" i="1"/>
  <c r="AE18" i="1"/>
  <c r="AI18" i="1"/>
  <c r="AH18" i="1"/>
  <c r="U88" i="1"/>
  <c r="U14" i="1" s="1"/>
  <c r="V88" i="1"/>
  <c r="V14" i="1" s="1"/>
  <c r="W88" i="1"/>
  <c r="W14" i="1" s="1"/>
  <c r="U84" i="1"/>
  <c r="U83" i="1" s="1"/>
  <c r="V84" i="1"/>
  <c r="V83" i="1" s="1"/>
  <c r="W84" i="1"/>
  <c r="W83" i="1" s="1"/>
  <c r="W76" i="1"/>
  <c r="W75" i="1" s="1"/>
  <c r="U80" i="1"/>
  <c r="U16" i="1" s="1"/>
  <c r="V80" i="1"/>
  <c r="V16" i="1" s="1"/>
  <c r="W80" i="1"/>
  <c r="W16" i="1" s="1"/>
  <c r="U76" i="1"/>
  <c r="U75" i="1" s="1"/>
  <c r="V76" i="1"/>
  <c r="V75" i="1" s="1"/>
  <c r="T88" i="1"/>
  <c r="S88" i="1"/>
  <c r="R88" i="1"/>
  <c r="T84" i="1"/>
  <c r="S84" i="1"/>
  <c r="S83" i="1" s="1"/>
  <c r="R84" i="1"/>
  <c r="R83" i="1" s="1"/>
  <c r="T83" i="1"/>
  <c r="T80" i="1"/>
  <c r="T16" i="1" s="1"/>
  <c r="S80" i="1"/>
  <c r="R80" i="1"/>
  <c r="T79" i="1"/>
  <c r="T76" i="1"/>
  <c r="T75" i="1" s="1"/>
  <c r="S76" i="1"/>
  <c r="S75" i="1" s="1"/>
  <c r="R76" i="1"/>
  <c r="R75" i="1" s="1"/>
  <c r="R79" i="1" l="1"/>
  <c r="R16" i="1"/>
  <c r="U87" i="1"/>
  <c r="R87" i="1"/>
  <c r="R14" i="1"/>
  <c r="S87" i="1"/>
  <c r="S14" i="1"/>
  <c r="T87" i="1"/>
  <c r="T14" i="1"/>
  <c r="S79" i="1"/>
  <c r="S16" i="1"/>
  <c r="V87" i="1"/>
  <c r="W79" i="1"/>
  <c r="V79" i="1"/>
  <c r="U79" i="1"/>
  <c r="W87" i="1"/>
  <c r="P88" i="1"/>
  <c r="Q88" i="1"/>
  <c r="O88" i="1"/>
  <c r="O14" i="1" s="1"/>
  <c r="P84" i="1"/>
  <c r="P83" i="1" s="1"/>
  <c r="Q84" i="1"/>
  <c r="Q83" i="1" s="1"/>
  <c r="O84" i="1"/>
  <c r="O83" i="1" s="1"/>
  <c r="P80" i="1"/>
  <c r="Q80" i="1"/>
  <c r="O80" i="1"/>
  <c r="P76" i="1"/>
  <c r="P75" i="1" s="1"/>
  <c r="Q76" i="1"/>
  <c r="Q75" i="1" s="1"/>
  <c r="O76" i="1"/>
  <c r="O75" i="1" s="1"/>
  <c r="O87" i="1" l="1"/>
  <c r="Q87" i="1"/>
  <c r="Q14" i="1"/>
  <c r="Q79" i="1"/>
  <c r="Q16" i="1"/>
  <c r="P79" i="1"/>
  <c r="P16" i="1"/>
  <c r="P87" i="1"/>
  <c r="P14" i="1"/>
  <c r="O79" i="1"/>
  <c r="O16" i="1"/>
  <c r="L71" i="1"/>
  <c r="S71" i="1"/>
  <c r="T71" i="1"/>
  <c r="I72" i="1"/>
  <c r="I71" i="1" s="1"/>
  <c r="J72" i="1"/>
  <c r="J71" i="1" s="1"/>
  <c r="K72" i="1"/>
  <c r="K71" i="1" s="1"/>
  <c r="L72" i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T72" i="1"/>
  <c r="U72" i="1"/>
  <c r="U71" i="1" s="1"/>
  <c r="V72" i="1"/>
  <c r="V71" i="1" s="1"/>
  <c r="W72" i="1"/>
  <c r="W71" i="1" s="1"/>
  <c r="X72" i="1"/>
  <c r="X71" i="1" s="1"/>
  <c r="Y72" i="1"/>
  <c r="Y71" i="1" s="1"/>
  <c r="Z72" i="1"/>
  <c r="Z71" i="1" s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K64" i="1"/>
  <c r="L64" i="1"/>
  <c r="U64" i="1"/>
  <c r="X64" i="1"/>
  <c r="I65" i="1"/>
  <c r="I10" i="1" s="1"/>
  <c r="J65" i="1"/>
  <c r="J10" i="1" s="1"/>
  <c r="K65" i="1"/>
  <c r="K10" i="1" s="1"/>
  <c r="L65" i="1"/>
  <c r="L10" i="1" s="1"/>
  <c r="M65" i="1"/>
  <c r="N65" i="1"/>
  <c r="O65" i="1"/>
  <c r="O10" i="1" s="1"/>
  <c r="P65" i="1"/>
  <c r="P10" i="1" s="1"/>
  <c r="Q65" i="1"/>
  <c r="Q10" i="1" s="1"/>
  <c r="R65" i="1"/>
  <c r="R10" i="1" s="1"/>
  <c r="S65" i="1"/>
  <c r="S10" i="1" s="1"/>
  <c r="T65" i="1"/>
  <c r="T10" i="1" s="1"/>
  <c r="U65" i="1"/>
  <c r="U10" i="1" s="1"/>
  <c r="V65" i="1"/>
  <c r="V10" i="1" s="1"/>
  <c r="W65" i="1"/>
  <c r="W10" i="1" s="1"/>
  <c r="X65" i="1"/>
  <c r="X10" i="1" s="1"/>
  <c r="Y65" i="1"/>
  <c r="Y10" i="1" s="1"/>
  <c r="Z65" i="1"/>
  <c r="Z10" i="1" s="1"/>
  <c r="I55" i="1"/>
  <c r="I5" i="1" s="1"/>
  <c r="J55" i="1"/>
  <c r="J5" i="1" s="1"/>
  <c r="K55" i="1"/>
  <c r="K5" i="1" s="1"/>
  <c r="L55" i="1"/>
  <c r="L5" i="1" s="1"/>
  <c r="M55" i="1"/>
  <c r="M5" i="1" s="1"/>
  <c r="N55" i="1"/>
  <c r="N5" i="1" s="1"/>
  <c r="O55" i="1"/>
  <c r="O5" i="1" s="1"/>
  <c r="P55" i="1"/>
  <c r="P5" i="1" s="1"/>
  <c r="Q55" i="1"/>
  <c r="Q5" i="1" s="1"/>
  <c r="R55" i="1"/>
  <c r="R5" i="1" s="1"/>
  <c r="S55" i="1"/>
  <c r="S5" i="1" s="1"/>
  <c r="T55" i="1"/>
  <c r="T5" i="1" s="1"/>
  <c r="U55" i="1"/>
  <c r="U5" i="1" s="1"/>
  <c r="V55" i="1"/>
  <c r="V5" i="1" s="1"/>
  <c r="W55" i="1"/>
  <c r="W5" i="1" s="1"/>
  <c r="X55" i="1"/>
  <c r="X5" i="1" s="1"/>
  <c r="Y55" i="1"/>
  <c r="Y5" i="1" s="1"/>
  <c r="Z55" i="1"/>
  <c r="Z5" i="1" s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I37" i="1"/>
  <c r="I4" i="1" s="1"/>
  <c r="J37" i="1"/>
  <c r="J4" i="1" s="1"/>
  <c r="K37" i="1"/>
  <c r="K4" i="1" s="1"/>
  <c r="L37" i="1"/>
  <c r="L4" i="1" s="1"/>
  <c r="M37" i="1"/>
  <c r="M4" i="1" s="1"/>
  <c r="N37" i="1"/>
  <c r="N4" i="1" s="1"/>
  <c r="O37" i="1"/>
  <c r="O4" i="1" s="1"/>
  <c r="P37" i="1"/>
  <c r="P4" i="1" s="1"/>
  <c r="Q37" i="1"/>
  <c r="Q4" i="1" s="1"/>
  <c r="R37" i="1"/>
  <c r="R4" i="1" s="1"/>
  <c r="S37" i="1"/>
  <c r="S4" i="1" s="1"/>
  <c r="T37" i="1"/>
  <c r="T4" i="1" s="1"/>
  <c r="U37" i="1"/>
  <c r="U4" i="1" s="1"/>
  <c r="V37" i="1"/>
  <c r="V4" i="1" s="1"/>
  <c r="W37" i="1"/>
  <c r="W4" i="1" s="1"/>
  <c r="X37" i="1"/>
  <c r="X4" i="1" s="1"/>
  <c r="Y37" i="1"/>
  <c r="Y4" i="1" s="1"/>
  <c r="Z37" i="1"/>
  <c r="Z4" i="1" s="1"/>
  <c r="I34" i="1"/>
  <c r="I3" i="1" s="1"/>
  <c r="J34" i="1"/>
  <c r="J3" i="1" s="1"/>
  <c r="K34" i="1"/>
  <c r="K3" i="1" s="1"/>
  <c r="L34" i="1"/>
  <c r="L3" i="1" s="1"/>
  <c r="M34" i="1"/>
  <c r="M3" i="1" s="1"/>
  <c r="N34" i="1"/>
  <c r="N3" i="1" s="1"/>
  <c r="O34" i="1"/>
  <c r="P34" i="1"/>
  <c r="P3" i="1" s="1"/>
  <c r="Q34" i="1"/>
  <c r="Q3" i="1" s="1"/>
  <c r="R34" i="1"/>
  <c r="R3" i="1" s="1"/>
  <c r="S34" i="1"/>
  <c r="S3" i="1" s="1"/>
  <c r="T34" i="1"/>
  <c r="T3" i="1" s="1"/>
  <c r="U34" i="1"/>
  <c r="U3" i="1" s="1"/>
  <c r="V34" i="1"/>
  <c r="V3" i="1" s="1"/>
  <c r="W34" i="1"/>
  <c r="W3" i="1" s="1"/>
  <c r="X34" i="1"/>
  <c r="X3" i="1" s="1"/>
  <c r="Y34" i="1"/>
  <c r="Y3" i="1" s="1"/>
  <c r="Z34" i="1"/>
  <c r="Z3" i="1" s="1"/>
  <c r="I30" i="1"/>
  <c r="J30" i="1"/>
  <c r="K30" i="1"/>
  <c r="K8" i="1" s="1"/>
  <c r="L30" i="1"/>
  <c r="L8" i="1" s="1"/>
  <c r="M30" i="1"/>
  <c r="M8" i="1" s="1"/>
  <c r="N30" i="1"/>
  <c r="N8" i="1" s="1"/>
  <c r="O30" i="1"/>
  <c r="O8" i="1" s="1"/>
  <c r="P30" i="1"/>
  <c r="P8" i="1" s="1"/>
  <c r="Q30" i="1"/>
  <c r="Q8" i="1" s="1"/>
  <c r="R30" i="1"/>
  <c r="R8" i="1" s="1"/>
  <c r="S30" i="1"/>
  <c r="T30" i="1"/>
  <c r="U30" i="1"/>
  <c r="V30" i="1"/>
  <c r="W30" i="1"/>
  <c r="X30" i="1"/>
  <c r="Y30" i="1"/>
  <c r="Z30" i="1"/>
  <c r="I27" i="1"/>
  <c r="J27" i="1"/>
  <c r="K27" i="1"/>
  <c r="L27" i="1"/>
  <c r="M27" i="1"/>
  <c r="M7" i="1" s="1"/>
  <c r="N27" i="1"/>
  <c r="N7" i="1" s="1"/>
  <c r="O27" i="1"/>
  <c r="O7" i="1" s="1"/>
  <c r="P27" i="1"/>
  <c r="P7" i="1" s="1"/>
  <c r="Q27" i="1"/>
  <c r="Q7" i="1" s="1"/>
  <c r="R27" i="1"/>
  <c r="R7" i="1" s="1"/>
  <c r="S27" i="1"/>
  <c r="S7" i="1" s="1"/>
  <c r="T27" i="1"/>
  <c r="T7" i="1" s="1"/>
  <c r="U27" i="1"/>
  <c r="V27" i="1"/>
  <c r="W27" i="1"/>
  <c r="X27" i="1"/>
  <c r="Y27" i="1"/>
  <c r="Z27" i="1"/>
  <c r="I24" i="1"/>
  <c r="I2" i="1" s="1"/>
  <c r="J24" i="1"/>
  <c r="J2" i="1" s="1"/>
  <c r="K24" i="1"/>
  <c r="K2" i="1" s="1"/>
  <c r="L24" i="1"/>
  <c r="M24" i="1"/>
  <c r="M2" i="1" s="1"/>
  <c r="N24" i="1"/>
  <c r="O24" i="1"/>
  <c r="O2" i="1" s="1"/>
  <c r="P24" i="1"/>
  <c r="P2" i="1" s="1"/>
  <c r="Q24" i="1"/>
  <c r="Q2" i="1" s="1"/>
  <c r="R24" i="1"/>
  <c r="R2" i="1" s="1"/>
  <c r="S24" i="1"/>
  <c r="S2" i="1" s="1"/>
  <c r="T24" i="1"/>
  <c r="T2" i="1" s="1"/>
  <c r="U24" i="1"/>
  <c r="U2" i="1" s="1"/>
  <c r="V24" i="1"/>
  <c r="V2" i="1" s="1"/>
  <c r="W24" i="1"/>
  <c r="W2" i="1" s="1"/>
  <c r="X24" i="1"/>
  <c r="Y24" i="1"/>
  <c r="Y2" i="1" s="1"/>
  <c r="Z24" i="1"/>
  <c r="Z2" i="1" s="1"/>
  <c r="O33" i="1" l="1"/>
  <c r="O3" i="1"/>
  <c r="J8" i="1"/>
  <c r="K7" i="1"/>
  <c r="I8" i="1"/>
  <c r="I7" i="1"/>
  <c r="U67" i="1"/>
  <c r="U11" i="1"/>
  <c r="Y8" i="1"/>
  <c r="X8" i="1"/>
  <c r="W8" i="1"/>
  <c r="L67" i="1"/>
  <c r="L11" i="1"/>
  <c r="L7" i="1"/>
  <c r="Z7" i="1"/>
  <c r="X7" i="1"/>
  <c r="O67" i="1"/>
  <c r="O11" i="1"/>
  <c r="I11" i="1"/>
  <c r="I67" i="1"/>
  <c r="N23" i="1"/>
  <c r="N2" i="1"/>
  <c r="J7" i="1"/>
  <c r="R67" i="1"/>
  <c r="R11" i="1"/>
  <c r="V8" i="1"/>
  <c r="U8" i="1"/>
  <c r="V7" i="1"/>
  <c r="J11" i="1"/>
  <c r="I64" i="1"/>
  <c r="X67" i="1"/>
  <c r="X11" i="1"/>
  <c r="L23" i="1"/>
  <c r="L2" i="1"/>
  <c r="L17" i="1" s="1"/>
  <c r="Z8" i="1"/>
  <c r="Y7" i="1"/>
  <c r="Y17" i="1" s="1"/>
  <c r="W7" i="1"/>
  <c r="W17" i="1" s="1"/>
  <c r="X23" i="1"/>
  <c r="X2" i="1"/>
  <c r="X17" i="1" s="1"/>
  <c r="T8" i="1"/>
  <c r="U7" i="1"/>
  <c r="S8" i="1"/>
  <c r="N67" i="1"/>
  <c r="N11" i="1"/>
  <c r="Y67" i="1"/>
  <c r="Y11" i="1"/>
  <c r="W67" i="1"/>
  <c r="W11" i="1"/>
  <c r="K67" i="1"/>
  <c r="K11" i="1"/>
  <c r="K17" i="1" s="1"/>
  <c r="Q67" i="1"/>
  <c r="Q11" i="1"/>
  <c r="Q17" i="1" s="1"/>
  <c r="P67" i="1"/>
  <c r="P11" i="1"/>
  <c r="P17" i="1" s="1"/>
  <c r="Z67" i="1"/>
  <c r="Z11" i="1"/>
  <c r="Z17" i="1" s="1"/>
  <c r="M67" i="1"/>
  <c r="M11" i="1"/>
  <c r="M64" i="1"/>
  <c r="M10" i="1"/>
  <c r="T67" i="1"/>
  <c r="T11" i="1"/>
  <c r="N64" i="1"/>
  <c r="N10" i="1"/>
  <c r="N17" i="1" s="1"/>
  <c r="V67" i="1"/>
  <c r="V11" i="1"/>
  <c r="W64" i="1"/>
  <c r="J67" i="1"/>
  <c r="V64" i="1"/>
  <c r="S67" i="1"/>
  <c r="S11" i="1"/>
  <c r="S17" i="1" s="1"/>
  <c r="R64" i="1"/>
  <c r="Q33" i="1"/>
  <c r="Q64" i="1"/>
  <c r="P64" i="1"/>
  <c r="T64" i="1"/>
  <c r="U17" i="1"/>
  <c r="O64" i="1"/>
  <c r="S64" i="1"/>
  <c r="P33" i="1"/>
  <c r="Z64" i="1"/>
  <c r="Y33" i="1"/>
  <c r="Y64" i="1"/>
  <c r="X33" i="1"/>
  <c r="R17" i="1"/>
  <c r="J64" i="1"/>
  <c r="M23" i="1"/>
  <c r="W33" i="1"/>
  <c r="Z33" i="1"/>
  <c r="V33" i="1"/>
  <c r="Y23" i="1"/>
  <c r="U33" i="1"/>
  <c r="U18" i="1" s="1"/>
  <c r="O17" i="1"/>
  <c r="Z23" i="1"/>
  <c r="R23" i="1"/>
  <c r="P23" i="1"/>
  <c r="O23" i="1"/>
  <c r="Q23" i="1"/>
  <c r="N33" i="1"/>
  <c r="I23" i="1"/>
  <c r="T33" i="1"/>
  <c r="S33" i="1"/>
  <c r="L33" i="1"/>
  <c r="R33" i="1"/>
  <c r="K33" i="1"/>
  <c r="M33" i="1"/>
  <c r="J33" i="1"/>
  <c r="I33" i="1"/>
  <c r="U23" i="1"/>
  <c r="W23" i="1"/>
  <c r="K23" i="1"/>
  <c r="V23" i="1"/>
  <c r="T23" i="1"/>
  <c r="J23" i="1"/>
  <c r="S23" i="1"/>
  <c r="G58" i="1"/>
  <c r="H58" i="1"/>
  <c r="F58" i="1"/>
  <c r="G72" i="1"/>
  <c r="G71" i="1" s="1"/>
  <c r="H72" i="1"/>
  <c r="H71" i="1" s="1"/>
  <c r="F72" i="1"/>
  <c r="F71" i="1" s="1"/>
  <c r="G68" i="1"/>
  <c r="G67" i="1" s="1"/>
  <c r="H68" i="1"/>
  <c r="H67" i="1" s="1"/>
  <c r="F68" i="1"/>
  <c r="F67" i="1" s="1"/>
  <c r="G65" i="1"/>
  <c r="H65" i="1"/>
  <c r="F65" i="1"/>
  <c r="H55" i="1"/>
  <c r="H5" i="1" s="1"/>
  <c r="G55" i="1"/>
  <c r="G5" i="1" s="1"/>
  <c r="F55" i="1"/>
  <c r="F5" i="1" s="1"/>
  <c r="H43" i="1"/>
  <c r="G43" i="1"/>
  <c r="F43" i="1"/>
  <c r="H40" i="1"/>
  <c r="G40" i="1"/>
  <c r="F40" i="1"/>
  <c r="H37" i="1"/>
  <c r="H4" i="1" s="1"/>
  <c r="G37" i="1"/>
  <c r="G4" i="1" s="1"/>
  <c r="F37" i="1"/>
  <c r="F4" i="1" s="1"/>
  <c r="H34" i="1"/>
  <c r="H3" i="1" s="1"/>
  <c r="G34" i="1"/>
  <c r="G3" i="1" s="1"/>
  <c r="F34" i="1"/>
  <c r="F27" i="1"/>
  <c r="F7" i="1" s="1"/>
  <c r="H30" i="1"/>
  <c r="G30" i="1"/>
  <c r="F30" i="1"/>
  <c r="H27" i="1"/>
  <c r="G27" i="1"/>
  <c r="G24" i="1"/>
  <c r="H24" i="1"/>
  <c r="F24" i="1"/>
  <c r="F2" i="1" s="1"/>
  <c r="G7" i="1" l="1"/>
  <c r="L18" i="1"/>
  <c r="V17" i="1"/>
  <c r="V18" i="1"/>
  <c r="H7" i="1"/>
  <c r="F3" i="1"/>
  <c r="F17" i="1" s="1"/>
  <c r="F33" i="1"/>
  <c r="T18" i="1"/>
  <c r="F64" i="1"/>
  <c r="F10" i="1"/>
  <c r="R18" i="1"/>
  <c r="X18" i="1"/>
  <c r="I17" i="1"/>
  <c r="T17" i="1"/>
  <c r="Z18" i="1"/>
  <c r="W18" i="1"/>
  <c r="G8" i="1"/>
  <c r="H8" i="1"/>
  <c r="S18" i="1"/>
  <c r="F11" i="1"/>
  <c r="J17" i="1"/>
  <c r="H11" i="1"/>
  <c r="I18" i="1"/>
  <c r="J18" i="1"/>
  <c r="F8" i="1"/>
  <c r="K18" i="1"/>
  <c r="P18" i="1"/>
  <c r="G11" i="1"/>
  <c r="M17" i="1"/>
  <c r="O18" i="1"/>
  <c r="Y18" i="1"/>
  <c r="Q18" i="1"/>
  <c r="N18" i="1"/>
  <c r="H64" i="1"/>
  <c r="H10" i="1"/>
  <c r="G64" i="1"/>
  <c r="G10" i="1"/>
  <c r="M18" i="1"/>
  <c r="H2" i="1"/>
  <c r="H17" i="1" s="1"/>
  <c r="G2" i="1"/>
  <c r="G17" i="1" s="1"/>
  <c r="F23" i="1"/>
  <c r="G33" i="1"/>
  <c r="H33" i="1"/>
  <c r="G23" i="1"/>
  <c r="H23" i="1"/>
  <c r="H18" i="1" l="1"/>
  <c r="F18" i="1"/>
  <c r="G18" i="1"/>
</calcChain>
</file>

<file path=xl/sharedStrings.xml><?xml version="1.0" encoding="utf-8"?>
<sst xmlns="http://schemas.openxmlformats.org/spreadsheetml/2006/main" count="200" uniqueCount="83">
  <si>
    <t>Programsko financiranje javnih visokih učilišta</t>
  </si>
  <si>
    <t>IZVOR 11</t>
  </si>
  <si>
    <t>Opći prihodi i primici</t>
  </si>
  <si>
    <t>Rashodi poslovanja</t>
  </si>
  <si>
    <t>Rashodi za nabavu nefinancijske imovine</t>
  </si>
  <si>
    <t>IZVOR 581</t>
  </si>
  <si>
    <t>Mehanizam za oporavak i otpornost</t>
  </si>
  <si>
    <t>IZVOR 5011</t>
  </si>
  <si>
    <t>Pomoći iz državnog proračuna</t>
  </si>
  <si>
    <t>Programsko i ostalo financiranje javnih visokih učilišta</t>
  </si>
  <si>
    <t>IZVOR 31</t>
  </si>
  <si>
    <t>IZVOR 43</t>
  </si>
  <si>
    <t>Ostali prihodi za posebne namjene</t>
  </si>
  <si>
    <t>PLAN 
2026.</t>
  </si>
  <si>
    <t>PROJEKCIJA 
2027.</t>
  </si>
  <si>
    <t>PROJEKCIJA 
2028.</t>
  </si>
  <si>
    <t>R+O</t>
  </si>
  <si>
    <t>A557042</t>
  </si>
  <si>
    <t>PROGRAM DOKTORANADA I POSLIJEDOKTORANADA HRVATSKE ZAKLADE ZA ZNANOST</t>
  </si>
  <si>
    <t>IZVOR 5052</t>
  </si>
  <si>
    <t>A679071.005</t>
  </si>
  <si>
    <t>Erasmus+ mobilnost nastavnog i nenastavnog osoblja</t>
  </si>
  <si>
    <t>IZVOR 51000</t>
  </si>
  <si>
    <t>51000 Programi Unije – raspoloživ predujam</t>
  </si>
  <si>
    <t>NOVI PODPROJEKT</t>
  </si>
  <si>
    <t>COLOURS- COLlaborative  innOvative sUstainble Regional universSities</t>
  </si>
  <si>
    <t>IZVOR 61</t>
  </si>
  <si>
    <t>Donacije- NOVI PODPROJEKT Integrirani teritorijalni program, projekt: Strateško partnerstvo za istraživanje i razvoj eko proizvoda za pranje i njegu rublja koje sadrži sredstvo za odbijanje komaraca - NOmosqitOS IP.1.1.03.0105</t>
  </si>
  <si>
    <t>Vlastiti prihodi</t>
  </si>
  <si>
    <t>Prihodi za posebne namjene</t>
  </si>
  <si>
    <t>Donacije</t>
  </si>
  <si>
    <t>Pomoći iz državnog proračuna kroz opće prihode i primitke</t>
  </si>
  <si>
    <t>Pomoći iz državnog proračuna kroz ostale pomoći</t>
  </si>
  <si>
    <t>Programi Unije- raspoloživ predujam</t>
  </si>
  <si>
    <t>kontrola 1</t>
  </si>
  <si>
    <t>kontrola 2</t>
  </si>
  <si>
    <t>kontrola s općim dijelom u ukupnom iznosu</t>
  </si>
  <si>
    <t>SVEUČILIŠTE JOSIPA JURJA STROSSMAYERA U OSIJEKU -posebni dio financijskog plana 2026.-2028.                                                                                                                                      sve sastavnice</t>
  </si>
  <si>
    <t>AUK</t>
  </si>
  <si>
    <t>EFOS</t>
  </si>
  <si>
    <t>FAZOS</t>
  </si>
  <si>
    <t>A733073</t>
  </si>
  <si>
    <t>PROGRAM RAZVOJA KARIJERA MLADIH ISTRAŽIVAČA - IZOBRAZBA NOVIH DOKTORA ZNANOSTI - NPOO (C3.2. R2-I1 )</t>
  </si>
  <si>
    <t>T680055</t>
  </si>
  <si>
    <t>INTERREG IPA VI-A CBC Hrvatska-Srbija 2021-2027</t>
  </si>
  <si>
    <t>IZVOR 565</t>
  </si>
  <si>
    <t>Europski poljoprivredni fond za ruralni razvoj</t>
  </si>
  <si>
    <t>K679128</t>
  </si>
  <si>
    <t>POBOLJŠANJE UČINKOVITOSTI JAVNIH ULAGANJA NA PODRUČJU ISTRAŽIVANJA, RAZVOJA I INOVACIJA (C3.2.R3)</t>
  </si>
  <si>
    <t>A679135</t>
  </si>
  <si>
    <t>PROGRAMSKO I OSTALO FINANCIRANJE JAVNIH VISOKIH UČILIŠTA – IZ EVIDENCIJSKIH PRIHODA</t>
  </si>
  <si>
    <t>IZVOR 54</t>
  </si>
  <si>
    <t>Europski poljoprivredni jamstveni fond (EAGF)</t>
  </si>
  <si>
    <t>FDMZ</t>
  </si>
  <si>
    <t>FERIT</t>
  </si>
  <si>
    <t>IZVOR 71</t>
  </si>
  <si>
    <t>Prihodi od nefinancijske imovine i nadoknade vštete s osnova osig.</t>
  </si>
  <si>
    <t>K679129</t>
  </si>
  <si>
    <t>STVARANJE OKVIRA ZA PRIVLAČENJE STUDENATA I ISTRAŽIVAČA NA STEM I ICT PODRUČJIMA - NPOO (C3.2.R2)</t>
  </si>
  <si>
    <t>FFOS</t>
  </si>
  <si>
    <t>IZVOR 533</t>
  </si>
  <si>
    <t>Ostale darovnice</t>
  </si>
  <si>
    <t>FOOZOS</t>
  </si>
  <si>
    <t>IZVOR 52</t>
  </si>
  <si>
    <t>Ostale pomoći</t>
  </si>
  <si>
    <t>FPMI</t>
  </si>
  <si>
    <t xml:space="preserve">51000 Programi Unije – raspoloživ predujam </t>
  </si>
  <si>
    <t>FTRR</t>
  </si>
  <si>
    <t>GAFOS</t>
  </si>
  <si>
    <t>IZVOR 5012</t>
  </si>
  <si>
    <t>Pomoći iz državnog proračuna kroz opće prihode</t>
  </si>
  <si>
    <t>Europski fond za regionalni razvoj – prekogranična suradnja</t>
  </si>
  <si>
    <t>Europski fond za regionalni razvoj- prekogranična suradnja</t>
  </si>
  <si>
    <t>GISKO</t>
  </si>
  <si>
    <t>KBF</t>
  </si>
  <si>
    <t>KIFOS</t>
  </si>
  <si>
    <t>MEFOS</t>
  </si>
  <si>
    <t>IZVOR 563(11)</t>
  </si>
  <si>
    <t>PRAVOS</t>
  </si>
  <si>
    <t>PTF</t>
  </si>
  <si>
    <t>UKUPNO</t>
  </si>
  <si>
    <t>KOREKCIJA NA R+O</t>
  </si>
  <si>
    <t>A679134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</si>
</sst>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9"/>
      <color rgb="FFFF000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2" borderId="1" applyNumberFormat="0" applyProtection="0">
      <alignment horizontal="left" vertical="center" indent="1"/>
    </xf>
    <xf numFmtId="4" fontId="3" fillId="6" borderId="1" applyNumberFormat="0" applyProtection="0">
      <alignment horizontal="left" vertical="center" indent="1"/>
    </xf>
  </cellStyleXfs>
  <cellXfs count="48">
    <xf numFmtId="0" fontId="0" fillId="0" borderId="0" xfId="0"/>
    <xf numFmtId="0" fontId="5" fillId="0" borderId="0" xfId="0" applyFont="1"/>
    <xf numFmtId="0" fontId="0" fillId="0" borderId="2" xfId="0" applyBorder="1"/>
    <xf numFmtId="0" fontId="5" fillId="0" borderId="2" xfId="0" applyFont="1" applyBorder="1"/>
    <xf numFmtId="0" fontId="4" fillId="0" borderId="2" xfId="0" applyFont="1" applyBorder="1"/>
    <xf numFmtId="0" fontId="0" fillId="4" borderId="0" xfId="0" applyFill="1"/>
    <xf numFmtId="3" fontId="0" fillId="0" borderId="2" xfId="0" applyNumberFormat="1" applyBorder="1" applyAlignment="1">
      <alignment horizontal="center" vertical="center" wrapText="1"/>
    </xf>
    <xf numFmtId="3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4" xfId="0" applyBorder="1"/>
    <xf numFmtId="0" fontId="2" fillId="3" borderId="2" xfId="0" applyFont="1" applyFill="1" applyBorder="1"/>
    <xf numFmtId="0" fontId="0" fillId="3" borderId="2" xfId="0" applyFill="1" applyBorder="1"/>
    <xf numFmtId="3" fontId="2" fillId="3" borderId="2" xfId="0" applyNumberFormat="1" applyFont="1" applyFill="1" applyBorder="1"/>
    <xf numFmtId="0" fontId="4" fillId="4" borderId="2" xfId="0" applyFont="1" applyFill="1" applyBorder="1" applyAlignment="1">
      <alignment wrapText="1"/>
    </xf>
    <xf numFmtId="3" fontId="4" fillId="4" borderId="2" xfId="0" applyNumberFormat="1" applyFont="1" applyFill="1" applyBorder="1"/>
    <xf numFmtId="3" fontId="6" fillId="4" borderId="2" xfId="0" applyNumberFormat="1" applyFont="1" applyFill="1" applyBorder="1"/>
    <xf numFmtId="0" fontId="2" fillId="3" borderId="2" xfId="0" applyFont="1" applyFill="1" applyBorder="1" applyAlignment="1">
      <alignment horizontal="center"/>
    </xf>
    <xf numFmtId="3" fontId="0" fillId="0" borderId="2" xfId="0" applyNumberFormat="1" applyFill="1" applyBorder="1"/>
    <xf numFmtId="0" fontId="2" fillId="3" borderId="0" xfId="0" applyFont="1" applyFill="1"/>
    <xf numFmtId="0" fontId="0" fillId="3" borderId="0" xfId="0" applyFill="1"/>
    <xf numFmtId="0" fontId="4" fillId="4" borderId="2" xfId="0" applyFont="1" applyFill="1" applyBorder="1" applyAlignment="1">
      <alignment vertical="top" wrapText="1"/>
    </xf>
    <xf numFmtId="3" fontId="7" fillId="0" borderId="2" xfId="0" applyNumberFormat="1" applyFont="1" applyBorder="1"/>
    <xf numFmtId="3" fontId="8" fillId="4" borderId="2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3" fontId="9" fillId="4" borderId="2" xfId="0" applyNumberFormat="1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3" fontId="2" fillId="7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3">
    <cellStyle name="Normalno" xfId="0" builtinId="0"/>
    <cellStyle name="SAPBEXHLevel3 2" xfId="1" xr:uid="{AFC7D60A-80B1-484C-97E7-235C0822ED16}"/>
    <cellStyle name="SAPBEXstdItem 3" xfId="2" xr:uid="{1D8D06C3-A58D-4786-8D59-41D78D082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98"/>
  <sheetViews>
    <sheetView tabSelected="1" topLeftCell="A16" zoomScale="70" zoomScaleNormal="70" workbookViewId="0">
      <selection activeCell="A80" sqref="A80"/>
    </sheetView>
  </sheetViews>
  <sheetFormatPr defaultColWidth="18.5703125" defaultRowHeight="15" x14ac:dyDescent="0.25"/>
  <cols>
    <col min="5" max="5" width="57.140625" customWidth="1"/>
    <col min="6" max="8" width="18.5703125" style="9"/>
    <col min="15" max="17" width="18.5703125" style="9"/>
    <col min="21" max="23" width="18.5703125" style="9"/>
  </cols>
  <sheetData>
    <row r="2" spans="1:59" s="5" customFormat="1" ht="15.75" customHeight="1" x14ac:dyDescent="0.25">
      <c r="A2" s="41" t="s">
        <v>37</v>
      </c>
      <c r="B2" s="41"/>
      <c r="C2" s="41"/>
      <c r="D2" s="15">
        <v>11</v>
      </c>
      <c r="E2" s="15" t="s">
        <v>2</v>
      </c>
      <c r="F2" s="16">
        <f t="shared" ref="F2:BD2" si="0">F24</f>
        <v>10172968</v>
      </c>
      <c r="G2" s="16">
        <f t="shared" si="0"/>
        <v>10430760</v>
      </c>
      <c r="H2" s="16">
        <f t="shared" si="0"/>
        <v>10587597</v>
      </c>
      <c r="I2" s="16">
        <f t="shared" si="0"/>
        <v>6946810</v>
      </c>
      <c r="J2" s="16">
        <f t="shared" si="0"/>
        <v>7613527</v>
      </c>
      <c r="K2" s="16">
        <f t="shared" si="0"/>
        <v>7794606</v>
      </c>
      <c r="L2" s="16">
        <f t="shared" si="0"/>
        <v>5082149</v>
      </c>
      <c r="M2" s="16">
        <f t="shared" si="0"/>
        <v>5216592</v>
      </c>
      <c r="N2" s="16">
        <f t="shared" si="0"/>
        <v>5234178</v>
      </c>
      <c r="O2" s="16">
        <f t="shared" si="0"/>
        <v>10540703</v>
      </c>
      <c r="P2" s="16">
        <f t="shared" si="0"/>
        <v>10716355</v>
      </c>
      <c r="Q2" s="16">
        <f t="shared" si="0"/>
        <v>10775480</v>
      </c>
      <c r="R2" s="16">
        <f t="shared" si="0"/>
        <v>4372526</v>
      </c>
      <c r="S2" s="16">
        <f t="shared" si="0"/>
        <v>4419803</v>
      </c>
      <c r="T2" s="16">
        <f t="shared" si="0"/>
        <v>4485128</v>
      </c>
      <c r="U2" s="16">
        <f t="shared" si="0"/>
        <v>7452653</v>
      </c>
      <c r="V2" s="16">
        <f t="shared" si="0"/>
        <v>7591178</v>
      </c>
      <c r="W2" s="16">
        <f t="shared" si="0"/>
        <v>7818377</v>
      </c>
      <c r="X2" s="16">
        <f t="shared" si="0"/>
        <v>10232380</v>
      </c>
      <c r="Y2" s="16">
        <f t="shared" si="0"/>
        <v>10591573</v>
      </c>
      <c r="Z2" s="16">
        <f t="shared" si="0"/>
        <v>10803024</v>
      </c>
      <c r="AA2" s="16">
        <f t="shared" si="0"/>
        <v>4905280</v>
      </c>
      <c r="AB2" s="16">
        <f t="shared" si="0"/>
        <v>4940770</v>
      </c>
      <c r="AC2" s="16">
        <f t="shared" si="0"/>
        <v>4987527</v>
      </c>
      <c r="AD2" s="16">
        <f t="shared" si="0"/>
        <v>2594295</v>
      </c>
      <c r="AE2" s="16">
        <f t="shared" si="0"/>
        <v>2739971</v>
      </c>
      <c r="AF2" s="16">
        <f t="shared" si="0"/>
        <v>2804139</v>
      </c>
      <c r="AG2" s="16">
        <f t="shared" si="0"/>
        <v>2412121</v>
      </c>
      <c r="AH2" s="16">
        <f t="shared" si="0"/>
        <v>2252105</v>
      </c>
      <c r="AI2" s="16">
        <f t="shared" si="0"/>
        <v>2310271</v>
      </c>
      <c r="AJ2" s="16">
        <f t="shared" si="0"/>
        <v>4768790</v>
      </c>
      <c r="AK2" s="16">
        <f t="shared" si="0"/>
        <v>5013832</v>
      </c>
      <c r="AL2" s="16">
        <f t="shared" si="0"/>
        <v>5215679</v>
      </c>
      <c r="AM2" s="16">
        <f t="shared" si="0"/>
        <v>1180182</v>
      </c>
      <c r="AN2" s="16">
        <f t="shared" si="0"/>
        <v>1188910</v>
      </c>
      <c r="AO2" s="16">
        <f t="shared" si="0"/>
        <v>1189152</v>
      </c>
      <c r="AP2" s="16">
        <f t="shared" si="0"/>
        <v>1925024</v>
      </c>
      <c r="AQ2" s="16">
        <f t="shared" si="0"/>
        <v>1964571</v>
      </c>
      <c r="AR2" s="16">
        <f t="shared" si="0"/>
        <v>2063360</v>
      </c>
      <c r="AS2" s="16">
        <f t="shared" si="0"/>
        <v>1756508</v>
      </c>
      <c r="AT2" s="16">
        <f t="shared" si="0"/>
        <v>1846528</v>
      </c>
      <c r="AU2" s="16">
        <f t="shared" si="0"/>
        <v>1939905</v>
      </c>
      <c r="AV2" s="16">
        <f t="shared" si="0"/>
        <v>5382616</v>
      </c>
      <c r="AW2" s="16">
        <f t="shared" si="0"/>
        <v>5467904</v>
      </c>
      <c r="AX2" s="16">
        <f t="shared" si="0"/>
        <v>5558432</v>
      </c>
      <c r="AY2" s="16">
        <f t="shared" si="0"/>
        <v>4788983</v>
      </c>
      <c r="AZ2" s="16">
        <f t="shared" si="0"/>
        <v>4870962</v>
      </c>
      <c r="BA2" s="16">
        <f t="shared" si="0"/>
        <v>5015178</v>
      </c>
      <c r="BB2" s="16">
        <f t="shared" si="0"/>
        <v>4836113</v>
      </c>
      <c r="BC2" s="16">
        <f t="shared" si="0"/>
        <v>4938340</v>
      </c>
      <c r="BD2" s="16">
        <f t="shared" si="0"/>
        <v>5120598</v>
      </c>
      <c r="BE2" s="16">
        <f>BE24</f>
        <v>89350101</v>
      </c>
      <c r="BF2" s="16">
        <f>BF24</f>
        <v>91803681</v>
      </c>
      <c r="BG2" s="16">
        <f>BG24</f>
        <v>93702631</v>
      </c>
    </row>
    <row r="3" spans="1:59" s="5" customFormat="1" ht="15.75" customHeight="1" x14ac:dyDescent="0.25">
      <c r="A3" s="41"/>
      <c r="B3" s="41"/>
      <c r="C3" s="41"/>
      <c r="D3" s="15">
        <v>31</v>
      </c>
      <c r="E3" s="15" t="s">
        <v>28</v>
      </c>
      <c r="F3" s="16">
        <f t="shared" ref="F3:BD3" si="1">F34</f>
        <v>280585</v>
      </c>
      <c r="G3" s="16">
        <f t="shared" si="1"/>
        <v>291240</v>
      </c>
      <c r="H3" s="16">
        <f t="shared" si="1"/>
        <v>301360</v>
      </c>
      <c r="I3" s="16">
        <f t="shared" si="1"/>
        <v>40000</v>
      </c>
      <c r="J3" s="16">
        <f t="shared" si="1"/>
        <v>42000</v>
      </c>
      <c r="K3" s="16">
        <f t="shared" si="1"/>
        <v>44000</v>
      </c>
      <c r="L3" s="16">
        <f t="shared" si="1"/>
        <v>164135</v>
      </c>
      <c r="M3" s="16">
        <f t="shared" si="1"/>
        <v>137135</v>
      </c>
      <c r="N3" s="16">
        <f t="shared" si="1"/>
        <v>137135</v>
      </c>
      <c r="O3" s="16">
        <f t="shared" si="1"/>
        <v>532743</v>
      </c>
      <c r="P3" s="16">
        <f t="shared" si="1"/>
        <v>542800</v>
      </c>
      <c r="Q3" s="16">
        <f t="shared" si="1"/>
        <v>553411</v>
      </c>
      <c r="R3" s="16">
        <f t="shared" si="1"/>
        <v>10150</v>
      </c>
      <c r="S3" s="16">
        <f t="shared" si="1"/>
        <v>10150</v>
      </c>
      <c r="T3" s="16">
        <f t="shared" si="1"/>
        <v>10150</v>
      </c>
      <c r="U3" s="16">
        <f t="shared" si="1"/>
        <v>151750</v>
      </c>
      <c r="V3" s="16">
        <f t="shared" si="1"/>
        <v>151750</v>
      </c>
      <c r="W3" s="16">
        <f t="shared" si="1"/>
        <v>151750</v>
      </c>
      <c r="X3" s="16">
        <f t="shared" si="1"/>
        <v>1071500</v>
      </c>
      <c r="Y3" s="16">
        <f t="shared" si="1"/>
        <v>1086350</v>
      </c>
      <c r="Z3" s="16">
        <f t="shared" si="1"/>
        <v>1101100</v>
      </c>
      <c r="AA3" s="16">
        <f t="shared" si="1"/>
        <v>162150</v>
      </c>
      <c r="AB3" s="16">
        <f t="shared" si="1"/>
        <v>162150</v>
      </c>
      <c r="AC3" s="16">
        <f t="shared" si="1"/>
        <v>162150</v>
      </c>
      <c r="AD3" s="16">
        <f t="shared" si="1"/>
        <v>4700</v>
      </c>
      <c r="AE3" s="16">
        <f t="shared" si="1"/>
        <v>4700</v>
      </c>
      <c r="AF3" s="16">
        <f t="shared" si="1"/>
        <v>4700</v>
      </c>
      <c r="AG3" s="16">
        <f t="shared" si="1"/>
        <v>110000</v>
      </c>
      <c r="AH3" s="16">
        <f t="shared" si="1"/>
        <v>111000</v>
      </c>
      <c r="AI3" s="16">
        <f t="shared" si="1"/>
        <v>113000</v>
      </c>
      <c r="AJ3" s="16">
        <f t="shared" si="1"/>
        <v>155142</v>
      </c>
      <c r="AK3" s="16">
        <f t="shared" si="1"/>
        <v>155142</v>
      </c>
      <c r="AL3" s="16">
        <f t="shared" si="1"/>
        <v>155142</v>
      </c>
      <c r="AM3" s="16">
        <f t="shared" si="1"/>
        <v>14500</v>
      </c>
      <c r="AN3" s="16">
        <f t="shared" si="1"/>
        <v>14900</v>
      </c>
      <c r="AO3" s="16">
        <f t="shared" si="1"/>
        <v>14900</v>
      </c>
      <c r="AP3" s="16">
        <f t="shared" si="1"/>
        <v>18510</v>
      </c>
      <c r="AQ3" s="16">
        <f t="shared" si="1"/>
        <v>20515</v>
      </c>
      <c r="AR3" s="16">
        <f t="shared" si="1"/>
        <v>23020</v>
      </c>
      <c r="AS3" s="16">
        <f t="shared" si="1"/>
        <v>20000</v>
      </c>
      <c r="AT3" s="16">
        <f t="shared" si="1"/>
        <v>40000</v>
      </c>
      <c r="AU3" s="16">
        <f t="shared" si="1"/>
        <v>40000</v>
      </c>
      <c r="AV3" s="16">
        <f t="shared" si="1"/>
        <v>119400</v>
      </c>
      <c r="AW3" s="16">
        <f t="shared" si="1"/>
        <v>131900</v>
      </c>
      <c r="AX3" s="16">
        <f t="shared" si="1"/>
        <v>143950</v>
      </c>
      <c r="AY3" s="16">
        <f t="shared" si="1"/>
        <v>41500</v>
      </c>
      <c r="AZ3" s="16">
        <f t="shared" si="1"/>
        <v>42000</v>
      </c>
      <c r="BA3" s="16">
        <f t="shared" si="1"/>
        <v>42000</v>
      </c>
      <c r="BB3" s="16">
        <f t="shared" si="1"/>
        <v>522472</v>
      </c>
      <c r="BC3" s="16">
        <f t="shared" si="1"/>
        <v>516580</v>
      </c>
      <c r="BD3" s="16">
        <f t="shared" si="1"/>
        <v>498795</v>
      </c>
      <c r="BE3" s="16">
        <f>BE34</f>
        <v>3419237</v>
      </c>
      <c r="BF3" s="16">
        <f>BF34</f>
        <v>3460312</v>
      </c>
      <c r="BG3" s="16">
        <f>BG34</f>
        <v>3496563</v>
      </c>
    </row>
    <row r="4" spans="1:59" s="5" customFormat="1" ht="15.75" customHeight="1" x14ac:dyDescent="0.25">
      <c r="A4" s="41"/>
      <c r="B4" s="41"/>
      <c r="C4" s="41"/>
      <c r="D4" s="15">
        <v>43</v>
      </c>
      <c r="E4" s="15" t="s">
        <v>29</v>
      </c>
      <c r="F4" s="16">
        <f t="shared" ref="F4:BD4" si="2">F37</f>
        <v>850695</v>
      </c>
      <c r="G4" s="16">
        <f t="shared" si="2"/>
        <v>857171</v>
      </c>
      <c r="H4" s="16">
        <f t="shared" si="2"/>
        <v>864568</v>
      </c>
      <c r="I4" s="16">
        <f t="shared" si="2"/>
        <v>386000</v>
      </c>
      <c r="J4" s="16">
        <f t="shared" si="2"/>
        <v>388000</v>
      </c>
      <c r="K4" s="16">
        <f t="shared" si="2"/>
        <v>390000</v>
      </c>
      <c r="L4" s="16">
        <f t="shared" si="2"/>
        <v>1097800</v>
      </c>
      <c r="M4" s="16">
        <f t="shared" si="2"/>
        <v>824800</v>
      </c>
      <c r="N4" s="16">
        <f t="shared" si="2"/>
        <v>770300</v>
      </c>
      <c r="O4" s="16">
        <f t="shared" si="2"/>
        <v>543000</v>
      </c>
      <c r="P4" s="16">
        <f t="shared" si="2"/>
        <v>543000</v>
      </c>
      <c r="Q4" s="16">
        <f t="shared" si="2"/>
        <v>543000</v>
      </c>
      <c r="R4" s="16">
        <f t="shared" si="2"/>
        <v>3347066</v>
      </c>
      <c r="S4" s="16">
        <f t="shared" si="2"/>
        <v>3564299</v>
      </c>
      <c r="T4" s="16">
        <f t="shared" si="2"/>
        <v>3564299</v>
      </c>
      <c r="U4" s="16">
        <f t="shared" si="2"/>
        <v>510000</v>
      </c>
      <c r="V4" s="16">
        <f t="shared" si="2"/>
        <v>510000</v>
      </c>
      <c r="W4" s="16">
        <f t="shared" si="2"/>
        <v>510000</v>
      </c>
      <c r="X4" s="16">
        <f t="shared" si="2"/>
        <v>209800</v>
      </c>
      <c r="Y4" s="16">
        <f t="shared" si="2"/>
        <v>222950</v>
      </c>
      <c r="Z4" s="16">
        <f t="shared" si="2"/>
        <v>235800</v>
      </c>
      <c r="AA4" s="16">
        <f t="shared" si="2"/>
        <v>744035</v>
      </c>
      <c r="AB4" s="16">
        <f t="shared" si="2"/>
        <v>744035</v>
      </c>
      <c r="AC4" s="16">
        <f t="shared" si="2"/>
        <v>744035</v>
      </c>
      <c r="AD4" s="16">
        <f t="shared" si="2"/>
        <v>136990</v>
      </c>
      <c r="AE4" s="16">
        <f t="shared" si="2"/>
        <v>130341</v>
      </c>
      <c r="AF4" s="16">
        <f t="shared" si="2"/>
        <v>119995</v>
      </c>
      <c r="AG4" s="16">
        <f t="shared" si="2"/>
        <v>725000</v>
      </c>
      <c r="AH4" s="16">
        <f t="shared" si="2"/>
        <v>430000</v>
      </c>
      <c r="AI4" s="16">
        <f t="shared" si="2"/>
        <v>455000</v>
      </c>
      <c r="AJ4" s="16">
        <f t="shared" si="2"/>
        <v>512442</v>
      </c>
      <c r="AK4" s="16">
        <f t="shared" si="2"/>
        <v>512442</v>
      </c>
      <c r="AL4" s="16">
        <f t="shared" si="2"/>
        <v>512442</v>
      </c>
      <c r="AM4" s="16">
        <f t="shared" si="2"/>
        <v>109540</v>
      </c>
      <c r="AN4" s="16">
        <f t="shared" si="2"/>
        <v>108679</v>
      </c>
      <c r="AO4" s="16">
        <f t="shared" si="2"/>
        <v>106919</v>
      </c>
      <c r="AP4" s="16">
        <f t="shared" si="2"/>
        <v>225710</v>
      </c>
      <c r="AQ4" s="16">
        <f t="shared" si="2"/>
        <v>226210</v>
      </c>
      <c r="AR4" s="16">
        <f t="shared" si="2"/>
        <v>159110</v>
      </c>
      <c r="AS4" s="16">
        <f t="shared" si="2"/>
        <v>201077</v>
      </c>
      <c r="AT4" s="16">
        <f t="shared" si="2"/>
        <v>201077</v>
      </c>
      <c r="AU4" s="16">
        <f t="shared" si="2"/>
        <v>201077</v>
      </c>
      <c r="AV4" s="16">
        <f t="shared" si="2"/>
        <v>1388000</v>
      </c>
      <c r="AW4" s="16">
        <f t="shared" si="2"/>
        <v>1469000</v>
      </c>
      <c r="AX4" s="16">
        <f t="shared" si="2"/>
        <v>1513950</v>
      </c>
      <c r="AY4" s="16">
        <f t="shared" si="2"/>
        <v>1295641</v>
      </c>
      <c r="AZ4" s="16">
        <f t="shared" si="2"/>
        <v>1242079</v>
      </c>
      <c r="BA4" s="16">
        <f t="shared" si="2"/>
        <v>1306306</v>
      </c>
      <c r="BB4" s="16">
        <f t="shared" si="2"/>
        <v>461920</v>
      </c>
      <c r="BC4" s="16">
        <f t="shared" si="2"/>
        <v>354920</v>
      </c>
      <c r="BD4" s="16">
        <f t="shared" si="2"/>
        <v>554920</v>
      </c>
      <c r="BE4" s="16">
        <f>BE37</f>
        <v>12744716</v>
      </c>
      <c r="BF4" s="16">
        <f>BF37</f>
        <v>12329003</v>
      </c>
      <c r="BG4" s="16">
        <f>BG37</f>
        <v>12551721</v>
      </c>
    </row>
    <row r="5" spans="1:59" s="5" customFormat="1" ht="15.75" customHeight="1" x14ac:dyDescent="0.25">
      <c r="A5" s="41"/>
      <c r="B5" s="41"/>
      <c r="C5" s="41"/>
      <c r="D5" s="15">
        <v>61</v>
      </c>
      <c r="E5" s="15" t="s">
        <v>30</v>
      </c>
      <c r="F5" s="16">
        <f t="shared" ref="F5:BD5" si="3">F55</f>
        <v>27715</v>
      </c>
      <c r="G5" s="16">
        <f t="shared" si="3"/>
        <v>16133</v>
      </c>
      <c r="H5" s="16">
        <f t="shared" si="3"/>
        <v>0</v>
      </c>
      <c r="I5" s="16">
        <f t="shared" si="3"/>
        <v>0</v>
      </c>
      <c r="J5" s="16">
        <f t="shared" si="3"/>
        <v>0</v>
      </c>
      <c r="K5" s="16">
        <f t="shared" si="3"/>
        <v>0</v>
      </c>
      <c r="L5" s="16">
        <f t="shared" si="3"/>
        <v>0</v>
      </c>
      <c r="M5" s="16">
        <f t="shared" si="3"/>
        <v>0</v>
      </c>
      <c r="N5" s="16">
        <f t="shared" si="3"/>
        <v>0</v>
      </c>
      <c r="O5" s="16">
        <f t="shared" si="3"/>
        <v>0</v>
      </c>
      <c r="P5" s="16">
        <f t="shared" si="3"/>
        <v>0</v>
      </c>
      <c r="Q5" s="16">
        <f t="shared" si="3"/>
        <v>0</v>
      </c>
      <c r="R5" s="16">
        <f t="shared" si="3"/>
        <v>0</v>
      </c>
      <c r="S5" s="16">
        <f t="shared" si="3"/>
        <v>0</v>
      </c>
      <c r="T5" s="16">
        <f t="shared" si="3"/>
        <v>0</v>
      </c>
      <c r="U5" s="16">
        <f t="shared" si="3"/>
        <v>57250</v>
      </c>
      <c r="V5" s="16">
        <f t="shared" si="3"/>
        <v>32800</v>
      </c>
      <c r="W5" s="16">
        <f t="shared" si="3"/>
        <v>0</v>
      </c>
      <c r="X5" s="16">
        <f t="shared" si="3"/>
        <v>1300</v>
      </c>
      <c r="Y5" s="16">
        <f t="shared" si="3"/>
        <v>1300</v>
      </c>
      <c r="Z5" s="16">
        <f t="shared" si="3"/>
        <v>1300</v>
      </c>
      <c r="AA5" s="16">
        <f t="shared" si="3"/>
        <v>0</v>
      </c>
      <c r="AB5" s="16">
        <f t="shared" si="3"/>
        <v>0</v>
      </c>
      <c r="AC5" s="16">
        <f t="shared" si="3"/>
        <v>0</v>
      </c>
      <c r="AD5" s="16">
        <f t="shared" si="3"/>
        <v>0</v>
      </c>
      <c r="AE5" s="16">
        <f t="shared" si="3"/>
        <v>0</v>
      </c>
      <c r="AF5" s="16">
        <f t="shared" si="3"/>
        <v>0</v>
      </c>
      <c r="AG5" s="16">
        <f t="shared" si="3"/>
        <v>23023</v>
      </c>
      <c r="AH5" s="16">
        <f t="shared" si="3"/>
        <v>30229</v>
      </c>
      <c r="AI5" s="16">
        <f t="shared" si="3"/>
        <v>0</v>
      </c>
      <c r="AJ5" s="16">
        <f t="shared" si="3"/>
        <v>58781</v>
      </c>
      <c r="AK5" s="16">
        <f t="shared" si="3"/>
        <v>29952</v>
      </c>
      <c r="AL5" s="16">
        <f t="shared" si="3"/>
        <v>0</v>
      </c>
      <c r="AM5" s="16">
        <f t="shared" si="3"/>
        <v>0</v>
      </c>
      <c r="AN5" s="16">
        <f t="shared" si="3"/>
        <v>0</v>
      </c>
      <c r="AO5" s="16">
        <f t="shared" si="3"/>
        <v>0</v>
      </c>
      <c r="AP5" s="16">
        <f t="shared" si="3"/>
        <v>0</v>
      </c>
      <c r="AQ5" s="16">
        <f t="shared" si="3"/>
        <v>0</v>
      </c>
      <c r="AR5" s="16">
        <f t="shared" si="3"/>
        <v>0</v>
      </c>
      <c r="AS5" s="16">
        <f t="shared" si="3"/>
        <v>0</v>
      </c>
      <c r="AT5" s="16">
        <f t="shared" si="3"/>
        <v>0</v>
      </c>
      <c r="AU5" s="16">
        <f t="shared" si="3"/>
        <v>0</v>
      </c>
      <c r="AV5" s="16">
        <f t="shared" si="3"/>
        <v>10000</v>
      </c>
      <c r="AW5" s="16">
        <f t="shared" si="3"/>
        <v>10000</v>
      </c>
      <c r="AX5" s="16">
        <f t="shared" si="3"/>
        <v>10000</v>
      </c>
      <c r="AY5" s="16">
        <f t="shared" si="3"/>
        <v>0</v>
      </c>
      <c r="AZ5" s="16">
        <f t="shared" si="3"/>
        <v>0</v>
      </c>
      <c r="BA5" s="16">
        <f t="shared" si="3"/>
        <v>0</v>
      </c>
      <c r="BB5" s="16">
        <f t="shared" si="3"/>
        <v>123620</v>
      </c>
      <c r="BC5" s="16">
        <f t="shared" si="3"/>
        <v>92354</v>
      </c>
      <c r="BD5" s="16">
        <f t="shared" si="3"/>
        <v>18428</v>
      </c>
      <c r="BE5" s="16">
        <f>BE55</f>
        <v>301689</v>
      </c>
      <c r="BF5" s="16">
        <f>BF55</f>
        <v>212768</v>
      </c>
      <c r="BG5" s="16">
        <f>BG55</f>
        <v>29728</v>
      </c>
    </row>
    <row r="6" spans="1:59" s="5" customFormat="1" ht="15.75" customHeight="1" x14ac:dyDescent="0.25">
      <c r="A6" s="41"/>
      <c r="B6" s="41"/>
      <c r="C6" s="41"/>
      <c r="D6" s="22">
        <v>71</v>
      </c>
      <c r="E6" s="22" t="s">
        <v>56</v>
      </c>
      <c r="F6" s="16">
        <f t="shared" ref="F6:BD6" si="4">F61</f>
        <v>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6">
        <f t="shared" si="4"/>
        <v>0</v>
      </c>
      <c r="P6" s="16">
        <f t="shared" si="4"/>
        <v>0</v>
      </c>
      <c r="Q6" s="16">
        <f t="shared" si="4"/>
        <v>0</v>
      </c>
      <c r="R6" s="16">
        <f t="shared" si="4"/>
        <v>0</v>
      </c>
      <c r="S6" s="16">
        <f t="shared" si="4"/>
        <v>0</v>
      </c>
      <c r="T6" s="16">
        <f t="shared" si="4"/>
        <v>0</v>
      </c>
      <c r="U6" s="16">
        <f t="shared" si="4"/>
        <v>270</v>
      </c>
      <c r="V6" s="16">
        <f t="shared" si="4"/>
        <v>270</v>
      </c>
      <c r="W6" s="16">
        <f t="shared" si="4"/>
        <v>270</v>
      </c>
      <c r="X6" s="16">
        <f t="shared" si="4"/>
        <v>300</v>
      </c>
      <c r="Y6" s="16">
        <f t="shared" si="4"/>
        <v>250</v>
      </c>
      <c r="Z6" s="16">
        <f t="shared" si="4"/>
        <v>200</v>
      </c>
      <c r="AA6" s="16">
        <f t="shared" si="4"/>
        <v>0</v>
      </c>
      <c r="AB6" s="16">
        <f t="shared" si="4"/>
        <v>0</v>
      </c>
      <c r="AC6" s="16">
        <f t="shared" si="4"/>
        <v>0</v>
      </c>
      <c r="AD6" s="16">
        <f t="shared" si="4"/>
        <v>0</v>
      </c>
      <c r="AE6" s="16">
        <f t="shared" si="4"/>
        <v>0</v>
      </c>
      <c r="AF6" s="16">
        <f t="shared" si="4"/>
        <v>0</v>
      </c>
      <c r="AG6" s="16">
        <f t="shared" si="4"/>
        <v>0</v>
      </c>
      <c r="AH6" s="16">
        <f t="shared" si="4"/>
        <v>0</v>
      </c>
      <c r="AI6" s="16">
        <f t="shared" si="4"/>
        <v>0</v>
      </c>
      <c r="AJ6" s="16">
        <f t="shared" si="4"/>
        <v>0</v>
      </c>
      <c r="AK6" s="16">
        <f t="shared" si="4"/>
        <v>0</v>
      </c>
      <c r="AL6" s="16">
        <f t="shared" si="4"/>
        <v>0</v>
      </c>
      <c r="AM6" s="16">
        <f t="shared" si="4"/>
        <v>0</v>
      </c>
      <c r="AN6" s="16">
        <f t="shared" si="4"/>
        <v>0</v>
      </c>
      <c r="AO6" s="16">
        <f t="shared" si="4"/>
        <v>0</v>
      </c>
      <c r="AP6" s="16">
        <f t="shared" si="4"/>
        <v>0</v>
      </c>
      <c r="AQ6" s="16">
        <f t="shared" si="4"/>
        <v>0</v>
      </c>
      <c r="AR6" s="16">
        <f t="shared" si="4"/>
        <v>0</v>
      </c>
      <c r="AS6" s="16">
        <f t="shared" si="4"/>
        <v>0</v>
      </c>
      <c r="AT6" s="16">
        <f t="shared" si="4"/>
        <v>0</v>
      </c>
      <c r="AU6" s="16">
        <f t="shared" si="4"/>
        <v>0</v>
      </c>
      <c r="AV6" s="16">
        <f t="shared" si="4"/>
        <v>0</v>
      </c>
      <c r="AW6" s="16">
        <f t="shared" si="4"/>
        <v>0</v>
      </c>
      <c r="AX6" s="16">
        <f t="shared" si="4"/>
        <v>0</v>
      </c>
      <c r="AY6" s="16">
        <f t="shared" si="4"/>
        <v>0</v>
      </c>
      <c r="AZ6" s="16">
        <f t="shared" si="4"/>
        <v>0</v>
      </c>
      <c r="BA6" s="16">
        <f t="shared" si="4"/>
        <v>0</v>
      </c>
      <c r="BB6" s="16">
        <f t="shared" si="4"/>
        <v>0</v>
      </c>
      <c r="BC6" s="16">
        <f t="shared" si="4"/>
        <v>0</v>
      </c>
      <c r="BD6" s="16">
        <f t="shared" si="4"/>
        <v>0</v>
      </c>
      <c r="BE6" s="16">
        <f>BE61</f>
        <v>570</v>
      </c>
      <c r="BF6" s="16">
        <f>BF61</f>
        <v>520</v>
      </c>
      <c r="BG6" s="16">
        <f>BG61</f>
        <v>470</v>
      </c>
    </row>
    <row r="7" spans="1:59" s="5" customFormat="1" ht="15.75" customHeight="1" x14ac:dyDescent="0.25">
      <c r="A7" s="41"/>
      <c r="B7" s="41"/>
      <c r="C7" s="41"/>
      <c r="D7" s="15">
        <v>581</v>
      </c>
      <c r="E7" s="15" t="s">
        <v>6</v>
      </c>
      <c r="F7" s="16">
        <f t="shared" ref="F7" si="5">F27+F40+F76+F84+F92</f>
        <v>359476</v>
      </c>
      <c r="G7" s="16">
        <f t="shared" ref="G7:H7" si="6">G27+G40+G76+G84+G91</f>
        <v>279377</v>
      </c>
      <c r="H7" s="16">
        <f t="shared" si="6"/>
        <v>213402</v>
      </c>
      <c r="I7" s="16">
        <f t="shared" ref="I7" si="7">I27+I40+I76+I84+I92</f>
        <v>255710</v>
      </c>
      <c r="J7" s="16">
        <f t="shared" ref="J7:K7" si="8">J27+J40+J76+J84+J91</f>
        <v>228961</v>
      </c>
      <c r="K7" s="16">
        <f t="shared" si="8"/>
        <v>158227</v>
      </c>
      <c r="L7" s="16">
        <f t="shared" ref="L7" si="9">L27+L40+L76+L84+L92</f>
        <v>143754</v>
      </c>
      <c r="M7" s="16">
        <f t="shared" ref="M7:N7" si="10">M27+M40+M76+M84+M91</f>
        <v>111056</v>
      </c>
      <c r="N7" s="16">
        <f t="shared" si="10"/>
        <v>93592</v>
      </c>
      <c r="O7" s="16">
        <f t="shared" ref="O7" si="11">O27+O40+O76+O84+O92</f>
        <v>918596</v>
      </c>
      <c r="P7" s="16">
        <f t="shared" ref="P7:Q7" si="12">P27+P40+P76+P84+P91</f>
        <v>480696</v>
      </c>
      <c r="Q7" s="16">
        <f t="shared" si="12"/>
        <v>480696</v>
      </c>
      <c r="R7" s="16">
        <f t="shared" ref="R7" si="13">R27+R40+R76+R84+R92</f>
        <v>183326</v>
      </c>
      <c r="S7" s="16">
        <f t="shared" ref="S7:T7" si="14">S27+S40+S76+S84+S91</f>
        <v>183326</v>
      </c>
      <c r="T7" s="16">
        <f t="shared" si="14"/>
        <v>183326</v>
      </c>
      <c r="U7" s="16">
        <f t="shared" ref="U7" si="15">U27+U40+U76+U84+U92</f>
        <v>1042135</v>
      </c>
      <c r="V7" s="16">
        <f t="shared" ref="V7:W7" si="16">V27+V40+V76+V84+V91</f>
        <v>267863</v>
      </c>
      <c r="W7" s="16">
        <f t="shared" si="16"/>
        <v>198095</v>
      </c>
      <c r="X7" s="16">
        <f t="shared" ref="X7" si="17">X27+X40+X76+X84+X92</f>
        <v>265200</v>
      </c>
      <c r="Y7" s="16">
        <f t="shared" ref="Y7:Z7" si="18">Y27+Y40+Y76+Y84+Y91</f>
        <v>265200</v>
      </c>
      <c r="Z7" s="16">
        <f t="shared" si="18"/>
        <v>265200</v>
      </c>
      <c r="AA7" s="16">
        <f t="shared" ref="AA7" si="19">AA27+AA40+AA76+AA84+AA92</f>
        <v>165701</v>
      </c>
      <c r="AB7" s="16">
        <f t="shared" ref="AB7:AC7" si="20">AB27+AB40+AB76+AB84+AB91</f>
        <v>120799</v>
      </c>
      <c r="AC7" s="16">
        <f t="shared" si="20"/>
        <v>110619</v>
      </c>
      <c r="AD7" s="16">
        <f t="shared" ref="AD7" si="21">AD27+AD40+AD76+AD84+AD92</f>
        <v>152800</v>
      </c>
      <c r="AE7" s="16">
        <f t="shared" ref="AE7:AF7" si="22">AE27+AE40+AE76+AE84+AE91</f>
        <v>117000</v>
      </c>
      <c r="AF7" s="16">
        <f t="shared" si="22"/>
        <v>117000</v>
      </c>
      <c r="AG7" s="16">
        <f t="shared" ref="AG7" si="23">AG27+AG40+AG76+AG84+AG92</f>
        <v>865891</v>
      </c>
      <c r="AH7" s="16">
        <f t="shared" ref="AH7:AI7" si="24">AH27+AH40+AH76+AH84+AH91</f>
        <v>61638</v>
      </c>
      <c r="AI7" s="16">
        <f t="shared" si="24"/>
        <v>60700</v>
      </c>
      <c r="AJ7" s="16">
        <f t="shared" ref="AJ7" si="25">AJ27+AJ40+AJ76+AJ84+AJ92</f>
        <v>197983</v>
      </c>
      <c r="AK7" s="16">
        <f t="shared" ref="AK7:AL7" si="26">AK27+AK40+AK76+AK84+AK91</f>
        <v>137208</v>
      </c>
      <c r="AL7" s="16">
        <f t="shared" si="26"/>
        <v>91450</v>
      </c>
      <c r="AM7" s="16">
        <f t="shared" ref="AM7" si="27">AM27+AM40+AM76+AM84+AM92</f>
        <v>0</v>
      </c>
      <c r="AN7" s="16">
        <f t="shared" ref="AN7:AO7" si="28">AN27+AN40+AN76+AN84+AN91</f>
        <v>0</v>
      </c>
      <c r="AO7" s="16">
        <f t="shared" si="28"/>
        <v>0</v>
      </c>
      <c r="AP7" s="16">
        <f t="shared" ref="AP7" si="29">AP27+AP40+AP76+AP84+AP92</f>
        <v>0</v>
      </c>
      <c r="AQ7" s="16">
        <f t="shared" ref="AQ7:AR7" si="30">AQ27+AQ40+AQ76+AQ84+AQ91</f>
        <v>0</v>
      </c>
      <c r="AR7" s="16">
        <f t="shared" si="30"/>
        <v>0</v>
      </c>
      <c r="AS7" s="16">
        <f t="shared" ref="AS7" si="31">AS27+AS40+AS76+AS84+AS92</f>
        <v>87918</v>
      </c>
      <c r="AT7" s="16">
        <f t="shared" ref="AT7:AU7" si="32">AT27+AT40+AT76+AT84+AT91</f>
        <v>28393</v>
      </c>
      <c r="AU7" s="16">
        <f t="shared" si="32"/>
        <v>15409</v>
      </c>
      <c r="AV7" s="16">
        <f t="shared" ref="AV7" si="33">AV27+AV40+AV76+AV84+AV92</f>
        <v>303831</v>
      </c>
      <c r="AW7" s="16">
        <f t="shared" ref="AW7:AX7" si="34">AW27+AW40+AW76+AW84+AW91</f>
        <v>224200</v>
      </c>
      <c r="AX7" s="16">
        <f t="shared" si="34"/>
        <v>224200</v>
      </c>
      <c r="AY7" s="16">
        <f t="shared" ref="AY7" si="35">AY27+AY40+AY76+AY84+AY92</f>
        <v>167706</v>
      </c>
      <c r="AZ7" s="16">
        <f t="shared" ref="AZ7:BA7" si="36">AZ27+AZ40+AZ76+AZ84+AZ91</f>
        <v>126939</v>
      </c>
      <c r="BA7" s="16">
        <f t="shared" si="36"/>
        <v>99516</v>
      </c>
      <c r="BB7" s="16">
        <f t="shared" ref="BB7" si="37">BB27+BB40+BB76+BB84+BB92</f>
        <v>253804</v>
      </c>
      <c r="BC7" s="16">
        <f t="shared" ref="BC7:BD7" si="38">BC27+BC40+BC76+BC84+BC91</f>
        <v>196485</v>
      </c>
      <c r="BD7" s="16">
        <f t="shared" si="38"/>
        <v>196812</v>
      </c>
      <c r="BE7" s="16">
        <f>BE27+BE40+BE76+BE84+BE92</f>
        <v>5363831</v>
      </c>
      <c r="BF7" s="16">
        <f>BF27+BF40+BF76+BF84+BF91</f>
        <v>2829141</v>
      </c>
      <c r="BG7" s="16">
        <f>BG27+BG40+BG76+BG84+BG91</f>
        <v>2508244</v>
      </c>
    </row>
    <row r="8" spans="1:59" s="5" customFormat="1" ht="15.75" customHeight="1" x14ac:dyDescent="0.25">
      <c r="A8" s="41"/>
      <c r="B8" s="41"/>
      <c r="C8" s="41"/>
      <c r="D8" s="15">
        <v>5011</v>
      </c>
      <c r="E8" s="15" t="s">
        <v>31</v>
      </c>
      <c r="F8" s="16">
        <f t="shared" ref="F8:BD8" si="39">F30+F43</f>
        <v>205640</v>
      </c>
      <c r="G8" s="16">
        <f t="shared" si="39"/>
        <v>166805</v>
      </c>
      <c r="H8" s="16">
        <f t="shared" si="39"/>
        <v>134997</v>
      </c>
      <c r="I8" s="16">
        <f t="shared" si="39"/>
        <v>42415</v>
      </c>
      <c r="J8" s="16">
        <f t="shared" si="39"/>
        <v>64586</v>
      </c>
      <c r="K8" s="16">
        <f t="shared" si="39"/>
        <v>76015</v>
      </c>
      <c r="L8" s="16">
        <f t="shared" si="39"/>
        <v>0</v>
      </c>
      <c r="M8" s="16">
        <f t="shared" si="39"/>
        <v>0</v>
      </c>
      <c r="N8" s="16">
        <f t="shared" si="39"/>
        <v>0</v>
      </c>
      <c r="O8" s="16">
        <f t="shared" si="39"/>
        <v>692621</v>
      </c>
      <c r="P8" s="16">
        <f t="shared" si="39"/>
        <v>560677</v>
      </c>
      <c r="Q8" s="16">
        <f t="shared" si="39"/>
        <v>544025</v>
      </c>
      <c r="R8" s="16">
        <f t="shared" si="39"/>
        <v>87754</v>
      </c>
      <c r="S8" s="16">
        <f t="shared" si="39"/>
        <v>88407</v>
      </c>
      <c r="T8" s="16">
        <f t="shared" si="39"/>
        <v>88407</v>
      </c>
      <c r="U8" s="16">
        <f t="shared" si="39"/>
        <v>19052</v>
      </c>
      <c r="V8" s="16">
        <f t="shared" si="39"/>
        <v>19052</v>
      </c>
      <c r="W8" s="16">
        <f t="shared" si="39"/>
        <v>19052</v>
      </c>
      <c r="X8" s="16">
        <f t="shared" si="39"/>
        <v>22171</v>
      </c>
      <c r="Y8" s="16">
        <f t="shared" si="39"/>
        <v>15230</v>
      </c>
      <c r="Z8" s="16">
        <f t="shared" si="39"/>
        <v>5077</v>
      </c>
      <c r="AA8" s="16">
        <f t="shared" si="39"/>
        <v>0</v>
      </c>
      <c r="AB8" s="16">
        <f t="shared" si="39"/>
        <v>0</v>
      </c>
      <c r="AC8" s="16">
        <f t="shared" si="39"/>
        <v>0</v>
      </c>
      <c r="AD8" s="16">
        <f t="shared" si="39"/>
        <v>194721</v>
      </c>
      <c r="AE8" s="16">
        <f t="shared" si="39"/>
        <v>237015</v>
      </c>
      <c r="AF8" s="16">
        <f t="shared" si="39"/>
        <v>202172</v>
      </c>
      <c r="AG8" s="16">
        <f t="shared" si="39"/>
        <v>86850</v>
      </c>
      <c r="AH8" s="16">
        <f t="shared" si="39"/>
        <v>75170</v>
      </c>
      <c r="AI8" s="16">
        <f t="shared" si="39"/>
        <v>75170</v>
      </c>
      <c r="AJ8" s="16">
        <f t="shared" si="39"/>
        <v>89084</v>
      </c>
      <c r="AK8" s="16">
        <f t="shared" si="39"/>
        <v>85600</v>
      </c>
      <c r="AL8" s="16">
        <f t="shared" si="39"/>
        <v>85600</v>
      </c>
      <c r="AM8" s="16">
        <f t="shared" si="39"/>
        <v>0</v>
      </c>
      <c r="AN8" s="16">
        <f t="shared" si="39"/>
        <v>0</v>
      </c>
      <c r="AO8" s="16">
        <f t="shared" si="39"/>
        <v>0</v>
      </c>
      <c r="AP8" s="16">
        <f t="shared" si="39"/>
        <v>0</v>
      </c>
      <c r="AQ8" s="16">
        <f t="shared" si="39"/>
        <v>0</v>
      </c>
      <c r="AR8" s="16">
        <f t="shared" si="39"/>
        <v>0</v>
      </c>
      <c r="AS8" s="16">
        <f t="shared" si="39"/>
        <v>0</v>
      </c>
      <c r="AT8" s="16">
        <f t="shared" si="39"/>
        <v>0</v>
      </c>
      <c r="AU8" s="16">
        <f t="shared" si="39"/>
        <v>0</v>
      </c>
      <c r="AV8" s="16">
        <f t="shared" si="39"/>
        <v>0</v>
      </c>
      <c r="AW8" s="16">
        <f t="shared" si="39"/>
        <v>0</v>
      </c>
      <c r="AX8" s="16">
        <f t="shared" si="39"/>
        <v>0</v>
      </c>
      <c r="AY8" s="16">
        <f t="shared" si="39"/>
        <v>56000</v>
      </c>
      <c r="AZ8" s="16">
        <f t="shared" si="39"/>
        <v>30000</v>
      </c>
      <c r="BA8" s="16">
        <f t="shared" si="39"/>
        <v>30000</v>
      </c>
      <c r="BB8" s="16">
        <f t="shared" si="39"/>
        <v>0</v>
      </c>
      <c r="BC8" s="16">
        <f t="shared" si="39"/>
        <v>0</v>
      </c>
      <c r="BD8" s="16">
        <f t="shared" si="39"/>
        <v>0</v>
      </c>
      <c r="BE8" s="16">
        <f>BE30+BE43</f>
        <v>1496308</v>
      </c>
      <c r="BF8" s="16">
        <f>BF30+BF43</f>
        <v>1342542</v>
      </c>
      <c r="BG8" s="16">
        <f>BG30+BG43</f>
        <v>1260515</v>
      </c>
    </row>
    <row r="9" spans="1:59" s="5" customFormat="1" ht="15.75" customHeight="1" x14ac:dyDescent="0.25">
      <c r="A9" s="41"/>
      <c r="B9" s="41"/>
      <c r="C9" s="41"/>
      <c r="D9" s="15">
        <v>5012</v>
      </c>
      <c r="E9" s="15" t="s">
        <v>31</v>
      </c>
      <c r="F9" s="16">
        <f t="shared" ref="F9:BD9" si="40">F46</f>
        <v>0</v>
      </c>
      <c r="G9" s="16">
        <f t="shared" si="40"/>
        <v>0</v>
      </c>
      <c r="H9" s="16">
        <f t="shared" si="40"/>
        <v>0</v>
      </c>
      <c r="I9" s="16">
        <f t="shared" si="40"/>
        <v>0</v>
      </c>
      <c r="J9" s="16">
        <f t="shared" si="40"/>
        <v>0</v>
      </c>
      <c r="K9" s="16">
        <f t="shared" si="40"/>
        <v>0</v>
      </c>
      <c r="L9" s="16">
        <f t="shared" si="40"/>
        <v>0</v>
      </c>
      <c r="M9" s="16">
        <f t="shared" si="40"/>
        <v>0</v>
      </c>
      <c r="N9" s="16">
        <f t="shared" si="40"/>
        <v>0</v>
      </c>
      <c r="O9" s="16">
        <f t="shared" si="40"/>
        <v>0</v>
      </c>
      <c r="P9" s="16">
        <f t="shared" si="40"/>
        <v>0</v>
      </c>
      <c r="Q9" s="16">
        <f t="shared" si="40"/>
        <v>0</v>
      </c>
      <c r="R9" s="16">
        <f t="shared" si="40"/>
        <v>0</v>
      </c>
      <c r="S9" s="16">
        <f t="shared" si="40"/>
        <v>0</v>
      </c>
      <c r="T9" s="16">
        <f t="shared" si="40"/>
        <v>0</v>
      </c>
      <c r="U9" s="16">
        <f t="shared" si="40"/>
        <v>0</v>
      </c>
      <c r="V9" s="16">
        <f t="shared" si="40"/>
        <v>0</v>
      </c>
      <c r="W9" s="16">
        <f t="shared" si="40"/>
        <v>0</v>
      </c>
      <c r="X9" s="16">
        <f t="shared" si="40"/>
        <v>0</v>
      </c>
      <c r="Y9" s="16">
        <f t="shared" si="40"/>
        <v>0</v>
      </c>
      <c r="Z9" s="16">
        <f t="shared" si="40"/>
        <v>0</v>
      </c>
      <c r="AA9" s="16">
        <f t="shared" si="40"/>
        <v>0</v>
      </c>
      <c r="AB9" s="16">
        <f t="shared" si="40"/>
        <v>0</v>
      </c>
      <c r="AC9" s="16">
        <f t="shared" si="40"/>
        <v>0</v>
      </c>
      <c r="AD9" s="16">
        <f t="shared" si="40"/>
        <v>0</v>
      </c>
      <c r="AE9" s="16">
        <f t="shared" si="40"/>
        <v>0</v>
      </c>
      <c r="AF9" s="16">
        <f t="shared" si="40"/>
        <v>0</v>
      </c>
      <c r="AG9" s="16">
        <f t="shared" si="40"/>
        <v>0</v>
      </c>
      <c r="AH9" s="16">
        <f t="shared" si="40"/>
        <v>0</v>
      </c>
      <c r="AI9" s="16">
        <f t="shared" si="40"/>
        <v>0</v>
      </c>
      <c r="AJ9" s="16">
        <f t="shared" si="40"/>
        <v>14543</v>
      </c>
      <c r="AK9" s="16">
        <f t="shared" si="40"/>
        <v>13590</v>
      </c>
      <c r="AL9" s="16">
        <f t="shared" si="40"/>
        <v>842</v>
      </c>
      <c r="AM9" s="16">
        <f t="shared" si="40"/>
        <v>0</v>
      </c>
      <c r="AN9" s="16">
        <f t="shared" si="40"/>
        <v>0</v>
      </c>
      <c r="AO9" s="16">
        <f t="shared" si="40"/>
        <v>0</v>
      </c>
      <c r="AP9" s="16">
        <f t="shared" si="40"/>
        <v>0</v>
      </c>
      <c r="AQ9" s="16">
        <f t="shared" si="40"/>
        <v>0</v>
      </c>
      <c r="AR9" s="16">
        <f t="shared" si="40"/>
        <v>0</v>
      </c>
      <c r="AS9" s="16">
        <f t="shared" si="40"/>
        <v>0</v>
      </c>
      <c r="AT9" s="16">
        <f t="shared" si="40"/>
        <v>0</v>
      </c>
      <c r="AU9" s="16">
        <f t="shared" si="40"/>
        <v>0</v>
      </c>
      <c r="AV9" s="16">
        <f t="shared" si="40"/>
        <v>0</v>
      </c>
      <c r="AW9" s="16">
        <f t="shared" si="40"/>
        <v>0</v>
      </c>
      <c r="AX9" s="16">
        <f t="shared" si="40"/>
        <v>0</v>
      </c>
      <c r="AY9" s="16">
        <f t="shared" si="40"/>
        <v>0</v>
      </c>
      <c r="AZ9" s="16">
        <f t="shared" si="40"/>
        <v>0</v>
      </c>
      <c r="BA9" s="16">
        <f t="shared" si="40"/>
        <v>0</v>
      </c>
      <c r="BB9" s="16">
        <f t="shared" si="40"/>
        <v>0</v>
      </c>
      <c r="BC9" s="16">
        <f t="shared" si="40"/>
        <v>0</v>
      </c>
      <c r="BD9" s="16">
        <f t="shared" si="40"/>
        <v>0</v>
      </c>
      <c r="BE9" s="16">
        <f>BE46</f>
        <v>14543</v>
      </c>
      <c r="BF9" s="16">
        <f t="shared" ref="BF9:BG9" si="41">BF46</f>
        <v>13590</v>
      </c>
      <c r="BG9" s="16">
        <f t="shared" si="41"/>
        <v>842</v>
      </c>
    </row>
    <row r="10" spans="1:59" s="5" customFormat="1" ht="15.75" customHeight="1" x14ac:dyDescent="0.25">
      <c r="A10" s="41"/>
      <c r="B10" s="41"/>
      <c r="C10" s="41"/>
      <c r="D10" s="15">
        <v>5052</v>
      </c>
      <c r="E10" s="15" t="s">
        <v>32</v>
      </c>
      <c r="F10" s="16">
        <f t="shared" ref="F10:BD10" si="42">F65</f>
        <v>22500</v>
      </c>
      <c r="G10" s="16">
        <f t="shared" si="42"/>
        <v>0</v>
      </c>
      <c r="H10" s="16">
        <f t="shared" si="42"/>
        <v>0</v>
      </c>
      <c r="I10" s="16">
        <f t="shared" si="42"/>
        <v>0</v>
      </c>
      <c r="J10" s="16">
        <f t="shared" si="42"/>
        <v>0</v>
      </c>
      <c r="K10" s="16">
        <f t="shared" si="42"/>
        <v>0</v>
      </c>
      <c r="L10" s="16">
        <f t="shared" si="42"/>
        <v>0</v>
      </c>
      <c r="M10" s="16">
        <f t="shared" si="42"/>
        <v>0</v>
      </c>
      <c r="N10" s="16">
        <f t="shared" si="42"/>
        <v>0</v>
      </c>
      <c r="O10" s="16">
        <f t="shared" si="42"/>
        <v>0</v>
      </c>
      <c r="P10" s="16">
        <f t="shared" si="42"/>
        <v>0</v>
      </c>
      <c r="Q10" s="16">
        <f t="shared" si="42"/>
        <v>0</v>
      </c>
      <c r="R10" s="16">
        <f t="shared" si="42"/>
        <v>0</v>
      </c>
      <c r="S10" s="16">
        <f t="shared" si="42"/>
        <v>0</v>
      </c>
      <c r="T10" s="16">
        <f t="shared" si="42"/>
        <v>0</v>
      </c>
      <c r="U10" s="16">
        <f t="shared" si="42"/>
        <v>0</v>
      </c>
      <c r="V10" s="16">
        <f t="shared" si="42"/>
        <v>0</v>
      </c>
      <c r="W10" s="16">
        <f t="shared" si="42"/>
        <v>0</v>
      </c>
      <c r="X10" s="16">
        <f t="shared" si="42"/>
        <v>0</v>
      </c>
      <c r="Y10" s="16">
        <f t="shared" si="42"/>
        <v>0</v>
      </c>
      <c r="Z10" s="16">
        <f t="shared" si="42"/>
        <v>0</v>
      </c>
      <c r="AA10" s="16">
        <f t="shared" si="42"/>
        <v>0</v>
      </c>
      <c r="AB10" s="16">
        <f t="shared" si="42"/>
        <v>0</v>
      </c>
      <c r="AC10" s="16">
        <f t="shared" si="42"/>
        <v>0</v>
      </c>
      <c r="AD10" s="16">
        <f t="shared" si="42"/>
        <v>0</v>
      </c>
      <c r="AE10" s="16">
        <f t="shared" si="42"/>
        <v>0</v>
      </c>
      <c r="AF10" s="16">
        <f t="shared" si="42"/>
        <v>0</v>
      </c>
      <c r="AG10" s="16">
        <f t="shared" si="42"/>
        <v>0</v>
      </c>
      <c r="AH10" s="16">
        <f t="shared" si="42"/>
        <v>0</v>
      </c>
      <c r="AI10" s="16">
        <f t="shared" si="42"/>
        <v>0</v>
      </c>
      <c r="AJ10" s="16">
        <f t="shared" si="42"/>
        <v>0</v>
      </c>
      <c r="AK10" s="16">
        <f t="shared" si="42"/>
        <v>0</v>
      </c>
      <c r="AL10" s="16">
        <f t="shared" si="42"/>
        <v>0</v>
      </c>
      <c r="AM10" s="16">
        <f t="shared" si="42"/>
        <v>0</v>
      </c>
      <c r="AN10" s="16">
        <f t="shared" si="42"/>
        <v>0</v>
      </c>
      <c r="AO10" s="16">
        <f t="shared" si="42"/>
        <v>0</v>
      </c>
      <c r="AP10" s="16">
        <f t="shared" si="42"/>
        <v>0</v>
      </c>
      <c r="AQ10" s="16">
        <f t="shared" si="42"/>
        <v>0</v>
      </c>
      <c r="AR10" s="16">
        <f t="shared" si="42"/>
        <v>0</v>
      </c>
      <c r="AS10" s="16">
        <f t="shared" si="42"/>
        <v>0</v>
      </c>
      <c r="AT10" s="16">
        <f t="shared" si="42"/>
        <v>0</v>
      </c>
      <c r="AU10" s="16">
        <f t="shared" si="42"/>
        <v>0</v>
      </c>
      <c r="AV10" s="16">
        <f t="shared" si="42"/>
        <v>0</v>
      </c>
      <c r="AW10" s="16">
        <f t="shared" si="42"/>
        <v>0</v>
      </c>
      <c r="AX10" s="16">
        <f t="shared" si="42"/>
        <v>0</v>
      </c>
      <c r="AY10" s="16">
        <f t="shared" si="42"/>
        <v>0</v>
      </c>
      <c r="AZ10" s="16">
        <f t="shared" si="42"/>
        <v>0</v>
      </c>
      <c r="BA10" s="16">
        <f t="shared" si="42"/>
        <v>0</v>
      </c>
      <c r="BB10" s="16">
        <f t="shared" si="42"/>
        <v>0</v>
      </c>
      <c r="BC10" s="16">
        <f t="shared" si="42"/>
        <v>0</v>
      </c>
      <c r="BD10" s="16">
        <f t="shared" si="42"/>
        <v>0</v>
      </c>
      <c r="BE10" s="16">
        <f>BE65</f>
        <v>22500</v>
      </c>
      <c r="BF10" s="16">
        <f>BF65</f>
        <v>0</v>
      </c>
      <c r="BG10" s="16">
        <f>BG65</f>
        <v>0</v>
      </c>
    </row>
    <row r="11" spans="1:59" s="5" customFormat="1" ht="15.75" customHeight="1" x14ac:dyDescent="0.25">
      <c r="A11" s="41"/>
      <c r="B11" s="41"/>
      <c r="C11" s="41"/>
      <c r="D11" s="15">
        <v>51000</v>
      </c>
      <c r="E11" s="15" t="s">
        <v>33</v>
      </c>
      <c r="F11" s="16">
        <f t="shared" ref="F11:BD11" si="43">F58+F68+F72</f>
        <v>750131</v>
      </c>
      <c r="G11" s="16">
        <f t="shared" si="43"/>
        <v>575131</v>
      </c>
      <c r="H11" s="16">
        <f t="shared" si="43"/>
        <v>102000</v>
      </c>
      <c r="I11" s="16">
        <f t="shared" si="43"/>
        <v>0</v>
      </c>
      <c r="J11" s="16">
        <f t="shared" si="43"/>
        <v>0</v>
      </c>
      <c r="K11" s="16">
        <f t="shared" si="43"/>
        <v>0</v>
      </c>
      <c r="L11" s="16">
        <f t="shared" si="43"/>
        <v>0</v>
      </c>
      <c r="M11" s="16">
        <f t="shared" si="43"/>
        <v>0</v>
      </c>
      <c r="N11" s="16">
        <f t="shared" si="43"/>
        <v>0</v>
      </c>
      <c r="O11" s="16">
        <f t="shared" si="43"/>
        <v>0</v>
      </c>
      <c r="P11" s="16">
        <f t="shared" si="43"/>
        <v>0</v>
      </c>
      <c r="Q11" s="16">
        <f t="shared" si="43"/>
        <v>0</v>
      </c>
      <c r="R11" s="16">
        <f t="shared" si="43"/>
        <v>0</v>
      </c>
      <c r="S11" s="16">
        <f t="shared" si="43"/>
        <v>0</v>
      </c>
      <c r="T11" s="16">
        <f t="shared" si="43"/>
        <v>0</v>
      </c>
      <c r="U11" s="16">
        <f t="shared" si="43"/>
        <v>0</v>
      </c>
      <c r="V11" s="16">
        <f t="shared" si="43"/>
        <v>0</v>
      </c>
      <c r="W11" s="16">
        <f t="shared" si="43"/>
        <v>0</v>
      </c>
      <c r="X11" s="16">
        <f t="shared" si="43"/>
        <v>0</v>
      </c>
      <c r="Y11" s="16">
        <f t="shared" si="43"/>
        <v>0</v>
      </c>
      <c r="Z11" s="16">
        <f t="shared" si="43"/>
        <v>0</v>
      </c>
      <c r="AA11" s="16">
        <f t="shared" si="43"/>
        <v>0</v>
      </c>
      <c r="AB11" s="16">
        <f t="shared" si="43"/>
        <v>0</v>
      </c>
      <c r="AC11" s="16">
        <f t="shared" si="43"/>
        <v>0</v>
      </c>
      <c r="AD11" s="16">
        <f t="shared" si="43"/>
        <v>30600</v>
      </c>
      <c r="AE11" s="16">
        <f t="shared" si="43"/>
        <v>15300</v>
      </c>
      <c r="AF11" s="16">
        <f t="shared" si="43"/>
        <v>0</v>
      </c>
      <c r="AG11" s="16">
        <f t="shared" si="43"/>
        <v>0</v>
      </c>
      <c r="AH11" s="16">
        <f t="shared" si="43"/>
        <v>0</v>
      </c>
      <c r="AI11" s="16">
        <f t="shared" si="43"/>
        <v>0</v>
      </c>
      <c r="AJ11" s="16">
        <f t="shared" si="43"/>
        <v>92760</v>
      </c>
      <c r="AK11" s="16">
        <f t="shared" si="43"/>
        <v>8970</v>
      </c>
      <c r="AL11" s="16">
        <f t="shared" si="43"/>
        <v>0</v>
      </c>
      <c r="AM11" s="16">
        <f t="shared" si="43"/>
        <v>0</v>
      </c>
      <c r="AN11" s="16">
        <f t="shared" si="43"/>
        <v>0</v>
      </c>
      <c r="AO11" s="16">
        <f t="shared" si="43"/>
        <v>0</v>
      </c>
      <c r="AP11" s="16">
        <f t="shared" si="43"/>
        <v>0</v>
      </c>
      <c r="AQ11" s="16">
        <f t="shared" si="43"/>
        <v>0</v>
      </c>
      <c r="AR11" s="16">
        <f t="shared" si="43"/>
        <v>0</v>
      </c>
      <c r="AS11" s="16">
        <f t="shared" si="43"/>
        <v>0</v>
      </c>
      <c r="AT11" s="16">
        <f t="shared" si="43"/>
        <v>0</v>
      </c>
      <c r="AU11" s="16">
        <f t="shared" si="43"/>
        <v>0</v>
      </c>
      <c r="AV11" s="16">
        <f t="shared" si="43"/>
        <v>0</v>
      </c>
      <c r="AW11" s="16">
        <f t="shared" si="43"/>
        <v>0</v>
      </c>
      <c r="AX11" s="16">
        <f t="shared" si="43"/>
        <v>0</v>
      </c>
      <c r="AY11" s="16">
        <f t="shared" si="43"/>
        <v>11750</v>
      </c>
      <c r="AZ11" s="16">
        <f t="shared" si="43"/>
        <v>12920</v>
      </c>
      <c r="BA11" s="16">
        <f t="shared" si="43"/>
        <v>0</v>
      </c>
      <c r="BB11" s="16">
        <f t="shared" si="43"/>
        <v>52947</v>
      </c>
      <c r="BC11" s="16">
        <f t="shared" si="43"/>
        <v>26036</v>
      </c>
      <c r="BD11" s="16">
        <f t="shared" si="43"/>
        <v>0</v>
      </c>
      <c r="BE11" s="16">
        <f>BE58+BE68+BE72</f>
        <v>938188</v>
      </c>
      <c r="BF11" s="16">
        <f>BF58+BF68+BF72</f>
        <v>638357</v>
      </c>
      <c r="BG11" s="16">
        <f>BG58+BG68+BG72</f>
        <v>102000</v>
      </c>
    </row>
    <row r="12" spans="1:59" s="5" customFormat="1" ht="15.75" customHeight="1" x14ac:dyDescent="0.25">
      <c r="A12" s="41"/>
      <c r="B12" s="41"/>
      <c r="C12" s="41"/>
      <c r="D12" s="15">
        <v>52</v>
      </c>
      <c r="E12" s="15" t="s">
        <v>64</v>
      </c>
      <c r="F12" s="16">
        <f t="shared" ref="F12:BD12" si="44">F49</f>
        <v>0</v>
      </c>
      <c r="G12" s="16">
        <f t="shared" si="44"/>
        <v>0</v>
      </c>
      <c r="H12" s="16">
        <f t="shared" si="44"/>
        <v>0</v>
      </c>
      <c r="I12" s="16">
        <f t="shared" si="44"/>
        <v>0</v>
      </c>
      <c r="J12" s="16">
        <f t="shared" si="44"/>
        <v>0</v>
      </c>
      <c r="K12" s="16">
        <f t="shared" si="44"/>
        <v>0</v>
      </c>
      <c r="L12" s="16">
        <f t="shared" si="44"/>
        <v>0</v>
      </c>
      <c r="M12" s="16">
        <f t="shared" si="44"/>
        <v>0</v>
      </c>
      <c r="N12" s="16">
        <f t="shared" si="44"/>
        <v>0</v>
      </c>
      <c r="O12" s="16">
        <f t="shared" si="44"/>
        <v>0</v>
      </c>
      <c r="P12" s="16">
        <f t="shared" si="44"/>
        <v>0</v>
      </c>
      <c r="Q12" s="16">
        <f t="shared" si="44"/>
        <v>0</v>
      </c>
      <c r="R12" s="16">
        <f t="shared" si="44"/>
        <v>0</v>
      </c>
      <c r="S12" s="16">
        <f t="shared" si="44"/>
        <v>0</v>
      </c>
      <c r="T12" s="16">
        <f t="shared" si="44"/>
        <v>0</v>
      </c>
      <c r="U12" s="16">
        <f t="shared" si="44"/>
        <v>0</v>
      </c>
      <c r="V12" s="16">
        <f t="shared" si="44"/>
        <v>0</v>
      </c>
      <c r="W12" s="16">
        <f t="shared" si="44"/>
        <v>0</v>
      </c>
      <c r="X12" s="16">
        <f t="shared" si="44"/>
        <v>0</v>
      </c>
      <c r="Y12" s="16">
        <f t="shared" si="44"/>
        <v>0</v>
      </c>
      <c r="Z12" s="16">
        <f t="shared" si="44"/>
        <v>0</v>
      </c>
      <c r="AA12" s="16">
        <f t="shared" si="44"/>
        <v>106462</v>
      </c>
      <c r="AB12" s="16">
        <f t="shared" si="44"/>
        <v>60960</v>
      </c>
      <c r="AC12" s="16">
        <f t="shared" si="44"/>
        <v>37925</v>
      </c>
      <c r="AD12" s="16">
        <f t="shared" si="44"/>
        <v>0</v>
      </c>
      <c r="AE12" s="16">
        <f t="shared" si="44"/>
        <v>0</v>
      </c>
      <c r="AF12" s="16">
        <f t="shared" si="44"/>
        <v>0</v>
      </c>
      <c r="AG12" s="16">
        <f t="shared" si="44"/>
        <v>0</v>
      </c>
      <c r="AH12" s="16">
        <f t="shared" si="44"/>
        <v>0</v>
      </c>
      <c r="AI12" s="16">
        <f t="shared" si="44"/>
        <v>0</v>
      </c>
      <c r="AJ12" s="16">
        <f t="shared" si="44"/>
        <v>0</v>
      </c>
      <c r="AK12" s="16">
        <f t="shared" si="44"/>
        <v>0</v>
      </c>
      <c r="AL12" s="16">
        <f t="shared" si="44"/>
        <v>0</v>
      </c>
      <c r="AM12" s="16">
        <f t="shared" si="44"/>
        <v>540000</v>
      </c>
      <c r="AN12" s="16">
        <f t="shared" si="44"/>
        <v>555023</v>
      </c>
      <c r="AO12" s="16">
        <f t="shared" si="44"/>
        <v>562148</v>
      </c>
      <c r="AP12" s="16">
        <f t="shared" si="44"/>
        <v>8000</v>
      </c>
      <c r="AQ12" s="16">
        <f t="shared" si="44"/>
        <v>8000</v>
      </c>
      <c r="AR12" s="16">
        <f t="shared" si="44"/>
        <v>8000</v>
      </c>
      <c r="AS12" s="16">
        <f t="shared" si="44"/>
        <v>0</v>
      </c>
      <c r="AT12" s="16">
        <f t="shared" si="44"/>
        <v>0</v>
      </c>
      <c r="AU12" s="16">
        <f t="shared" si="44"/>
        <v>0</v>
      </c>
      <c r="AV12" s="16">
        <f t="shared" si="44"/>
        <v>15000</v>
      </c>
      <c r="AW12" s="16">
        <f t="shared" si="44"/>
        <v>15000</v>
      </c>
      <c r="AX12" s="16">
        <f t="shared" si="44"/>
        <v>15000</v>
      </c>
      <c r="AY12" s="16">
        <f t="shared" si="44"/>
        <v>11500</v>
      </c>
      <c r="AZ12" s="16">
        <f t="shared" si="44"/>
        <v>0</v>
      </c>
      <c r="BA12" s="16">
        <f t="shared" si="44"/>
        <v>0</v>
      </c>
      <c r="BB12" s="16">
        <f t="shared" si="44"/>
        <v>476772</v>
      </c>
      <c r="BC12" s="16">
        <f t="shared" si="44"/>
        <v>40609</v>
      </c>
      <c r="BD12" s="16">
        <f t="shared" si="44"/>
        <v>0</v>
      </c>
      <c r="BE12" s="16">
        <f>BE49</f>
        <v>1157734</v>
      </c>
      <c r="BF12" s="16">
        <f>BF49</f>
        <v>679592</v>
      </c>
      <c r="BG12" s="16">
        <f>BG49</f>
        <v>623073</v>
      </c>
    </row>
    <row r="13" spans="1:59" s="5" customFormat="1" ht="15.75" customHeight="1" x14ac:dyDescent="0.25">
      <c r="A13" s="41"/>
      <c r="B13" s="41"/>
      <c r="C13" s="41"/>
      <c r="D13" s="15">
        <v>533</v>
      </c>
      <c r="E13" s="15" t="s">
        <v>61</v>
      </c>
      <c r="F13" s="16">
        <f t="shared" ref="F13:BD13" si="45">F52</f>
        <v>0</v>
      </c>
      <c r="G13" s="16">
        <f t="shared" si="45"/>
        <v>0</v>
      </c>
      <c r="H13" s="16">
        <f t="shared" si="45"/>
        <v>0</v>
      </c>
      <c r="I13" s="16">
        <f t="shared" si="45"/>
        <v>0</v>
      </c>
      <c r="J13" s="16">
        <f t="shared" si="45"/>
        <v>0</v>
      </c>
      <c r="K13" s="16">
        <f t="shared" si="45"/>
        <v>0</v>
      </c>
      <c r="L13" s="16">
        <f t="shared" si="45"/>
        <v>0</v>
      </c>
      <c r="M13" s="16">
        <f t="shared" si="45"/>
        <v>0</v>
      </c>
      <c r="N13" s="16">
        <f t="shared" si="45"/>
        <v>0</v>
      </c>
      <c r="O13" s="16">
        <f t="shared" si="45"/>
        <v>0</v>
      </c>
      <c r="P13" s="16">
        <f t="shared" si="45"/>
        <v>0</v>
      </c>
      <c r="Q13" s="16">
        <f t="shared" si="45"/>
        <v>0</v>
      </c>
      <c r="R13" s="16">
        <f t="shared" si="45"/>
        <v>0</v>
      </c>
      <c r="S13" s="16">
        <f t="shared" si="45"/>
        <v>0</v>
      </c>
      <c r="T13" s="16">
        <f t="shared" si="45"/>
        <v>0</v>
      </c>
      <c r="U13" s="16">
        <f t="shared" si="45"/>
        <v>0</v>
      </c>
      <c r="V13" s="16">
        <f t="shared" si="45"/>
        <v>0</v>
      </c>
      <c r="W13" s="16">
        <f t="shared" si="45"/>
        <v>0</v>
      </c>
      <c r="X13" s="16">
        <f t="shared" si="45"/>
        <v>160972</v>
      </c>
      <c r="Y13" s="16">
        <f t="shared" si="45"/>
        <v>0</v>
      </c>
      <c r="Z13" s="16">
        <f t="shared" si="45"/>
        <v>0</v>
      </c>
      <c r="AA13" s="16">
        <f t="shared" si="45"/>
        <v>0</v>
      </c>
      <c r="AB13" s="16">
        <f t="shared" si="45"/>
        <v>0</v>
      </c>
      <c r="AC13" s="16">
        <f t="shared" si="45"/>
        <v>0</v>
      </c>
      <c r="AD13" s="16">
        <f t="shared" si="45"/>
        <v>0</v>
      </c>
      <c r="AE13" s="16">
        <f t="shared" si="45"/>
        <v>0</v>
      </c>
      <c r="AF13" s="16">
        <f t="shared" si="45"/>
        <v>0</v>
      </c>
      <c r="AG13" s="16">
        <f t="shared" si="45"/>
        <v>0</v>
      </c>
      <c r="AH13" s="16">
        <f t="shared" si="45"/>
        <v>0</v>
      </c>
      <c r="AI13" s="16">
        <f t="shared" si="45"/>
        <v>0</v>
      </c>
      <c r="AJ13" s="16">
        <f t="shared" si="45"/>
        <v>31008</v>
      </c>
      <c r="AK13" s="16">
        <f t="shared" si="45"/>
        <v>20150</v>
      </c>
      <c r="AL13" s="16">
        <f t="shared" si="45"/>
        <v>19683</v>
      </c>
      <c r="AM13" s="16">
        <f t="shared" si="45"/>
        <v>0</v>
      </c>
      <c r="AN13" s="16">
        <f t="shared" si="45"/>
        <v>0</v>
      </c>
      <c r="AO13" s="16">
        <f t="shared" si="45"/>
        <v>0</v>
      </c>
      <c r="AP13" s="16">
        <f t="shared" si="45"/>
        <v>0</v>
      </c>
      <c r="AQ13" s="16">
        <f t="shared" si="45"/>
        <v>0</v>
      </c>
      <c r="AR13" s="16">
        <f t="shared" si="45"/>
        <v>0</v>
      </c>
      <c r="AS13" s="16">
        <f t="shared" si="45"/>
        <v>0</v>
      </c>
      <c r="AT13" s="16">
        <f t="shared" si="45"/>
        <v>0</v>
      </c>
      <c r="AU13" s="16">
        <f t="shared" si="45"/>
        <v>0</v>
      </c>
      <c r="AV13" s="16">
        <f t="shared" si="45"/>
        <v>0</v>
      </c>
      <c r="AW13" s="16">
        <f t="shared" si="45"/>
        <v>0</v>
      </c>
      <c r="AX13" s="16">
        <f t="shared" si="45"/>
        <v>0</v>
      </c>
      <c r="AY13" s="16">
        <f t="shared" si="45"/>
        <v>0</v>
      </c>
      <c r="AZ13" s="16">
        <f t="shared" si="45"/>
        <v>0</v>
      </c>
      <c r="BA13" s="16">
        <f t="shared" si="45"/>
        <v>0</v>
      </c>
      <c r="BB13" s="16">
        <f t="shared" si="45"/>
        <v>0</v>
      </c>
      <c r="BC13" s="16">
        <f t="shared" si="45"/>
        <v>0</v>
      </c>
      <c r="BD13" s="16">
        <f t="shared" si="45"/>
        <v>0</v>
      </c>
      <c r="BE13" s="16">
        <f>BE52</f>
        <v>191980</v>
      </c>
      <c r="BF13" s="16">
        <f>BF52</f>
        <v>20150</v>
      </c>
      <c r="BG13" s="16">
        <f>BG52</f>
        <v>19683</v>
      </c>
    </row>
    <row r="14" spans="1:59" s="5" customFormat="1" ht="15.75" customHeight="1" x14ac:dyDescent="0.25">
      <c r="A14" s="41"/>
      <c r="B14" s="41"/>
      <c r="C14" s="41"/>
      <c r="D14" s="15">
        <v>54</v>
      </c>
      <c r="E14" s="15" t="s">
        <v>52</v>
      </c>
      <c r="F14" s="16">
        <f t="shared" ref="F14:BD14" si="46">F88</f>
        <v>0</v>
      </c>
      <c r="G14" s="16">
        <f t="shared" si="46"/>
        <v>0</v>
      </c>
      <c r="H14" s="16">
        <f t="shared" si="46"/>
        <v>0</v>
      </c>
      <c r="I14" s="16">
        <f t="shared" si="46"/>
        <v>0</v>
      </c>
      <c r="J14" s="16">
        <f t="shared" si="46"/>
        <v>0</v>
      </c>
      <c r="K14" s="16">
        <f t="shared" si="46"/>
        <v>0</v>
      </c>
      <c r="L14" s="16">
        <f t="shared" si="46"/>
        <v>0</v>
      </c>
      <c r="M14" s="16">
        <f t="shared" si="46"/>
        <v>0</v>
      </c>
      <c r="N14" s="16">
        <f t="shared" si="46"/>
        <v>0</v>
      </c>
      <c r="O14" s="16">
        <f t="shared" si="46"/>
        <v>30000</v>
      </c>
      <c r="P14" s="16">
        <f t="shared" si="46"/>
        <v>27000</v>
      </c>
      <c r="Q14" s="16">
        <f t="shared" si="46"/>
        <v>25000</v>
      </c>
      <c r="R14" s="16">
        <f t="shared" si="46"/>
        <v>0</v>
      </c>
      <c r="S14" s="16">
        <f t="shared" si="46"/>
        <v>0</v>
      </c>
      <c r="T14" s="16">
        <f t="shared" si="46"/>
        <v>0</v>
      </c>
      <c r="U14" s="16">
        <f t="shared" si="46"/>
        <v>0</v>
      </c>
      <c r="V14" s="16">
        <f t="shared" si="46"/>
        <v>0</v>
      </c>
      <c r="W14" s="16">
        <f t="shared" si="46"/>
        <v>0</v>
      </c>
      <c r="X14" s="16">
        <f t="shared" si="46"/>
        <v>0</v>
      </c>
      <c r="Y14" s="16">
        <f t="shared" si="46"/>
        <v>0</v>
      </c>
      <c r="Z14" s="16">
        <f t="shared" si="46"/>
        <v>0</v>
      </c>
      <c r="AA14" s="16">
        <f t="shared" si="46"/>
        <v>0</v>
      </c>
      <c r="AB14" s="16">
        <f t="shared" si="46"/>
        <v>0</v>
      </c>
      <c r="AC14" s="16">
        <f t="shared" si="46"/>
        <v>0</v>
      </c>
      <c r="AD14" s="16">
        <f t="shared" si="46"/>
        <v>0</v>
      </c>
      <c r="AE14" s="16">
        <f t="shared" si="46"/>
        <v>0</v>
      </c>
      <c r="AF14" s="16">
        <f t="shared" si="46"/>
        <v>0</v>
      </c>
      <c r="AG14" s="16">
        <f t="shared" si="46"/>
        <v>800</v>
      </c>
      <c r="AH14" s="16">
        <f t="shared" si="46"/>
        <v>800</v>
      </c>
      <c r="AI14" s="16">
        <f t="shared" si="46"/>
        <v>800</v>
      </c>
      <c r="AJ14" s="16">
        <f t="shared" si="46"/>
        <v>0</v>
      </c>
      <c r="AK14" s="16">
        <f t="shared" si="46"/>
        <v>0</v>
      </c>
      <c r="AL14" s="16">
        <f t="shared" si="46"/>
        <v>0</v>
      </c>
      <c r="AM14" s="16">
        <f t="shared" si="46"/>
        <v>0</v>
      </c>
      <c r="AN14" s="16">
        <f t="shared" si="46"/>
        <v>0</v>
      </c>
      <c r="AO14" s="16">
        <f t="shared" si="46"/>
        <v>0</v>
      </c>
      <c r="AP14" s="16">
        <f t="shared" si="46"/>
        <v>0</v>
      </c>
      <c r="AQ14" s="16">
        <f t="shared" si="46"/>
        <v>0</v>
      </c>
      <c r="AR14" s="16">
        <f t="shared" si="46"/>
        <v>0</v>
      </c>
      <c r="AS14" s="16">
        <f t="shared" si="46"/>
        <v>0</v>
      </c>
      <c r="AT14" s="16">
        <f t="shared" si="46"/>
        <v>0</v>
      </c>
      <c r="AU14" s="16">
        <f t="shared" si="46"/>
        <v>0</v>
      </c>
      <c r="AV14" s="16">
        <f t="shared" si="46"/>
        <v>0</v>
      </c>
      <c r="AW14" s="16">
        <f t="shared" si="46"/>
        <v>0</v>
      </c>
      <c r="AX14" s="16">
        <f t="shared" si="46"/>
        <v>0</v>
      </c>
      <c r="AY14" s="16">
        <f t="shared" si="46"/>
        <v>0</v>
      </c>
      <c r="AZ14" s="16">
        <f t="shared" si="46"/>
        <v>0</v>
      </c>
      <c r="BA14" s="16">
        <f t="shared" si="46"/>
        <v>0</v>
      </c>
      <c r="BB14" s="16">
        <f t="shared" si="46"/>
        <v>0</v>
      </c>
      <c r="BC14" s="16">
        <f t="shared" si="46"/>
        <v>0</v>
      </c>
      <c r="BD14" s="16">
        <f t="shared" si="46"/>
        <v>0</v>
      </c>
      <c r="BE14" s="16">
        <f>BE88</f>
        <v>30800</v>
      </c>
      <c r="BF14" s="16">
        <f>BF88</f>
        <v>27800</v>
      </c>
      <c r="BG14" s="16">
        <f>BG88</f>
        <v>25800</v>
      </c>
    </row>
    <row r="15" spans="1:59" s="5" customFormat="1" ht="15.75" customHeight="1" x14ac:dyDescent="0.25">
      <c r="A15" s="41"/>
      <c r="B15" s="41"/>
      <c r="C15" s="41"/>
      <c r="D15" s="15">
        <v>56311</v>
      </c>
      <c r="E15" s="15" t="s">
        <v>72</v>
      </c>
      <c r="F15" s="16">
        <f t="shared" ref="F15:BD15" si="47">F96</f>
        <v>0</v>
      </c>
      <c r="G15" s="16">
        <f t="shared" si="47"/>
        <v>0</v>
      </c>
      <c r="H15" s="16">
        <f t="shared" si="47"/>
        <v>0</v>
      </c>
      <c r="I15" s="16">
        <f t="shared" si="47"/>
        <v>0</v>
      </c>
      <c r="J15" s="16">
        <f t="shared" si="47"/>
        <v>0</v>
      </c>
      <c r="K15" s="16">
        <f t="shared" si="47"/>
        <v>0</v>
      </c>
      <c r="L15" s="16">
        <f t="shared" si="47"/>
        <v>0</v>
      </c>
      <c r="M15" s="16">
        <f t="shared" si="47"/>
        <v>0</v>
      </c>
      <c r="N15" s="16">
        <f t="shared" si="47"/>
        <v>0</v>
      </c>
      <c r="O15" s="16">
        <f t="shared" si="47"/>
        <v>0</v>
      </c>
      <c r="P15" s="16">
        <f t="shared" si="47"/>
        <v>0</v>
      </c>
      <c r="Q15" s="16">
        <f t="shared" si="47"/>
        <v>0</v>
      </c>
      <c r="R15" s="16">
        <f t="shared" si="47"/>
        <v>0</v>
      </c>
      <c r="S15" s="16">
        <f t="shared" si="47"/>
        <v>0</v>
      </c>
      <c r="T15" s="16">
        <f t="shared" si="47"/>
        <v>0</v>
      </c>
      <c r="U15" s="16">
        <f t="shared" si="47"/>
        <v>0</v>
      </c>
      <c r="V15" s="16">
        <f t="shared" si="47"/>
        <v>0</v>
      </c>
      <c r="W15" s="16">
        <f t="shared" si="47"/>
        <v>0</v>
      </c>
      <c r="X15" s="16">
        <f t="shared" si="47"/>
        <v>0</v>
      </c>
      <c r="Y15" s="16">
        <f t="shared" si="47"/>
        <v>0</v>
      </c>
      <c r="Z15" s="16">
        <f t="shared" si="47"/>
        <v>0</v>
      </c>
      <c r="AA15" s="16">
        <f t="shared" si="47"/>
        <v>0</v>
      </c>
      <c r="AB15" s="16">
        <f t="shared" si="47"/>
        <v>0</v>
      </c>
      <c r="AC15" s="16">
        <f t="shared" si="47"/>
        <v>0</v>
      </c>
      <c r="AD15" s="16">
        <f t="shared" si="47"/>
        <v>0</v>
      </c>
      <c r="AE15" s="16">
        <f t="shared" si="47"/>
        <v>0</v>
      </c>
      <c r="AF15" s="16">
        <f t="shared" si="47"/>
        <v>0</v>
      </c>
      <c r="AG15" s="16">
        <f t="shared" si="47"/>
        <v>0</v>
      </c>
      <c r="AH15" s="16">
        <f t="shared" si="47"/>
        <v>0</v>
      </c>
      <c r="AI15" s="16">
        <f t="shared" si="47"/>
        <v>0</v>
      </c>
      <c r="AJ15" s="16">
        <f t="shared" si="47"/>
        <v>159040</v>
      </c>
      <c r="AK15" s="16">
        <f t="shared" si="47"/>
        <v>49673</v>
      </c>
      <c r="AL15" s="16">
        <f t="shared" si="47"/>
        <v>0</v>
      </c>
      <c r="AM15" s="16">
        <f t="shared" si="47"/>
        <v>0</v>
      </c>
      <c r="AN15" s="16">
        <f t="shared" si="47"/>
        <v>0</v>
      </c>
      <c r="AO15" s="16">
        <f t="shared" si="47"/>
        <v>0</v>
      </c>
      <c r="AP15" s="16">
        <f t="shared" si="47"/>
        <v>0</v>
      </c>
      <c r="AQ15" s="16">
        <f t="shared" si="47"/>
        <v>0</v>
      </c>
      <c r="AR15" s="16">
        <f t="shared" si="47"/>
        <v>0</v>
      </c>
      <c r="AS15" s="16">
        <f t="shared" si="47"/>
        <v>0</v>
      </c>
      <c r="AT15" s="16">
        <f t="shared" si="47"/>
        <v>0</v>
      </c>
      <c r="AU15" s="16">
        <f t="shared" si="47"/>
        <v>0</v>
      </c>
      <c r="AV15" s="16">
        <f t="shared" si="47"/>
        <v>76910</v>
      </c>
      <c r="AW15" s="16">
        <f t="shared" si="47"/>
        <v>0</v>
      </c>
      <c r="AX15" s="16">
        <f t="shared" si="47"/>
        <v>0</v>
      </c>
      <c r="AY15" s="16">
        <f t="shared" si="47"/>
        <v>0</v>
      </c>
      <c r="AZ15" s="16">
        <f t="shared" si="47"/>
        <v>0</v>
      </c>
      <c r="BA15" s="16">
        <f t="shared" si="47"/>
        <v>0</v>
      </c>
      <c r="BB15" s="16">
        <f t="shared" si="47"/>
        <v>0</v>
      </c>
      <c r="BC15" s="16">
        <f t="shared" si="47"/>
        <v>0</v>
      </c>
      <c r="BD15" s="16">
        <f t="shared" si="47"/>
        <v>0</v>
      </c>
      <c r="BE15" s="16">
        <f>BE96</f>
        <v>235950</v>
      </c>
      <c r="BF15" s="16">
        <f t="shared" ref="BF15:BG15" si="48">BF96</f>
        <v>49673</v>
      </c>
      <c r="BG15" s="16">
        <f t="shared" si="48"/>
        <v>0</v>
      </c>
    </row>
    <row r="16" spans="1:59" s="5" customFormat="1" ht="15.75" customHeight="1" x14ac:dyDescent="0.25">
      <c r="A16" s="41"/>
      <c r="B16" s="41"/>
      <c r="C16" s="41"/>
      <c r="D16" s="15">
        <v>565</v>
      </c>
      <c r="E16" s="15" t="s">
        <v>46</v>
      </c>
      <c r="F16" s="16">
        <f t="shared" ref="F16:BD16" si="49">F80</f>
        <v>0</v>
      </c>
      <c r="G16" s="16">
        <f t="shared" si="49"/>
        <v>0</v>
      </c>
      <c r="H16" s="16">
        <f t="shared" si="49"/>
        <v>0</v>
      </c>
      <c r="I16" s="16">
        <f t="shared" si="49"/>
        <v>0</v>
      </c>
      <c r="J16" s="16">
        <f t="shared" si="49"/>
        <v>0</v>
      </c>
      <c r="K16" s="16">
        <f t="shared" si="49"/>
        <v>0</v>
      </c>
      <c r="L16" s="16">
        <f t="shared" si="49"/>
        <v>0</v>
      </c>
      <c r="M16" s="16">
        <f t="shared" si="49"/>
        <v>0</v>
      </c>
      <c r="N16" s="16">
        <f t="shared" si="49"/>
        <v>0</v>
      </c>
      <c r="O16" s="16">
        <f t="shared" si="49"/>
        <v>1020000</v>
      </c>
      <c r="P16" s="16">
        <f t="shared" si="49"/>
        <v>191000</v>
      </c>
      <c r="Q16" s="16">
        <f t="shared" si="49"/>
        <v>0</v>
      </c>
      <c r="R16" s="16">
        <f t="shared" si="49"/>
        <v>0</v>
      </c>
      <c r="S16" s="16">
        <f t="shared" si="49"/>
        <v>0</v>
      </c>
      <c r="T16" s="16">
        <f t="shared" si="49"/>
        <v>0</v>
      </c>
      <c r="U16" s="16">
        <f t="shared" si="49"/>
        <v>0</v>
      </c>
      <c r="V16" s="16">
        <f t="shared" si="49"/>
        <v>0</v>
      </c>
      <c r="W16" s="16">
        <f t="shared" si="49"/>
        <v>0</v>
      </c>
      <c r="X16" s="16">
        <f t="shared" si="49"/>
        <v>0</v>
      </c>
      <c r="Y16" s="16">
        <f t="shared" si="49"/>
        <v>0</v>
      </c>
      <c r="Z16" s="16">
        <f t="shared" si="49"/>
        <v>0</v>
      </c>
      <c r="AA16" s="16">
        <f t="shared" si="49"/>
        <v>0</v>
      </c>
      <c r="AB16" s="16">
        <f t="shared" si="49"/>
        <v>0</v>
      </c>
      <c r="AC16" s="16">
        <f t="shared" si="49"/>
        <v>0</v>
      </c>
      <c r="AD16" s="16">
        <f t="shared" si="49"/>
        <v>0</v>
      </c>
      <c r="AE16" s="16">
        <f t="shared" si="49"/>
        <v>0</v>
      </c>
      <c r="AF16" s="16">
        <f t="shared" si="49"/>
        <v>0</v>
      </c>
      <c r="AG16" s="16">
        <f t="shared" si="49"/>
        <v>700</v>
      </c>
      <c r="AH16" s="16">
        <f t="shared" si="49"/>
        <v>700</v>
      </c>
      <c r="AI16" s="16">
        <f t="shared" si="49"/>
        <v>700</v>
      </c>
      <c r="AJ16" s="16">
        <f t="shared" si="49"/>
        <v>0</v>
      </c>
      <c r="AK16" s="16">
        <f t="shared" si="49"/>
        <v>0</v>
      </c>
      <c r="AL16" s="16">
        <f t="shared" si="49"/>
        <v>0</v>
      </c>
      <c r="AM16" s="16">
        <f t="shared" si="49"/>
        <v>0</v>
      </c>
      <c r="AN16" s="16">
        <f t="shared" si="49"/>
        <v>0</v>
      </c>
      <c r="AO16" s="16">
        <f t="shared" si="49"/>
        <v>0</v>
      </c>
      <c r="AP16" s="16">
        <f t="shared" si="49"/>
        <v>0</v>
      </c>
      <c r="AQ16" s="16">
        <f t="shared" si="49"/>
        <v>0</v>
      </c>
      <c r="AR16" s="16">
        <f t="shared" si="49"/>
        <v>0</v>
      </c>
      <c r="AS16" s="16">
        <f t="shared" si="49"/>
        <v>0</v>
      </c>
      <c r="AT16" s="16">
        <f t="shared" si="49"/>
        <v>0</v>
      </c>
      <c r="AU16" s="16">
        <f t="shared" si="49"/>
        <v>0</v>
      </c>
      <c r="AV16" s="16">
        <f t="shared" si="49"/>
        <v>0</v>
      </c>
      <c r="AW16" s="16">
        <f t="shared" si="49"/>
        <v>0</v>
      </c>
      <c r="AX16" s="16">
        <f t="shared" si="49"/>
        <v>0</v>
      </c>
      <c r="AY16" s="16">
        <f t="shared" si="49"/>
        <v>0</v>
      </c>
      <c r="AZ16" s="16">
        <f t="shared" si="49"/>
        <v>0</v>
      </c>
      <c r="BA16" s="16">
        <f t="shared" si="49"/>
        <v>0</v>
      </c>
      <c r="BB16" s="16">
        <f t="shared" si="49"/>
        <v>0</v>
      </c>
      <c r="BC16" s="16">
        <f t="shared" si="49"/>
        <v>0</v>
      </c>
      <c r="BD16" s="16">
        <f t="shared" si="49"/>
        <v>0</v>
      </c>
      <c r="BE16" s="16">
        <f>BE80</f>
        <v>1020700</v>
      </c>
      <c r="BF16" s="16">
        <f>BF80</f>
        <v>191700</v>
      </c>
      <c r="BG16" s="16">
        <f>BG80</f>
        <v>700</v>
      </c>
    </row>
    <row r="17" spans="1:59" s="5" customFormat="1" ht="15.75" customHeight="1" x14ac:dyDescent="0.25">
      <c r="A17" s="41"/>
      <c r="B17" s="41"/>
      <c r="C17" s="41"/>
      <c r="D17" s="36" t="s">
        <v>34</v>
      </c>
      <c r="E17" s="36"/>
      <c r="F17" s="17">
        <f>SUM(F2:F16)</f>
        <v>12669710</v>
      </c>
      <c r="G17" s="17">
        <f t="shared" ref="G17:BG17" si="50">SUM(G2:G16)</f>
        <v>12616617</v>
      </c>
      <c r="H17" s="17">
        <f t="shared" si="50"/>
        <v>12203924</v>
      </c>
      <c r="I17" s="17">
        <f t="shared" si="50"/>
        <v>7670935</v>
      </c>
      <c r="J17" s="17">
        <f t="shared" si="50"/>
        <v>8337074</v>
      </c>
      <c r="K17" s="17">
        <f t="shared" si="50"/>
        <v>8462848</v>
      </c>
      <c r="L17" s="17">
        <f t="shared" si="50"/>
        <v>6487838</v>
      </c>
      <c r="M17" s="17">
        <f t="shared" si="50"/>
        <v>6289583</v>
      </c>
      <c r="N17" s="17">
        <f t="shared" si="50"/>
        <v>6235205</v>
      </c>
      <c r="O17" s="17">
        <f t="shared" si="50"/>
        <v>14277663</v>
      </c>
      <c r="P17" s="17">
        <f t="shared" si="50"/>
        <v>13061528</v>
      </c>
      <c r="Q17" s="17">
        <f t="shared" si="50"/>
        <v>12921612</v>
      </c>
      <c r="R17" s="17">
        <f t="shared" si="50"/>
        <v>8000822</v>
      </c>
      <c r="S17" s="17">
        <f t="shared" si="50"/>
        <v>8265985</v>
      </c>
      <c r="T17" s="17">
        <f t="shared" si="50"/>
        <v>8331310</v>
      </c>
      <c r="U17" s="17">
        <f t="shared" si="50"/>
        <v>9233110</v>
      </c>
      <c r="V17" s="17">
        <f t="shared" si="50"/>
        <v>8572913</v>
      </c>
      <c r="W17" s="17">
        <f t="shared" si="50"/>
        <v>8697544</v>
      </c>
      <c r="X17" s="17">
        <f t="shared" si="50"/>
        <v>11963623</v>
      </c>
      <c r="Y17" s="17">
        <f t="shared" si="50"/>
        <v>12182853</v>
      </c>
      <c r="Z17" s="17">
        <f t="shared" si="50"/>
        <v>12411701</v>
      </c>
      <c r="AA17" s="17">
        <f t="shared" si="50"/>
        <v>6083628</v>
      </c>
      <c r="AB17" s="17">
        <f t="shared" si="50"/>
        <v>6028714</v>
      </c>
      <c r="AC17" s="17">
        <f t="shared" si="50"/>
        <v>6042256</v>
      </c>
      <c r="AD17" s="17">
        <f t="shared" si="50"/>
        <v>3114106</v>
      </c>
      <c r="AE17" s="17">
        <f t="shared" si="50"/>
        <v>3244327</v>
      </c>
      <c r="AF17" s="17">
        <f t="shared" si="50"/>
        <v>3248006</v>
      </c>
      <c r="AG17" s="17">
        <f t="shared" si="50"/>
        <v>4224385</v>
      </c>
      <c r="AH17" s="17">
        <f t="shared" si="50"/>
        <v>2961642</v>
      </c>
      <c r="AI17" s="17">
        <f t="shared" si="50"/>
        <v>3015641</v>
      </c>
      <c r="AJ17" s="17">
        <f t="shared" si="50"/>
        <v>6079573</v>
      </c>
      <c r="AK17" s="17">
        <f t="shared" si="50"/>
        <v>6026559</v>
      </c>
      <c r="AL17" s="17">
        <f t="shared" si="50"/>
        <v>6080838</v>
      </c>
      <c r="AM17" s="17">
        <f t="shared" si="50"/>
        <v>1844222</v>
      </c>
      <c r="AN17" s="17">
        <f t="shared" si="50"/>
        <v>1867512</v>
      </c>
      <c r="AO17" s="17">
        <f t="shared" si="50"/>
        <v>1873119</v>
      </c>
      <c r="AP17" s="17">
        <f t="shared" si="50"/>
        <v>2177244</v>
      </c>
      <c r="AQ17" s="17">
        <f t="shared" si="50"/>
        <v>2219296</v>
      </c>
      <c r="AR17" s="17">
        <f t="shared" si="50"/>
        <v>2253490</v>
      </c>
      <c r="AS17" s="17">
        <f t="shared" si="50"/>
        <v>2065503</v>
      </c>
      <c r="AT17" s="17">
        <f t="shared" si="50"/>
        <v>2115998</v>
      </c>
      <c r="AU17" s="17">
        <f t="shared" si="50"/>
        <v>2196391</v>
      </c>
      <c r="AV17" s="17">
        <f t="shared" si="50"/>
        <v>7295757</v>
      </c>
      <c r="AW17" s="17">
        <f t="shared" si="50"/>
        <v>7318004</v>
      </c>
      <c r="AX17" s="17">
        <f t="shared" si="50"/>
        <v>7465532</v>
      </c>
      <c r="AY17" s="17">
        <f t="shared" si="50"/>
        <v>6373080</v>
      </c>
      <c r="AZ17" s="17">
        <f t="shared" si="50"/>
        <v>6324900</v>
      </c>
      <c r="BA17" s="17">
        <f t="shared" si="50"/>
        <v>6493000</v>
      </c>
      <c r="BB17" s="17">
        <f t="shared" si="50"/>
        <v>6727648</v>
      </c>
      <c r="BC17" s="17">
        <f t="shared" si="50"/>
        <v>6165324</v>
      </c>
      <c r="BD17" s="17">
        <f t="shared" si="50"/>
        <v>6389553</v>
      </c>
      <c r="BE17" s="17">
        <f t="shared" si="50"/>
        <v>116288847</v>
      </c>
      <c r="BF17" s="17">
        <f t="shared" si="50"/>
        <v>113598829</v>
      </c>
      <c r="BG17" s="17">
        <f t="shared" si="50"/>
        <v>114321970</v>
      </c>
    </row>
    <row r="18" spans="1:59" s="5" customFormat="1" ht="15.75" customHeight="1" x14ac:dyDescent="0.25">
      <c r="A18" s="41"/>
      <c r="B18" s="41"/>
      <c r="C18" s="41"/>
      <c r="D18" s="36" t="s">
        <v>35</v>
      </c>
      <c r="E18" s="36"/>
      <c r="F18" s="17">
        <f>F23+F33+F64+F67+F71+F75+F79+F83+F87+F91+F95</f>
        <v>12669710</v>
      </c>
      <c r="G18" s="17">
        <f t="shared" ref="G18:BG18" si="51">G23+G33+G64+G67+G71+G75+G79+G83+G87+G91+G95</f>
        <v>12616617</v>
      </c>
      <c r="H18" s="17">
        <f t="shared" si="51"/>
        <v>12203924</v>
      </c>
      <c r="I18" s="17">
        <f t="shared" si="51"/>
        <v>7670935</v>
      </c>
      <c r="J18" s="17">
        <f t="shared" si="51"/>
        <v>8337074</v>
      </c>
      <c r="K18" s="17">
        <f t="shared" si="51"/>
        <v>8462848</v>
      </c>
      <c r="L18" s="17">
        <f t="shared" si="51"/>
        <v>6487838</v>
      </c>
      <c r="M18" s="17">
        <f t="shared" si="51"/>
        <v>6289583</v>
      </c>
      <c r="N18" s="17">
        <f t="shared" si="51"/>
        <v>6235205</v>
      </c>
      <c r="O18" s="17">
        <f t="shared" si="51"/>
        <v>14277663</v>
      </c>
      <c r="P18" s="17">
        <f t="shared" si="51"/>
        <v>13061528</v>
      </c>
      <c r="Q18" s="17">
        <f t="shared" si="51"/>
        <v>12921612</v>
      </c>
      <c r="R18" s="17">
        <f t="shared" si="51"/>
        <v>8000822</v>
      </c>
      <c r="S18" s="17">
        <f t="shared" si="51"/>
        <v>8265985</v>
      </c>
      <c r="T18" s="17">
        <f t="shared" si="51"/>
        <v>8331310</v>
      </c>
      <c r="U18" s="17">
        <f t="shared" si="51"/>
        <v>9233110</v>
      </c>
      <c r="V18" s="17">
        <f t="shared" si="51"/>
        <v>8572913</v>
      </c>
      <c r="W18" s="17">
        <f t="shared" si="51"/>
        <v>8697544</v>
      </c>
      <c r="X18" s="17">
        <f t="shared" si="51"/>
        <v>11963623</v>
      </c>
      <c r="Y18" s="17">
        <f t="shared" si="51"/>
        <v>12182853</v>
      </c>
      <c r="Z18" s="17">
        <f t="shared" si="51"/>
        <v>12411701</v>
      </c>
      <c r="AA18" s="17">
        <f t="shared" si="51"/>
        <v>6083628</v>
      </c>
      <c r="AB18" s="17">
        <f t="shared" si="51"/>
        <v>6028714</v>
      </c>
      <c r="AC18" s="17">
        <f t="shared" si="51"/>
        <v>6042256</v>
      </c>
      <c r="AD18" s="17">
        <f t="shared" si="51"/>
        <v>3114106</v>
      </c>
      <c r="AE18" s="17">
        <f t="shared" si="51"/>
        <v>3244327</v>
      </c>
      <c r="AF18" s="17">
        <f t="shared" si="51"/>
        <v>3248006</v>
      </c>
      <c r="AG18" s="17">
        <f t="shared" si="51"/>
        <v>4224385</v>
      </c>
      <c r="AH18" s="17">
        <f t="shared" si="51"/>
        <v>2961642</v>
      </c>
      <c r="AI18" s="17">
        <f t="shared" si="51"/>
        <v>3015641</v>
      </c>
      <c r="AJ18" s="17">
        <f t="shared" si="51"/>
        <v>6079573</v>
      </c>
      <c r="AK18" s="17">
        <f t="shared" si="51"/>
        <v>6026559</v>
      </c>
      <c r="AL18" s="17">
        <f t="shared" si="51"/>
        <v>6080838</v>
      </c>
      <c r="AM18" s="17">
        <f t="shared" si="51"/>
        <v>1844222</v>
      </c>
      <c r="AN18" s="17">
        <f t="shared" si="51"/>
        <v>1867512</v>
      </c>
      <c r="AO18" s="17">
        <f t="shared" si="51"/>
        <v>1873119</v>
      </c>
      <c r="AP18" s="17">
        <f t="shared" si="51"/>
        <v>2177244</v>
      </c>
      <c r="AQ18" s="17">
        <f t="shared" si="51"/>
        <v>2219296</v>
      </c>
      <c r="AR18" s="17">
        <f t="shared" si="51"/>
        <v>2253490</v>
      </c>
      <c r="AS18" s="17">
        <f t="shared" si="51"/>
        <v>2065503</v>
      </c>
      <c r="AT18" s="17">
        <f t="shared" si="51"/>
        <v>2115998</v>
      </c>
      <c r="AU18" s="17">
        <f t="shared" si="51"/>
        <v>2196391</v>
      </c>
      <c r="AV18" s="17">
        <f t="shared" si="51"/>
        <v>7295757</v>
      </c>
      <c r="AW18" s="17">
        <f t="shared" si="51"/>
        <v>7318004</v>
      </c>
      <c r="AX18" s="17">
        <f t="shared" si="51"/>
        <v>7465532</v>
      </c>
      <c r="AY18" s="17">
        <f t="shared" si="51"/>
        <v>6373080</v>
      </c>
      <c r="AZ18" s="17">
        <f t="shared" si="51"/>
        <v>6324900</v>
      </c>
      <c r="BA18" s="17">
        <f t="shared" si="51"/>
        <v>6493000</v>
      </c>
      <c r="BB18" s="17">
        <f t="shared" si="51"/>
        <v>6727648</v>
      </c>
      <c r="BC18" s="17">
        <f t="shared" si="51"/>
        <v>6165324</v>
      </c>
      <c r="BD18" s="17">
        <f t="shared" si="51"/>
        <v>6389553</v>
      </c>
      <c r="BE18" s="17">
        <f t="shared" si="51"/>
        <v>116288847</v>
      </c>
      <c r="BF18" s="17">
        <f t="shared" si="51"/>
        <v>113598829</v>
      </c>
      <c r="BG18" s="17">
        <f t="shared" si="51"/>
        <v>114321970</v>
      </c>
    </row>
    <row r="19" spans="1:59" s="5" customFormat="1" ht="15.75" customHeight="1" x14ac:dyDescent="0.25">
      <c r="A19" s="41"/>
      <c r="B19" s="41"/>
      <c r="C19" s="41"/>
      <c r="D19" s="36" t="s">
        <v>36</v>
      </c>
      <c r="E19" s="36"/>
      <c r="F19" s="24">
        <v>12674610</v>
      </c>
      <c r="G19" s="24">
        <v>12609468</v>
      </c>
      <c r="H19" s="24">
        <v>12208924</v>
      </c>
      <c r="I19" s="17">
        <v>7670935</v>
      </c>
      <c r="J19" s="17">
        <v>8337074</v>
      </c>
      <c r="K19" s="17">
        <v>8462848</v>
      </c>
      <c r="L19" s="17">
        <v>6487838</v>
      </c>
      <c r="M19" s="17">
        <v>6289583</v>
      </c>
      <c r="N19" s="17">
        <v>6235205</v>
      </c>
      <c r="O19" s="17">
        <v>14277663</v>
      </c>
      <c r="P19" s="17">
        <v>13061528</v>
      </c>
      <c r="Q19" s="17">
        <v>12921612</v>
      </c>
      <c r="R19" s="17">
        <v>8000822</v>
      </c>
      <c r="S19" s="17">
        <v>8265984</v>
      </c>
      <c r="T19" s="17">
        <v>8331310</v>
      </c>
      <c r="U19" s="17">
        <v>9233110</v>
      </c>
      <c r="V19" s="17">
        <v>8572913</v>
      </c>
      <c r="W19" s="17">
        <v>8697544</v>
      </c>
      <c r="X19" s="17">
        <v>11963623</v>
      </c>
      <c r="Y19" s="17">
        <v>12182853</v>
      </c>
      <c r="Z19" s="17">
        <v>12411701</v>
      </c>
      <c r="AA19" s="17">
        <v>6083628</v>
      </c>
      <c r="AB19" s="17">
        <v>6028714</v>
      </c>
      <c r="AC19" s="17">
        <v>6042256</v>
      </c>
      <c r="AD19" s="17">
        <v>3114106</v>
      </c>
      <c r="AE19" s="17">
        <v>3244327</v>
      </c>
      <c r="AF19" s="17">
        <v>3248006</v>
      </c>
      <c r="AG19" s="17">
        <v>4224385</v>
      </c>
      <c r="AH19" s="17">
        <v>2971642</v>
      </c>
      <c r="AI19" s="17">
        <v>3026641</v>
      </c>
      <c r="AJ19" s="17">
        <v>6079573</v>
      </c>
      <c r="AK19" s="17">
        <v>6026559</v>
      </c>
      <c r="AL19" s="17">
        <v>6080838</v>
      </c>
      <c r="AM19" s="17">
        <v>1844222</v>
      </c>
      <c r="AN19" s="17">
        <v>1867512</v>
      </c>
      <c r="AO19" s="17">
        <v>1873119</v>
      </c>
      <c r="AP19" s="17">
        <v>2177244</v>
      </c>
      <c r="AQ19" s="17">
        <v>2216446</v>
      </c>
      <c r="AR19" s="17">
        <v>2237490</v>
      </c>
      <c r="AS19" s="17">
        <v>2065503</v>
      </c>
      <c r="AT19" s="17">
        <v>2115998</v>
      </c>
      <c r="AU19" s="17">
        <v>2196391</v>
      </c>
      <c r="AV19" s="17">
        <v>7295757</v>
      </c>
      <c r="AW19" s="17">
        <v>7318004</v>
      </c>
      <c r="AX19" s="17">
        <v>7465532</v>
      </c>
      <c r="AY19" s="17">
        <v>6373080</v>
      </c>
      <c r="AZ19" s="17">
        <v>6324900</v>
      </c>
      <c r="BA19" s="17">
        <v>6493000</v>
      </c>
      <c r="BB19" s="17">
        <v>6727648</v>
      </c>
      <c r="BC19" s="17">
        <v>6165324</v>
      </c>
      <c r="BD19" s="17">
        <v>6389553</v>
      </c>
      <c r="BE19" s="17">
        <v>116288847</v>
      </c>
      <c r="BF19" s="17">
        <v>113598829</v>
      </c>
      <c r="BG19" s="17">
        <v>114321970</v>
      </c>
    </row>
    <row r="20" spans="1:59" s="5" customFormat="1" ht="15.75" customHeight="1" x14ac:dyDescent="0.25">
      <c r="A20" s="25"/>
      <c r="B20" s="25"/>
      <c r="C20" s="25"/>
      <c r="D20" s="26"/>
      <c r="E20" s="27" t="s">
        <v>81</v>
      </c>
      <c r="F20" s="28">
        <v>4900</v>
      </c>
      <c r="G20" s="28">
        <v>7149</v>
      </c>
      <c r="H20" s="28">
        <v>5000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s="5" customFormat="1" x14ac:dyDescent="0.25">
      <c r="A21" s="37"/>
      <c r="B21" s="37"/>
      <c r="C21" s="37"/>
      <c r="D21" s="37"/>
      <c r="E21" s="38"/>
      <c r="F21" s="42" t="s">
        <v>16</v>
      </c>
      <c r="G21" s="42"/>
      <c r="H21" s="42"/>
      <c r="I21" s="42" t="s">
        <v>38</v>
      </c>
      <c r="J21" s="42"/>
      <c r="K21" s="42"/>
      <c r="L21" s="42" t="s">
        <v>39</v>
      </c>
      <c r="M21" s="42"/>
      <c r="N21" s="42"/>
      <c r="O21" s="42" t="s">
        <v>40</v>
      </c>
      <c r="P21" s="42"/>
      <c r="Q21" s="42"/>
      <c r="R21" s="42" t="s">
        <v>53</v>
      </c>
      <c r="S21" s="42"/>
      <c r="T21" s="42"/>
      <c r="U21" s="42" t="s">
        <v>54</v>
      </c>
      <c r="V21" s="42"/>
      <c r="W21" s="42"/>
      <c r="X21" s="42" t="s">
        <v>59</v>
      </c>
      <c r="Y21" s="42"/>
      <c r="Z21" s="42"/>
      <c r="AA21" s="42" t="s">
        <v>62</v>
      </c>
      <c r="AB21" s="42"/>
      <c r="AC21" s="42"/>
      <c r="AD21" s="42" t="s">
        <v>65</v>
      </c>
      <c r="AE21" s="42"/>
      <c r="AF21" s="42"/>
      <c r="AG21" s="42" t="s">
        <v>67</v>
      </c>
      <c r="AH21" s="42"/>
      <c r="AI21" s="42"/>
      <c r="AJ21" s="42" t="s">
        <v>68</v>
      </c>
      <c r="AK21" s="42"/>
      <c r="AL21" s="42"/>
      <c r="AM21" s="42" t="s">
        <v>73</v>
      </c>
      <c r="AN21" s="42"/>
      <c r="AO21" s="42"/>
      <c r="AP21" s="42" t="s">
        <v>74</v>
      </c>
      <c r="AQ21" s="42"/>
      <c r="AR21" s="42"/>
      <c r="AS21" s="42" t="s">
        <v>75</v>
      </c>
      <c r="AT21" s="42"/>
      <c r="AU21" s="42"/>
      <c r="AV21" s="42" t="s">
        <v>76</v>
      </c>
      <c r="AW21" s="42"/>
      <c r="AX21" s="42"/>
      <c r="AY21" s="42" t="s">
        <v>78</v>
      </c>
      <c r="AZ21" s="42"/>
      <c r="BA21" s="42"/>
      <c r="BB21" s="42" t="s">
        <v>79</v>
      </c>
      <c r="BC21" s="42"/>
      <c r="BD21" s="42"/>
      <c r="BE21" s="45" t="s">
        <v>80</v>
      </c>
      <c r="BF21" s="45"/>
      <c r="BG21" s="45"/>
    </row>
    <row r="22" spans="1:59" ht="30" x14ac:dyDescent="0.25">
      <c r="A22" s="39"/>
      <c r="B22" s="39"/>
      <c r="C22" s="39"/>
      <c r="D22" s="39"/>
      <c r="E22" s="40"/>
      <c r="F22" s="6" t="s">
        <v>13</v>
      </c>
      <c r="G22" s="6" t="s">
        <v>14</v>
      </c>
      <c r="H22" s="6" t="s">
        <v>15</v>
      </c>
      <c r="I22" s="6" t="s">
        <v>13</v>
      </c>
      <c r="J22" s="6" t="s">
        <v>14</v>
      </c>
      <c r="K22" s="6" t="s">
        <v>15</v>
      </c>
      <c r="L22" s="6" t="s">
        <v>13</v>
      </c>
      <c r="M22" s="6" t="s">
        <v>14</v>
      </c>
      <c r="N22" s="6" t="s">
        <v>15</v>
      </c>
      <c r="O22" s="6" t="s">
        <v>13</v>
      </c>
      <c r="P22" s="6" t="s">
        <v>14</v>
      </c>
      <c r="Q22" s="6" t="s">
        <v>15</v>
      </c>
      <c r="R22" s="6" t="s">
        <v>13</v>
      </c>
      <c r="S22" s="6" t="s">
        <v>14</v>
      </c>
      <c r="T22" s="6" t="s">
        <v>15</v>
      </c>
      <c r="U22" s="6" t="s">
        <v>13</v>
      </c>
      <c r="V22" s="6" t="s">
        <v>14</v>
      </c>
      <c r="W22" s="6" t="s">
        <v>15</v>
      </c>
      <c r="X22" s="6" t="s">
        <v>13</v>
      </c>
      <c r="Y22" s="6" t="s">
        <v>14</v>
      </c>
      <c r="Z22" s="6" t="s">
        <v>15</v>
      </c>
      <c r="AA22" s="6" t="s">
        <v>13</v>
      </c>
      <c r="AB22" s="6" t="s">
        <v>14</v>
      </c>
      <c r="AC22" s="6" t="s">
        <v>15</v>
      </c>
      <c r="AD22" s="6" t="s">
        <v>13</v>
      </c>
      <c r="AE22" s="6" t="s">
        <v>14</v>
      </c>
      <c r="AF22" s="6" t="s">
        <v>15</v>
      </c>
      <c r="AG22" s="6" t="s">
        <v>13</v>
      </c>
      <c r="AH22" s="6" t="s">
        <v>14</v>
      </c>
      <c r="AI22" s="6" t="s">
        <v>15</v>
      </c>
      <c r="AJ22" s="6" t="s">
        <v>13</v>
      </c>
      <c r="AK22" s="6" t="s">
        <v>14</v>
      </c>
      <c r="AL22" s="6" t="s">
        <v>15</v>
      </c>
      <c r="AM22" s="6" t="s">
        <v>13</v>
      </c>
      <c r="AN22" s="6" t="s">
        <v>14</v>
      </c>
      <c r="AO22" s="6" t="s">
        <v>15</v>
      </c>
      <c r="AP22" s="6" t="s">
        <v>13</v>
      </c>
      <c r="AQ22" s="6" t="s">
        <v>14</v>
      </c>
      <c r="AR22" s="6" t="s">
        <v>15</v>
      </c>
      <c r="AS22" s="6" t="s">
        <v>13</v>
      </c>
      <c r="AT22" s="6" t="s">
        <v>14</v>
      </c>
      <c r="AU22" s="6" t="s">
        <v>15</v>
      </c>
      <c r="AV22" s="6" t="s">
        <v>13</v>
      </c>
      <c r="AW22" s="6" t="s">
        <v>14</v>
      </c>
      <c r="AX22" s="6" t="s">
        <v>15</v>
      </c>
      <c r="AY22" s="6" t="s">
        <v>13</v>
      </c>
      <c r="AZ22" s="6" t="s">
        <v>14</v>
      </c>
      <c r="BA22" s="6" t="s">
        <v>15</v>
      </c>
      <c r="BB22" s="6" t="s">
        <v>13</v>
      </c>
      <c r="BC22" s="6" t="s">
        <v>14</v>
      </c>
      <c r="BD22" s="6" t="s">
        <v>15</v>
      </c>
      <c r="BE22" s="6" t="s">
        <v>13</v>
      </c>
      <c r="BF22" s="6" t="s">
        <v>14</v>
      </c>
      <c r="BG22" s="6" t="s">
        <v>15</v>
      </c>
    </row>
    <row r="23" spans="1:59" x14ac:dyDescent="0.25">
      <c r="A23" s="18" t="s">
        <v>82</v>
      </c>
      <c r="B23" s="46" t="s">
        <v>0</v>
      </c>
      <c r="C23" s="44"/>
      <c r="D23" s="44"/>
      <c r="E23" s="47"/>
      <c r="F23" s="14">
        <f>F24+F27+F30</f>
        <v>10637344</v>
      </c>
      <c r="G23" s="14">
        <f t="shared" ref="G23:Z23" si="52">G24+G27+G30</f>
        <v>10810137</v>
      </c>
      <c r="H23" s="14">
        <f t="shared" si="52"/>
        <v>10900999</v>
      </c>
      <c r="I23" s="14">
        <f t="shared" si="52"/>
        <v>6946810</v>
      </c>
      <c r="J23" s="14">
        <f t="shared" si="52"/>
        <v>7613527</v>
      </c>
      <c r="K23" s="14">
        <f t="shared" si="52"/>
        <v>7794606</v>
      </c>
      <c r="L23" s="14">
        <f t="shared" si="52"/>
        <v>5225903</v>
      </c>
      <c r="M23" s="14">
        <f t="shared" si="52"/>
        <v>5327648</v>
      </c>
      <c r="N23" s="14">
        <f t="shared" si="52"/>
        <v>5327770</v>
      </c>
      <c r="O23" s="14">
        <f t="shared" si="52"/>
        <v>11021399</v>
      </c>
      <c r="P23" s="14">
        <f t="shared" si="52"/>
        <v>11197051</v>
      </c>
      <c r="Q23" s="14">
        <f t="shared" si="52"/>
        <v>11256176</v>
      </c>
      <c r="R23" s="14">
        <f t="shared" si="52"/>
        <v>4555852</v>
      </c>
      <c r="S23" s="14">
        <f t="shared" si="52"/>
        <v>4603129</v>
      </c>
      <c r="T23" s="14">
        <f t="shared" si="52"/>
        <v>4668454</v>
      </c>
      <c r="U23" s="14">
        <f t="shared" si="52"/>
        <v>8056568</v>
      </c>
      <c r="V23" s="14">
        <f t="shared" si="52"/>
        <v>7859041</v>
      </c>
      <c r="W23" s="14">
        <f t="shared" si="52"/>
        <v>8016472</v>
      </c>
      <c r="X23" s="14">
        <f>X24+X27+X30</f>
        <v>10497580</v>
      </c>
      <c r="Y23" s="14">
        <f t="shared" si="52"/>
        <v>10856773</v>
      </c>
      <c r="Z23" s="14">
        <f t="shared" si="52"/>
        <v>11068224</v>
      </c>
      <c r="AA23" s="14">
        <f t="shared" ref="AA23:AF23" si="53">AA24+AA27+AA30</f>
        <v>5070981</v>
      </c>
      <c r="AB23" s="14">
        <f t="shared" si="53"/>
        <v>5061569</v>
      </c>
      <c r="AC23" s="14">
        <f t="shared" si="53"/>
        <v>5098146</v>
      </c>
      <c r="AD23" s="14">
        <f t="shared" si="53"/>
        <v>2711295</v>
      </c>
      <c r="AE23" s="14">
        <f t="shared" si="53"/>
        <v>2856971</v>
      </c>
      <c r="AF23" s="14">
        <f t="shared" si="53"/>
        <v>2921139</v>
      </c>
      <c r="AG23" s="14">
        <f>AG24+AG27+AG30</f>
        <v>2488662</v>
      </c>
      <c r="AH23" s="14">
        <f t="shared" ref="AH23:AR23" si="54">AH24+AH27+AH30</f>
        <v>2313743</v>
      </c>
      <c r="AI23" s="14">
        <f t="shared" si="54"/>
        <v>2370971</v>
      </c>
      <c r="AJ23" s="14">
        <f t="shared" si="54"/>
        <v>4930973</v>
      </c>
      <c r="AK23" s="14">
        <f t="shared" si="54"/>
        <v>5151040</v>
      </c>
      <c r="AL23" s="14">
        <f t="shared" si="54"/>
        <v>5307129</v>
      </c>
      <c r="AM23" s="14">
        <f t="shared" si="54"/>
        <v>1180182</v>
      </c>
      <c r="AN23" s="14">
        <f t="shared" si="54"/>
        <v>1188910</v>
      </c>
      <c r="AO23" s="14">
        <f t="shared" si="54"/>
        <v>1189152</v>
      </c>
      <c r="AP23" s="14">
        <f t="shared" si="54"/>
        <v>1925024</v>
      </c>
      <c r="AQ23" s="14">
        <f t="shared" si="54"/>
        <v>1964571</v>
      </c>
      <c r="AR23" s="14">
        <f t="shared" si="54"/>
        <v>2063360</v>
      </c>
      <c r="AS23" s="14">
        <f t="shared" ref="AS23:AU23" si="55">AS24+AS27+AS30</f>
        <v>1844426</v>
      </c>
      <c r="AT23" s="14">
        <f t="shared" si="55"/>
        <v>1874921</v>
      </c>
      <c r="AU23" s="14">
        <f t="shared" si="55"/>
        <v>1955314</v>
      </c>
      <c r="AV23" s="14">
        <f t="shared" ref="AV23:BD23" si="56">AV24+AV27+AV30</f>
        <v>5686447</v>
      </c>
      <c r="AW23" s="14">
        <f t="shared" si="56"/>
        <v>5692104</v>
      </c>
      <c r="AX23" s="14">
        <f t="shared" si="56"/>
        <v>5782632</v>
      </c>
      <c r="AY23" s="14">
        <f t="shared" si="56"/>
        <v>4956689</v>
      </c>
      <c r="AZ23" s="14">
        <f t="shared" si="56"/>
        <v>4997901</v>
      </c>
      <c r="BA23" s="14">
        <f t="shared" si="56"/>
        <v>5114694</v>
      </c>
      <c r="BB23" s="14">
        <f t="shared" si="56"/>
        <v>5089917</v>
      </c>
      <c r="BC23" s="14">
        <f t="shared" si="56"/>
        <v>5134825</v>
      </c>
      <c r="BD23" s="14">
        <f t="shared" si="56"/>
        <v>5317410</v>
      </c>
      <c r="BE23" s="14">
        <f>BE24+BE27+BE30</f>
        <v>92826052</v>
      </c>
      <c r="BF23" s="14">
        <f t="shared" ref="BF23:BG23" si="57">BF24+BF27+BF30</f>
        <v>94503861</v>
      </c>
      <c r="BG23" s="14">
        <f t="shared" si="57"/>
        <v>96152648</v>
      </c>
    </row>
    <row r="24" spans="1:59" x14ac:dyDescent="0.25">
      <c r="A24" s="3" t="s">
        <v>1</v>
      </c>
      <c r="B24" s="30" t="s">
        <v>2</v>
      </c>
      <c r="C24" s="31"/>
      <c r="D24" s="31"/>
      <c r="E24" s="32"/>
      <c r="F24" s="7">
        <f>F25+F26</f>
        <v>10172968</v>
      </c>
      <c r="G24" s="7">
        <f t="shared" ref="G24:Z24" si="58">G25+G26</f>
        <v>10430760</v>
      </c>
      <c r="H24" s="7">
        <f t="shared" si="58"/>
        <v>10587597</v>
      </c>
      <c r="I24" s="7">
        <f t="shared" si="58"/>
        <v>6946810</v>
      </c>
      <c r="J24" s="7">
        <f t="shared" si="58"/>
        <v>7613527</v>
      </c>
      <c r="K24" s="7">
        <f t="shared" si="58"/>
        <v>7794606</v>
      </c>
      <c r="L24" s="7">
        <f t="shared" si="58"/>
        <v>5082149</v>
      </c>
      <c r="M24" s="7">
        <f t="shared" si="58"/>
        <v>5216592</v>
      </c>
      <c r="N24" s="7">
        <f t="shared" si="58"/>
        <v>5234178</v>
      </c>
      <c r="O24" s="7">
        <f t="shared" si="58"/>
        <v>10540703</v>
      </c>
      <c r="P24" s="7">
        <f t="shared" si="58"/>
        <v>10716355</v>
      </c>
      <c r="Q24" s="7">
        <f t="shared" si="58"/>
        <v>10775480</v>
      </c>
      <c r="R24" s="7">
        <f t="shared" si="58"/>
        <v>4372526</v>
      </c>
      <c r="S24" s="7">
        <f t="shared" si="58"/>
        <v>4419803</v>
      </c>
      <c r="T24" s="7">
        <f t="shared" si="58"/>
        <v>4485128</v>
      </c>
      <c r="U24" s="7">
        <f t="shared" si="58"/>
        <v>7452653</v>
      </c>
      <c r="V24" s="7">
        <f t="shared" si="58"/>
        <v>7591178</v>
      </c>
      <c r="W24" s="7">
        <f t="shared" si="58"/>
        <v>7818377</v>
      </c>
      <c r="X24" s="7">
        <f t="shared" si="58"/>
        <v>10232380</v>
      </c>
      <c r="Y24" s="7">
        <f t="shared" si="58"/>
        <v>10591573</v>
      </c>
      <c r="Z24" s="7">
        <f t="shared" si="58"/>
        <v>10803024</v>
      </c>
      <c r="AA24" s="7">
        <f t="shared" ref="AA24:AF24" si="59">AA25+AA26</f>
        <v>4905280</v>
      </c>
      <c r="AB24" s="7">
        <f t="shared" si="59"/>
        <v>4940770</v>
      </c>
      <c r="AC24" s="7">
        <f t="shared" si="59"/>
        <v>4987527</v>
      </c>
      <c r="AD24" s="7">
        <f t="shared" si="59"/>
        <v>2594295</v>
      </c>
      <c r="AE24" s="7">
        <f t="shared" si="59"/>
        <v>2739971</v>
      </c>
      <c r="AF24" s="7">
        <f t="shared" si="59"/>
        <v>2804139</v>
      </c>
      <c r="AG24" s="7">
        <f t="shared" ref="AG24:AR24" si="60">AG25+AG26</f>
        <v>2412121</v>
      </c>
      <c r="AH24" s="7">
        <f t="shared" si="60"/>
        <v>2252105</v>
      </c>
      <c r="AI24" s="7">
        <f t="shared" si="60"/>
        <v>2310271</v>
      </c>
      <c r="AJ24" s="7">
        <f t="shared" si="60"/>
        <v>4768790</v>
      </c>
      <c r="AK24" s="7">
        <f t="shared" si="60"/>
        <v>5013832</v>
      </c>
      <c r="AL24" s="7">
        <f t="shared" si="60"/>
        <v>5215679</v>
      </c>
      <c r="AM24" s="7">
        <f t="shared" si="60"/>
        <v>1180182</v>
      </c>
      <c r="AN24" s="7">
        <f t="shared" si="60"/>
        <v>1188910</v>
      </c>
      <c r="AO24" s="7">
        <f t="shared" si="60"/>
        <v>1189152</v>
      </c>
      <c r="AP24" s="7">
        <f t="shared" si="60"/>
        <v>1925024</v>
      </c>
      <c r="AQ24" s="7">
        <f t="shared" si="60"/>
        <v>1964571</v>
      </c>
      <c r="AR24" s="7">
        <f t="shared" si="60"/>
        <v>2063360</v>
      </c>
      <c r="AS24" s="7">
        <f t="shared" ref="AS24:AU24" si="61">AS25+AS26</f>
        <v>1756508</v>
      </c>
      <c r="AT24" s="7">
        <f t="shared" si="61"/>
        <v>1846528</v>
      </c>
      <c r="AU24" s="7">
        <f t="shared" si="61"/>
        <v>1939905</v>
      </c>
      <c r="AV24" s="7">
        <f t="shared" ref="AV24:BG24" si="62">AV25+AV26</f>
        <v>5382616</v>
      </c>
      <c r="AW24" s="7">
        <f t="shared" si="62"/>
        <v>5467904</v>
      </c>
      <c r="AX24" s="7">
        <f t="shared" si="62"/>
        <v>5558432</v>
      </c>
      <c r="AY24" s="7">
        <f t="shared" si="62"/>
        <v>4788983</v>
      </c>
      <c r="AZ24" s="7">
        <f t="shared" si="62"/>
        <v>4870962</v>
      </c>
      <c r="BA24" s="7">
        <f t="shared" si="62"/>
        <v>5015178</v>
      </c>
      <c r="BB24" s="7">
        <f t="shared" si="62"/>
        <v>4836113</v>
      </c>
      <c r="BC24" s="7">
        <f t="shared" si="62"/>
        <v>4938340</v>
      </c>
      <c r="BD24" s="7">
        <f t="shared" si="62"/>
        <v>5120598</v>
      </c>
      <c r="BE24" s="7">
        <f t="shared" si="62"/>
        <v>89350101</v>
      </c>
      <c r="BF24" s="7">
        <f t="shared" si="62"/>
        <v>91803681</v>
      </c>
      <c r="BG24" s="7">
        <f t="shared" si="62"/>
        <v>93702631</v>
      </c>
    </row>
    <row r="25" spans="1:59" x14ac:dyDescent="0.25">
      <c r="A25" s="4">
        <v>3</v>
      </c>
      <c r="B25" s="33" t="s">
        <v>3</v>
      </c>
      <c r="C25" s="34"/>
      <c r="D25" s="34"/>
      <c r="E25" s="35"/>
      <c r="F25" s="23">
        <f>9917913-4900</f>
        <v>9913013</v>
      </c>
      <c r="G25" s="23">
        <f>7149+10177566</f>
        <v>10184715</v>
      </c>
      <c r="H25" s="23">
        <f>10341680-5000</f>
        <v>10336680</v>
      </c>
      <c r="I25" s="8">
        <v>6946810</v>
      </c>
      <c r="J25" s="8">
        <v>7613527</v>
      </c>
      <c r="K25" s="8">
        <v>7794606</v>
      </c>
      <c r="L25" s="2">
        <v>5059349</v>
      </c>
      <c r="M25" s="2">
        <v>5193792</v>
      </c>
      <c r="N25" s="2">
        <v>5210178</v>
      </c>
      <c r="O25" s="8">
        <v>10535703</v>
      </c>
      <c r="P25" s="8">
        <v>10711355</v>
      </c>
      <c r="Q25" s="8">
        <v>10770480</v>
      </c>
      <c r="R25" s="2">
        <v>4220265</v>
      </c>
      <c r="S25" s="2">
        <v>4241147</v>
      </c>
      <c r="T25" s="2">
        <v>4278757</v>
      </c>
      <c r="U25" s="8">
        <v>7313653</v>
      </c>
      <c r="V25" s="8">
        <v>7432178</v>
      </c>
      <c r="W25" s="8">
        <v>7659377</v>
      </c>
      <c r="X25" s="2">
        <v>10209880</v>
      </c>
      <c r="Y25" s="2">
        <v>10591573</v>
      </c>
      <c r="Z25" s="2">
        <v>10778024</v>
      </c>
      <c r="AA25" s="2">
        <v>4905280</v>
      </c>
      <c r="AB25" s="2">
        <v>4940770</v>
      </c>
      <c r="AC25" s="2">
        <v>4987527</v>
      </c>
      <c r="AD25" s="2">
        <v>2581321</v>
      </c>
      <c r="AE25" s="2">
        <v>2725767</v>
      </c>
      <c r="AF25" s="2">
        <v>2782487</v>
      </c>
      <c r="AG25" s="2">
        <v>2158199</v>
      </c>
      <c r="AH25" s="2">
        <v>2252105</v>
      </c>
      <c r="AI25" s="2">
        <v>2310271</v>
      </c>
      <c r="AJ25" s="2">
        <v>4732657</v>
      </c>
      <c r="AK25" s="2">
        <v>4973967</v>
      </c>
      <c r="AL25" s="2">
        <v>5157853</v>
      </c>
      <c r="AM25" s="2">
        <v>1177768</v>
      </c>
      <c r="AN25" s="2">
        <v>1183100</v>
      </c>
      <c r="AO25" s="2">
        <v>1181777</v>
      </c>
      <c r="AP25" s="2">
        <v>1879395</v>
      </c>
      <c r="AQ25" s="2">
        <v>1953429</v>
      </c>
      <c r="AR25" s="2">
        <v>2060628</v>
      </c>
      <c r="AS25" s="2">
        <v>1753466</v>
      </c>
      <c r="AT25" s="2">
        <v>1842697</v>
      </c>
      <c r="AU25" s="2">
        <v>1935500</v>
      </c>
      <c r="AV25" s="2">
        <v>5290856</v>
      </c>
      <c r="AW25" s="2">
        <v>5364644</v>
      </c>
      <c r="AX25" s="2">
        <v>5448971</v>
      </c>
      <c r="AY25" s="2">
        <v>4780483</v>
      </c>
      <c r="AZ25" s="2">
        <v>4866962</v>
      </c>
      <c r="BA25" s="2">
        <v>5013178</v>
      </c>
      <c r="BB25" s="2">
        <v>4798036</v>
      </c>
      <c r="BC25" s="2">
        <v>4894052</v>
      </c>
      <c r="BD25" s="2">
        <v>5077171</v>
      </c>
      <c r="BE25" s="8">
        <f>F25+I25+L25+O25+R25+U25+X25+AA25+AD25+AG25+AJ25+AM25+AP25+AS25+AV25+AY25+BB25</f>
        <v>88256134</v>
      </c>
      <c r="BF25" s="8">
        <f t="shared" ref="BF25:BG26" si="63">G25+J25+M25+P25+S25+V25+Y25+AB25+AE25+AH25+AK25+AN25+AQ25+AT25+AW25+AZ25+BC25</f>
        <v>90965780</v>
      </c>
      <c r="BG25" s="8">
        <f t="shared" si="63"/>
        <v>92783465</v>
      </c>
    </row>
    <row r="26" spans="1:59" x14ac:dyDescent="0.25">
      <c r="A26" s="4">
        <v>4</v>
      </c>
      <c r="B26" s="4" t="s">
        <v>4</v>
      </c>
      <c r="C26" s="2"/>
      <c r="D26" s="2"/>
      <c r="E26" s="2"/>
      <c r="F26" s="8">
        <v>259955</v>
      </c>
      <c r="G26" s="8">
        <v>246045</v>
      </c>
      <c r="H26" s="8">
        <v>250917</v>
      </c>
      <c r="I26" s="19">
        <v>0</v>
      </c>
      <c r="J26" s="19">
        <v>0</v>
      </c>
      <c r="K26" s="19">
        <v>0</v>
      </c>
      <c r="L26" s="2">
        <v>22800</v>
      </c>
      <c r="M26" s="2">
        <v>22800</v>
      </c>
      <c r="N26" s="2">
        <v>24000</v>
      </c>
      <c r="O26" s="8">
        <v>5000</v>
      </c>
      <c r="P26" s="8">
        <v>5000</v>
      </c>
      <c r="Q26" s="8">
        <v>5000</v>
      </c>
      <c r="R26" s="2">
        <v>152261</v>
      </c>
      <c r="S26" s="2">
        <v>178656</v>
      </c>
      <c r="T26" s="2">
        <v>206371</v>
      </c>
      <c r="U26" s="8">
        <v>139000</v>
      </c>
      <c r="V26" s="8">
        <v>159000</v>
      </c>
      <c r="W26" s="8">
        <v>159000</v>
      </c>
      <c r="X26" s="2">
        <v>22500</v>
      </c>
      <c r="Y26" s="2">
        <v>0</v>
      </c>
      <c r="Z26" s="2">
        <v>25000</v>
      </c>
      <c r="AA26" s="2"/>
      <c r="AB26" s="2"/>
      <c r="AC26" s="2"/>
      <c r="AD26" s="2">
        <v>12974</v>
      </c>
      <c r="AE26" s="2">
        <v>14204</v>
      </c>
      <c r="AF26" s="2">
        <v>21652</v>
      </c>
      <c r="AG26" s="2">
        <f>10000+243922</f>
        <v>253922</v>
      </c>
      <c r="AH26" s="2">
        <v>0</v>
      </c>
      <c r="AI26" s="2">
        <v>0</v>
      </c>
      <c r="AJ26" s="2">
        <v>36133</v>
      </c>
      <c r="AK26" s="2">
        <v>39865</v>
      </c>
      <c r="AL26" s="2">
        <v>57826</v>
      </c>
      <c r="AM26" s="2">
        <v>2414</v>
      </c>
      <c r="AN26" s="2">
        <v>5810</v>
      </c>
      <c r="AO26" s="2">
        <v>7375</v>
      </c>
      <c r="AP26" s="2">
        <v>45629</v>
      </c>
      <c r="AQ26" s="2">
        <v>11142</v>
      </c>
      <c r="AR26" s="2">
        <v>2732</v>
      </c>
      <c r="AS26" s="2">
        <v>3042</v>
      </c>
      <c r="AT26" s="2">
        <v>3831</v>
      </c>
      <c r="AU26" s="2">
        <v>4405</v>
      </c>
      <c r="AV26" s="2">
        <v>91760</v>
      </c>
      <c r="AW26" s="2">
        <v>103260</v>
      </c>
      <c r="AX26" s="2">
        <v>109461</v>
      </c>
      <c r="AY26" s="2">
        <v>8500</v>
      </c>
      <c r="AZ26" s="2">
        <v>4000</v>
      </c>
      <c r="BA26" s="2">
        <v>2000</v>
      </c>
      <c r="BB26" s="2">
        <v>38077</v>
      </c>
      <c r="BC26" s="2">
        <v>44288</v>
      </c>
      <c r="BD26" s="2">
        <v>43427</v>
      </c>
      <c r="BE26" s="8">
        <f>F26+I26+L26+O26+R26+U26+X26+AA26+AD26+AG26+AJ26+AM26+AP26+AS26+AV26+AY26+BB26</f>
        <v>1093967</v>
      </c>
      <c r="BF26" s="8">
        <f t="shared" si="63"/>
        <v>837901</v>
      </c>
      <c r="BG26" s="8">
        <f t="shared" si="63"/>
        <v>919166</v>
      </c>
    </row>
    <row r="27" spans="1:59" x14ac:dyDescent="0.25">
      <c r="A27" s="3" t="s">
        <v>5</v>
      </c>
      <c r="B27" s="3" t="s">
        <v>6</v>
      </c>
      <c r="C27" s="2"/>
      <c r="D27" s="2"/>
      <c r="E27" s="2"/>
      <c r="F27" s="7">
        <f>F28+F29</f>
        <v>359476</v>
      </c>
      <c r="G27" s="7">
        <f t="shared" ref="G27" si="64">G28+G29</f>
        <v>279377</v>
      </c>
      <c r="H27" s="7">
        <f t="shared" ref="H27:Z27" si="65">H28+H29</f>
        <v>213402</v>
      </c>
      <c r="I27" s="7">
        <f t="shared" si="65"/>
        <v>0</v>
      </c>
      <c r="J27" s="7">
        <f t="shared" si="65"/>
        <v>0</v>
      </c>
      <c r="K27" s="7">
        <f t="shared" si="65"/>
        <v>0</v>
      </c>
      <c r="L27" s="7">
        <f t="shared" si="65"/>
        <v>143754</v>
      </c>
      <c r="M27" s="7">
        <f t="shared" si="65"/>
        <v>111056</v>
      </c>
      <c r="N27" s="7">
        <f t="shared" si="65"/>
        <v>93592</v>
      </c>
      <c r="O27" s="7">
        <f t="shared" si="65"/>
        <v>480696</v>
      </c>
      <c r="P27" s="7">
        <f t="shared" si="65"/>
        <v>480696</v>
      </c>
      <c r="Q27" s="7">
        <f t="shared" si="65"/>
        <v>480696</v>
      </c>
      <c r="R27" s="7">
        <f t="shared" si="65"/>
        <v>183326</v>
      </c>
      <c r="S27" s="7">
        <f t="shared" si="65"/>
        <v>183326</v>
      </c>
      <c r="T27" s="7">
        <f t="shared" si="65"/>
        <v>183326</v>
      </c>
      <c r="U27" s="7">
        <f t="shared" si="65"/>
        <v>603915</v>
      </c>
      <c r="V27" s="7">
        <f t="shared" si="65"/>
        <v>267863</v>
      </c>
      <c r="W27" s="7">
        <f t="shared" si="65"/>
        <v>198095</v>
      </c>
      <c r="X27" s="7">
        <f t="shared" si="65"/>
        <v>265200</v>
      </c>
      <c r="Y27" s="7">
        <f t="shared" si="65"/>
        <v>265200</v>
      </c>
      <c r="Z27" s="7">
        <f t="shared" si="65"/>
        <v>265200</v>
      </c>
      <c r="AA27" s="7">
        <f t="shared" ref="AA27:AF27" si="66">AA28+AA29</f>
        <v>165701</v>
      </c>
      <c r="AB27" s="7">
        <f t="shared" si="66"/>
        <v>120799</v>
      </c>
      <c r="AC27" s="7">
        <f t="shared" si="66"/>
        <v>110619</v>
      </c>
      <c r="AD27" s="7">
        <f t="shared" si="66"/>
        <v>117000</v>
      </c>
      <c r="AE27" s="7">
        <f t="shared" si="66"/>
        <v>117000</v>
      </c>
      <c r="AF27" s="7">
        <f t="shared" si="66"/>
        <v>117000</v>
      </c>
      <c r="AG27" s="7">
        <f t="shared" ref="AG27:AR27" si="67">AG28+AG29</f>
        <v>76541</v>
      </c>
      <c r="AH27" s="7">
        <f t="shared" si="67"/>
        <v>61638</v>
      </c>
      <c r="AI27" s="7">
        <f t="shared" si="67"/>
        <v>60700</v>
      </c>
      <c r="AJ27" s="7">
        <f t="shared" si="67"/>
        <v>162183</v>
      </c>
      <c r="AK27" s="7">
        <f t="shared" si="67"/>
        <v>137208</v>
      </c>
      <c r="AL27" s="7">
        <f t="shared" si="67"/>
        <v>91450</v>
      </c>
      <c r="AM27" s="7">
        <f t="shared" si="67"/>
        <v>0</v>
      </c>
      <c r="AN27" s="7">
        <f t="shared" si="67"/>
        <v>0</v>
      </c>
      <c r="AO27" s="7">
        <f t="shared" si="67"/>
        <v>0</v>
      </c>
      <c r="AP27" s="7">
        <f t="shared" si="67"/>
        <v>0</v>
      </c>
      <c r="AQ27" s="7">
        <f t="shared" si="67"/>
        <v>0</v>
      </c>
      <c r="AR27" s="7">
        <f t="shared" si="67"/>
        <v>0</v>
      </c>
      <c r="AS27" s="7">
        <f t="shared" ref="AS27:AU27" si="68">AS28+AS29</f>
        <v>87918</v>
      </c>
      <c r="AT27" s="7">
        <f t="shared" si="68"/>
        <v>28393</v>
      </c>
      <c r="AU27" s="7">
        <f t="shared" si="68"/>
        <v>15409</v>
      </c>
      <c r="AV27" s="7">
        <f t="shared" ref="AV27:BG27" si="69">AV28+AV29</f>
        <v>303831</v>
      </c>
      <c r="AW27" s="7">
        <f t="shared" si="69"/>
        <v>224200</v>
      </c>
      <c r="AX27" s="7">
        <f t="shared" si="69"/>
        <v>224200</v>
      </c>
      <c r="AY27" s="7">
        <f t="shared" si="69"/>
        <v>167706</v>
      </c>
      <c r="AZ27" s="7">
        <f t="shared" si="69"/>
        <v>126939</v>
      </c>
      <c r="BA27" s="7">
        <f t="shared" si="69"/>
        <v>99516</v>
      </c>
      <c r="BB27" s="7">
        <f t="shared" si="69"/>
        <v>253804</v>
      </c>
      <c r="BC27" s="7">
        <f t="shared" si="69"/>
        <v>196485</v>
      </c>
      <c r="BD27" s="7">
        <f t="shared" si="69"/>
        <v>196812</v>
      </c>
      <c r="BE27" s="7">
        <f t="shared" si="69"/>
        <v>3371051</v>
      </c>
      <c r="BF27" s="7">
        <f t="shared" si="69"/>
        <v>2600180</v>
      </c>
      <c r="BG27" s="7">
        <f t="shared" si="69"/>
        <v>2350017</v>
      </c>
    </row>
    <row r="28" spans="1:59" x14ac:dyDescent="0.25">
      <c r="A28" s="4">
        <v>3</v>
      </c>
      <c r="B28" s="33" t="s">
        <v>3</v>
      </c>
      <c r="C28" s="34"/>
      <c r="D28" s="34"/>
      <c r="E28" s="35"/>
      <c r="F28" s="8">
        <v>173458</v>
      </c>
      <c r="G28" s="8">
        <v>215061</v>
      </c>
      <c r="H28" s="8">
        <v>212652</v>
      </c>
      <c r="I28" s="8"/>
      <c r="J28" s="8"/>
      <c r="K28" s="8"/>
      <c r="L28" s="2">
        <v>46575</v>
      </c>
      <c r="M28" s="2">
        <v>103494</v>
      </c>
      <c r="N28" s="2">
        <v>89557</v>
      </c>
      <c r="O28" s="8">
        <v>230696</v>
      </c>
      <c r="P28" s="8">
        <v>230696</v>
      </c>
      <c r="Q28" s="8">
        <v>230696</v>
      </c>
      <c r="R28" s="2">
        <v>113819</v>
      </c>
      <c r="S28" s="2">
        <v>106089</v>
      </c>
      <c r="T28" s="2">
        <v>114089</v>
      </c>
      <c r="U28" s="8">
        <v>90422</v>
      </c>
      <c r="V28" s="8">
        <v>183071</v>
      </c>
      <c r="W28" s="8">
        <v>164669</v>
      </c>
      <c r="X28" s="2">
        <v>148000</v>
      </c>
      <c r="Y28" s="2">
        <v>196900</v>
      </c>
      <c r="Z28" s="2">
        <v>188900</v>
      </c>
      <c r="AA28" s="2">
        <v>54549</v>
      </c>
      <c r="AB28" s="2">
        <v>69891</v>
      </c>
      <c r="AC28" s="2">
        <v>68049</v>
      </c>
      <c r="AD28" s="2">
        <v>75165</v>
      </c>
      <c r="AE28" s="2">
        <v>75165</v>
      </c>
      <c r="AF28" s="2">
        <v>75165</v>
      </c>
      <c r="AG28" s="2">
        <v>40091</v>
      </c>
      <c r="AH28" s="2">
        <v>47328</v>
      </c>
      <c r="AI28" s="2">
        <v>60050</v>
      </c>
      <c r="AJ28" s="2">
        <v>75540</v>
      </c>
      <c r="AK28" s="2">
        <v>88261</v>
      </c>
      <c r="AL28" s="2">
        <v>50405</v>
      </c>
      <c r="AM28" s="2"/>
      <c r="AN28" s="2"/>
      <c r="AO28" s="2"/>
      <c r="AP28" s="2"/>
      <c r="AQ28" s="2"/>
      <c r="AR28" s="2"/>
      <c r="AS28" s="2">
        <v>27651</v>
      </c>
      <c r="AT28" s="2">
        <v>11811</v>
      </c>
      <c r="AU28" s="2">
        <v>9353</v>
      </c>
      <c r="AV28" s="2">
        <v>171700</v>
      </c>
      <c r="AW28" s="2">
        <v>171700</v>
      </c>
      <c r="AX28" s="2">
        <v>171700</v>
      </c>
      <c r="AY28" s="2">
        <v>78006</v>
      </c>
      <c r="AZ28" s="2">
        <v>126939</v>
      </c>
      <c r="BA28" s="2">
        <v>99516</v>
      </c>
      <c r="BB28" s="2">
        <v>177531</v>
      </c>
      <c r="BC28" s="2">
        <v>140390</v>
      </c>
      <c r="BD28" s="2">
        <v>182365</v>
      </c>
      <c r="BE28" s="8">
        <f>F28+I28+L28+O28+R28+U28+X28+AA28+AD28+AG28+AJ28+AM28+AP28+AS28+AV28+AY28+BB28</f>
        <v>1503203</v>
      </c>
      <c r="BF28" s="8">
        <f t="shared" ref="BF28:BF29" si="70">G28+J28+M28+P28+S28+V28+Y28+AB28+AE28+AH28+AK28+AN28+AQ28+AT28+AW28+AZ28+BC28</f>
        <v>1766796</v>
      </c>
      <c r="BG28" s="8">
        <f t="shared" ref="BG28:BG29" si="71">H28+K28+N28+Q28+T28+W28+Z28+AC28+AF28+AI28+AL28+AO28+AR28+AU28+AX28+BA28+BD28</f>
        <v>1717166</v>
      </c>
    </row>
    <row r="29" spans="1:59" x14ac:dyDescent="0.25">
      <c r="A29" s="4">
        <v>4</v>
      </c>
      <c r="B29" s="4" t="s">
        <v>4</v>
      </c>
      <c r="C29" s="2"/>
      <c r="D29" s="2"/>
      <c r="E29" s="2"/>
      <c r="F29" s="8">
        <v>186018</v>
      </c>
      <c r="G29" s="8">
        <v>64316</v>
      </c>
      <c r="H29" s="8">
        <v>750</v>
      </c>
      <c r="I29" s="8"/>
      <c r="J29" s="8"/>
      <c r="K29" s="8"/>
      <c r="L29" s="2">
        <v>97179</v>
      </c>
      <c r="M29" s="2">
        <v>7562</v>
      </c>
      <c r="N29" s="2">
        <v>4035</v>
      </c>
      <c r="O29" s="8">
        <v>250000</v>
      </c>
      <c r="P29" s="8">
        <v>250000</v>
      </c>
      <c r="Q29" s="8">
        <v>250000</v>
      </c>
      <c r="R29" s="2">
        <v>69507</v>
      </c>
      <c r="S29" s="2">
        <v>77237</v>
      </c>
      <c r="T29" s="2">
        <v>69237</v>
      </c>
      <c r="U29" s="8">
        <v>513493</v>
      </c>
      <c r="V29" s="8">
        <v>84792</v>
      </c>
      <c r="W29" s="8">
        <v>33426</v>
      </c>
      <c r="X29" s="2">
        <v>117200</v>
      </c>
      <c r="Y29" s="2">
        <v>68300</v>
      </c>
      <c r="Z29" s="2">
        <v>76300</v>
      </c>
      <c r="AA29" s="2">
        <v>111152</v>
      </c>
      <c r="AB29" s="2">
        <v>50908</v>
      </c>
      <c r="AC29" s="2">
        <v>42570</v>
      </c>
      <c r="AD29" s="2">
        <v>41835</v>
      </c>
      <c r="AE29" s="2">
        <v>41835</v>
      </c>
      <c r="AF29" s="2">
        <v>41835</v>
      </c>
      <c r="AG29" s="2">
        <v>36450</v>
      </c>
      <c r="AH29" s="2">
        <v>14310</v>
      </c>
      <c r="AI29" s="2">
        <v>650</v>
      </c>
      <c r="AJ29" s="2">
        <v>86643</v>
      </c>
      <c r="AK29" s="2">
        <v>48947</v>
      </c>
      <c r="AL29" s="2">
        <v>41045</v>
      </c>
      <c r="AM29" s="2"/>
      <c r="AN29" s="2"/>
      <c r="AO29" s="2"/>
      <c r="AP29" s="2"/>
      <c r="AQ29" s="2"/>
      <c r="AR29" s="2"/>
      <c r="AS29" s="2">
        <v>60267</v>
      </c>
      <c r="AT29" s="2">
        <v>16582</v>
      </c>
      <c r="AU29" s="2">
        <v>6056</v>
      </c>
      <c r="AV29" s="2">
        <f>79631+52500</f>
        <v>132131</v>
      </c>
      <c r="AW29" s="2">
        <v>52500</v>
      </c>
      <c r="AX29" s="2">
        <v>52500</v>
      </c>
      <c r="AY29" s="2">
        <v>89700</v>
      </c>
      <c r="AZ29" s="2">
        <v>0</v>
      </c>
      <c r="BA29" s="2">
        <v>0</v>
      </c>
      <c r="BB29" s="2">
        <v>76273</v>
      </c>
      <c r="BC29" s="2">
        <v>56095</v>
      </c>
      <c r="BD29" s="2">
        <v>14447</v>
      </c>
      <c r="BE29" s="8">
        <f>F29+I29+L29+O29+R29+U29+X29+AA29+AD29+AG29+AJ29+AM29+AP29+AS29+AV29+AY29+BB29</f>
        <v>1867848</v>
      </c>
      <c r="BF29" s="8">
        <f t="shared" si="70"/>
        <v>833384</v>
      </c>
      <c r="BG29" s="8">
        <f t="shared" si="71"/>
        <v>632851</v>
      </c>
    </row>
    <row r="30" spans="1:59" x14ac:dyDescent="0.25">
      <c r="A30" s="3" t="s">
        <v>7</v>
      </c>
      <c r="B30" s="30" t="s">
        <v>8</v>
      </c>
      <c r="C30" s="31"/>
      <c r="D30" s="31"/>
      <c r="E30" s="32"/>
      <c r="F30" s="7">
        <f>F31+F32</f>
        <v>104900</v>
      </c>
      <c r="G30" s="7">
        <f t="shared" ref="G30" si="72">G31+G32</f>
        <v>100000</v>
      </c>
      <c r="H30" s="7">
        <f t="shared" ref="H30:Z30" si="73">H31+H32</f>
        <v>100000</v>
      </c>
      <c r="I30" s="7">
        <f t="shared" si="73"/>
        <v>0</v>
      </c>
      <c r="J30" s="7">
        <f t="shared" si="73"/>
        <v>0</v>
      </c>
      <c r="K30" s="7">
        <f t="shared" si="73"/>
        <v>0</v>
      </c>
      <c r="L30" s="7">
        <f t="shared" si="73"/>
        <v>0</v>
      </c>
      <c r="M30" s="7">
        <f t="shared" si="73"/>
        <v>0</v>
      </c>
      <c r="N30" s="7">
        <f t="shared" si="73"/>
        <v>0</v>
      </c>
      <c r="O30" s="7">
        <f t="shared" si="73"/>
        <v>0</v>
      </c>
      <c r="P30" s="7">
        <f t="shared" si="73"/>
        <v>0</v>
      </c>
      <c r="Q30" s="7">
        <f t="shared" si="73"/>
        <v>0</v>
      </c>
      <c r="R30" s="7">
        <f t="shared" si="73"/>
        <v>0</v>
      </c>
      <c r="S30" s="7">
        <f t="shared" si="73"/>
        <v>0</v>
      </c>
      <c r="T30" s="7">
        <f t="shared" si="73"/>
        <v>0</v>
      </c>
      <c r="U30" s="7">
        <f t="shared" si="73"/>
        <v>0</v>
      </c>
      <c r="V30" s="7">
        <f t="shared" si="73"/>
        <v>0</v>
      </c>
      <c r="W30" s="7">
        <f t="shared" si="73"/>
        <v>0</v>
      </c>
      <c r="X30" s="7">
        <f t="shared" si="73"/>
        <v>0</v>
      </c>
      <c r="Y30" s="7">
        <f t="shared" si="73"/>
        <v>0</v>
      </c>
      <c r="Z30" s="7">
        <f t="shared" si="73"/>
        <v>0</v>
      </c>
      <c r="AA30" s="7">
        <f t="shared" ref="AA30:AF30" si="74">AA31+AA32</f>
        <v>0</v>
      </c>
      <c r="AB30" s="7">
        <f t="shared" si="74"/>
        <v>0</v>
      </c>
      <c r="AC30" s="7">
        <f t="shared" si="74"/>
        <v>0</v>
      </c>
      <c r="AD30" s="7">
        <f t="shared" si="74"/>
        <v>0</v>
      </c>
      <c r="AE30" s="7">
        <f t="shared" si="74"/>
        <v>0</v>
      </c>
      <c r="AF30" s="7">
        <f t="shared" si="74"/>
        <v>0</v>
      </c>
      <c r="AG30" s="7">
        <f t="shared" ref="AG30:AR30" si="75">AG31+AG32</f>
        <v>0</v>
      </c>
      <c r="AH30" s="7">
        <f t="shared" si="75"/>
        <v>0</v>
      </c>
      <c r="AI30" s="7">
        <f t="shared" si="75"/>
        <v>0</v>
      </c>
      <c r="AJ30" s="7">
        <f t="shared" si="75"/>
        <v>0</v>
      </c>
      <c r="AK30" s="7">
        <f t="shared" si="75"/>
        <v>0</v>
      </c>
      <c r="AL30" s="7">
        <f t="shared" si="75"/>
        <v>0</v>
      </c>
      <c r="AM30" s="7">
        <f t="shared" si="75"/>
        <v>0</v>
      </c>
      <c r="AN30" s="7">
        <f t="shared" si="75"/>
        <v>0</v>
      </c>
      <c r="AO30" s="7">
        <f t="shared" si="75"/>
        <v>0</v>
      </c>
      <c r="AP30" s="7">
        <f t="shared" si="75"/>
        <v>0</v>
      </c>
      <c r="AQ30" s="7">
        <f t="shared" si="75"/>
        <v>0</v>
      </c>
      <c r="AR30" s="7">
        <f t="shared" si="75"/>
        <v>0</v>
      </c>
      <c r="AS30" s="7">
        <f t="shared" ref="AS30:AU30" si="76">AS31+AS32</f>
        <v>0</v>
      </c>
      <c r="AT30" s="7">
        <f t="shared" si="76"/>
        <v>0</v>
      </c>
      <c r="AU30" s="7">
        <f t="shared" si="76"/>
        <v>0</v>
      </c>
      <c r="AV30" s="7">
        <f t="shared" ref="AV30:BG30" si="77">AV31+AV32</f>
        <v>0</v>
      </c>
      <c r="AW30" s="7">
        <f t="shared" si="77"/>
        <v>0</v>
      </c>
      <c r="AX30" s="7">
        <f t="shared" si="77"/>
        <v>0</v>
      </c>
      <c r="AY30" s="7">
        <f t="shared" si="77"/>
        <v>0</v>
      </c>
      <c r="AZ30" s="7">
        <f t="shared" si="77"/>
        <v>0</v>
      </c>
      <c r="BA30" s="7">
        <f t="shared" si="77"/>
        <v>0</v>
      </c>
      <c r="BB30" s="7">
        <f t="shared" si="77"/>
        <v>0</v>
      </c>
      <c r="BC30" s="7">
        <f t="shared" si="77"/>
        <v>0</v>
      </c>
      <c r="BD30" s="7">
        <f t="shared" si="77"/>
        <v>0</v>
      </c>
      <c r="BE30" s="7">
        <f t="shared" si="77"/>
        <v>104900</v>
      </c>
      <c r="BF30" s="7">
        <f t="shared" si="77"/>
        <v>100000</v>
      </c>
      <c r="BG30" s="7">
        <f t="shared" si="77"/>
        <v>100000</v>
      </c>
    </row>
    <row r="31" spans="1:59" x14ac:dyDescent="0.25">
      <c r="A31" s="4">
        <v>3</v>
      </c>
      <c r="B31" s="33" t="s">
        <v>3</v>
      </c>
      <c r="C31" s="34"/>
      <c r="D31" s="34"/>
      <c r="E31" s="35"/>
      <c r="F31" s="8">
        <v>104900</v>
      </c>
      <c r="G31" s="8">
        <v>100000</v>
      </c>
      <c r="H31" s="8">
        <v>100000</v>
      </c>
      <c r="I31" s="8"/>
      <c r="J31" s="8"/>
      <c r="K31" s="8"/>
      <c r="L31" s="2"/>
      <c r="M31" s="2"/>
      <c r="N31" s="2"/>
      <c r="O31" s="8"/>
      <c r="P31" s="8"/>
      <c r="Q31" s="8"/>
      <c r="R31" s="2"/>
      <c r="S31" s="2"/>
      <c r="T31" s="2"/>
      <c r="U31" s="8"/>
      <c r="V31" s="8"/>
      <c r="W31" s="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8">
        <f>F31+I31+L31+O31+R31+U31+X31+AA31+AD31+AG31+AJ31+AM31+AP31+AS31+AV31+AY31+BB31</f>
        <v>104900</v>
      </c>
      <c r="BF31" s="8">
        <f t="shared" ref="BF31:BF32" si="78">G31+J31+M31+P31+S31+V31+Y31+AB31+AE31+AH31+AK31+AN31+AQ31+AT31+AW31+AZ31+BC31</f>
        <v>100000</v>
      </c>
      <c r="BG31" s="8">
        <f t="shared" ref="BG31:BG32" si="79">H31+K31+N31+Q31+T31+W31+Z31+AC31+AF31+AI31+AL31+AO31+AR31+AU31+AX31+BA31+BD31</f>
        <v>100000</v>
      </c>
    </row>
    <row r="32" spans="1:59" x14ac:dyDescent="0.25">
      <c r="A32" s="4">
        <v>4</v>
      </c>
      <c r="B32" s="4" t="s">
        <v>4</v>
      </c>
      <c r="C32" s="2"/>
      <c r="D32" s="2"/>
      <c r="E32" s="2"/>
      <c r="F32" s="8">
        <v>0</v>
      </c>
      <c r="G32" s="8">
        <v>0</v>
      </c>
      <c r="H32" s="8">
        <v>0</v>
      </c>
      <c r="I32" s="8"/>
      <c r="J32" s="8"/>
      <c r="K32" s="8"/>
      <c r="L32" s="2"/>
      <c r="M32" s="2"/>
      <c r="N32" s="2"/>
      <c r="O32" s="8"/>
      <c r="P32" s="8"/>
      <c r="Q32" s="8"/>
      <c r="R32" s="2"/>
      <c r="S32" s="2"/>
      <c r="T32" s="2"/>
      <c r="U32" s="8"/>
      <c r="V32" s="8"/>
      <c r="W32" s="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8">
        <f>F32+I32+L32+O32+R32+U32+X32+AA32+AD32+AG32+AJ32+AM32+AP32+AS32+AV32+AY32+BB32</f>
        <v>0</v>
      </c>
      <c r="BF32" s="8">
        <f t="shared" si="78"/>
        <v>0</v>
      </c>
      <c r="BG32" s="8">
        <f t="shared" si="79"/>
        <v>0</v>
      </c>
    </row>
    <row r="33" spans="1:59" x14ac:dyDescent="0.25">
      <c r="A33" s="18" t="s">
        <v>49</v>
      </c>
      <c r="B33" s="12" t="s">
        <v>9</v>
      </c>
      <c r="C33" s="13"/>
      <c r="D33" s="13"/>
      <c r="E33" s="13"/>
      <c r="F33" s="14">
        <f>F34+F37+F40+F43+F55+F58</f>
        <v>1298735</v>
      </c>
      <c r="G33" s="14">
        <f t="shared" ref="G33:I33" si="80">G34+G37+G40+G43+G55+G58</f>
        <v>1245349</v>
      </c>
      <c r="H33" s="14">
        <f t="shared" si="80"/>
        <v>1200925</v>
      </c>
      <c r="I33" s="14">
        <f t="shared" si="80"/>
        <v>724125</v>
      </c>
      <c r="J33" s="14">
        <f>J34+J37+J40+J43+J55+J58</f>
        <v>723547</v>
      </c>
      <c r="K33" s="14">
        <f>K34+K37+K40+K43+K55+K58</f>
        <v>668242</v>
      </c>
      <c r="L33" s="14">
        <f>L34+L37+L40+L43+L55+L58</f>
        <v>1261935</v>
      </c>
      <c r="M33" s="14">
        <f>M34+M37+M40+M43+M55+M58</f>
        <v>961935</v>
      </c>
      <c r="N33" s="14">
        <f>N34+N37+N40+N43+N55+N58</f>
        <v>907435</v>
      </c>
      <c r="O33" s="14">
        <f>O34+O37+O40+O43+O55+O58+O46+O49+O52+O61</f>
        <v>1768364</v>
      </c>
      <c r="P33" s="14">
        <f t="shared" ref="P33:Q33" si="81">P34+P37+P40+P43+P55+P58+P46+P49+P52+P61</f>
        <v>1646477</v>
      </c>
      <c r="Q33" s="14">
        <f t="shared" si="81"/>
        <v>1640436</v>
      </c>
      <c r="R33" s="14">
        <f>R34+R37+R40+R43+R55+R58</f>
        <v>3444970</v>
      </c>
      <c r="S33" s="14">
        <f>S34+S37+S40+S43+S55+S58</f>
        <v>3662856</v>
      </c>
      <c r="T33" s="14">
        <f>T34+T37+T40+T43+T55+T58</f>
        <v>3662856</v>
      </c>
      <c r="U33" s="14">
        <f>U34+U37+U40+U43+U55+U58+U61</f>
        <v>738322</v>
      </c>
      <c r="V33" s="14">
        <f t="shared" ref="V33:W33" si="82">V34+V37+V40+V43+V55+V58+V61</f>
        <v>713872</v>
      </c>
      <c r="W33" s="14">
        <f t="shared" si="82"/>
        <v>681072</v>
      </c>
      <c r="X33" s="14">
        <f>X34+X37+X40+X43+X55+X58+X61+X52</f>
        <v>1466043</v>
      </c>
      <c r="Y33" s="14">
        <f t="shared" ref="Y33:Z33" si="83">Y34+Y37+Y40+Y43+Y55+Y58+Y61+Y52</f>
        <v>1326080</v>
      </c>
      <c r="Z33" s="14">
        <f t="shared" si="83"/>
        <v>1343477</v>
      </c>
      <c r="AA33" s="14">
        <f>AA34+AA37+AA40+AA43+AA55+AA58+AA61+AA52+AA49</f>
        <v>1012647</v>
      </c>
      <c r="AB33" s="14">
        <f t="shared" ref="AB33:AC33" si="84">AB34+AB37+AB40+AB43+AB55+AB58+AB61+AB52+AB49</f>
        <v>967145</v>
      </c>
      <c r="AC33" s="14">
        <f t="shared" si="84"/>
        <v>944110</v>
      </c>
      <c r="AD33" s="14">
        <f>AD34+AD37+AD40+AD43+AD55+AD58</f>
        <v>402811</v>
      </c>
      <c r="AE33" s="14">
        <f>AE34+AE37+AE40+AE43+AE55+AE58</f>
        <v>387356</v>
      </c>
      <c r="AF33" s="14">
        <f>AF34+AF37+AF40+AF43+AF55+AF58</f>
        <v>326867</v>
      </c>
      <c r="AG33" s="14">
        <f>AG34+AG37+AG40+AG43+AG55+AG58</f>
        <v>1734223</v>
      </c>
      <c r="AH33" s="14">
        <f t="shared" ref="AH33:AI33" si="85">AH34+AH37+AH40+AH43+AH55+AH58</f>
        <v>646399</v>
      </c>
      <c r="AI33" s="14">
        <f t="shared" si="85"/>
        <v>643170</v>
      </c>
      <c r="AJ33" s="14">
        <f>AJ34+AJ37+AJ40+AJ43+AJ55+AJ58+AJ46+AJ52+AJ49+AJ61</f>
        <v>989560</v>
      </c>
      <c r="AK33" s="14">
        <f t="shared" ref="AK33:AL33" si="86">AK34+AK37+AK40+AK43+AK55+AK58+AK46+AK52+AK49+AK61</f>
        <v>825846</v>
      </c>
      <c r="AL33" s="14">
        <f t="shared" si="86"/>
        <v>773709</v>
      </c>
      <c r="AM33" s="14">
        <f>AM34+AM37+AM40+AM43+AM55+AM58+AM46+AM49+AM61</f>
        <v>664040</v>
      </c>
      <c r="AN33" s="14">
        <f t="shared" ref="AN33:AO33" si="87">AN34+AN37+AN40+AN43+AN55+AN58+AN46+AN49+AN61</f>
        <v>678602</v>
      </c>
      <c r="AO33" s="14">
        <f t="shared" si="87"/>
        <v>683967</v>
      </c>
      <c r="AP33" s="14">
        <f>AP34+AP37+AP40+AP43+AP55+AP58+AP49</f>
        <v>252220</v>
      </c>
      <c r="AQ33" s="14">
        <f t="shared" ref="AQ33:AR33" si="88">AQ34+AQ37+AQ40+AQ43+AQ55+AQ58+AQ49</f>
        <v>254725</v>
      </c>
      <c r="AR33" s="14">
        <f t="shared" si="88"/>
        <v>190130</v>
      </c>
      <c r="AS33" s="14">
        <f t="shared" ref="AS33:AU33" si="89">AS34+AS37+AS40+AS43+AS55+AS58</f>
        <v>221077</v>
      </c>
      <c r="AT33" s="14">
        <f t="shared" si="89"/>
        <v>241077</v>
      </c>
      <c r="AU33" s="14">
        <f t="shared" si="89"/>
        <v>241077</v>
      </c>
      <c r="AV33" s="14">
        <f>AV34+AV37+AV40+AV43+AV55+AV58+AV49+AV61</f>
        <v>1532400</v>
      </c>
      <c r="AW33" s="14">
        <f t="shared" ref="AW33:AX33" si="90">AW34+AW37+AW40+AW43+AW55+AW58+AW49+AW61</f>
        <v>1625900</v>
      </c>
      <c r="AX33" s="14">
        <f t="shared" si="90"/>
        <v>1682900</v>
      </c>
      <c r="AY33" s="14">
        <f>AY34+AY37+AY40+AY43+AY55+AY58+AY49+AY52+AY61</f>
        <v>1416391</v>
      </c>
      <c r="AZ33" s="14">
        <f>AZ34+AZ37+AZ40+AZ43+AZ55+AZ58+AZ49+AZ52+AZ61</f>
        <v>1326999</v>
      </c>
      <c r="BA33" s="14">
        <f t="shared" ref="BA33" si="91">BA34+BA37+BA40+BA43+BA55+BA58+BA49+BA52+BA61</f>
        <v>1378306</v>
      </c>
      <c r="BB33" s="14">
        <f>BB34+BB37+BB40+BB43+BB55+BB58+BB46+BB49+BB52+BB61</f>
        <v>1637731</v>
      </c>
      <c r="BC33" s="14">
        <f t="shared" ref="BC33:BD33" si="92">BC34+BC37+BC40+BC43+BC55+BC58+BC46+BC49+BC52+BC61</f>
        <v>1030499</v>
      </c>
      <c r="BD33" s="14">
        <f t="shared" si="92"/>
        <v>1072143</v>
      </c>
      <c r="BE33" s="14">
        <f>BE34+BE37+BE40+BE43+BE55+BE58+BE46+BE49+BE52+BE61</f>
        <v>20565594</v>
      </c>
      <c r="BF33" s="14">
        <f t="shared" ref="BF33:BG33" si="93">BF34+BF37+BF40+BF43+BF55+BF58+BF46+BF49+BF52+BF61</f>
        <v>18264664</v>
      </c>
      <c r="BG33" s="14">
        <f t="shared" si="93"/>
        <v>18040822</v>
      </c>
    </row>
    <row r="34" spans="1:59" x14ac:dyDescent="0.25">
      <c r="A34" s="3" t="s">
        <v>10</v>
      </c>
      <c r="B34" s="30" t="s">
        <v>2</v>
      </c>
      <c r="C34" s="31"/>
      <c r="D34" s="31"/>
      <c r="E34" s="32"/>
      <c r="F34" s="7">
        <f>F35+F36</f>
        <v>280585</v>
      </c>
      <c r="G34" s="7">
        <f t="shared" ref="G34" si="94">G35+G36</f>
        <v>291240</v>
      </c>
      <c r="H34" s="7">
        <f t="shared" ref="H34:Y34" si="95">H35+H36</f>
        <v>301360</v>
      </c>
      <c r="I34" s="7">
        <f t="shared" si="95"/>
        <v>40000</v>
      </c>
      <c r="J34" s="7">
        <f t="shared" si="95"/>
        <v>42000</v>
      </c>
      <c r="K34" s="7">
        <f t="shared" ref="K34:L34" si="96">K35+K36</f>
        <v>44000</v>
      </c>
      <c r="L34" s="7">
        <f t="shared" si="96"/>
        <v>164135</v>
      </c>
      <c r="M34" s="7">
        <f t="shared" si="95"/>
        <v>137135</v>
      </c>
      <c r="N34" s="7">
        <f t="shared" ref="N34:O34" si="97">N35+N36</f>
        <v>137135</v>
      </c>
      <c r="O34" s="7">
        <f t="shared" si="97"/>
        <v>532743</v>
      </c>
      <c r="P34" s="7">
        <f t="shared" si="95"/>
        <v>542800</v>
      </c>
      <c r="Q34" s="7">
        <f t="shared" ref="Q34:R34" si="98">Q35+Q36</f>
        <v>553411</v>
      </c>
      <c r="R34" s="7">
        <f t="shared" si="98"/>
        <v>10150</v>
      </c>
      <c r="S34" s="7">
        <f t="shared" si="95"/>
        <v>10150</v>
      </c>
      <c r="T34" s="7">
        <f t="shared" ref="T34:U34" si="99">T35+T36</f>
        <v>10150</v>
      </c>
      <c r="U34" s="7">
        <f t="shared" si="99"/>
        <v>151750</v>
      </c>
      <c r="V34" s="7">
        <f t="shared" si="95"/>
        <v>151750</v>
      </c>
      <c r="W34" s="7">
        <f t="shared" ref="W34:X34" si="100">W35+W36</f>
        <v>151750</v>
      </c>
      <c r="X34" s="7">
        <f t="shared" si="100"/>
        <v>1071500</v>
      </c>
      <c r="Y34" s="7">
        <f t="shared" si="95"/>
        <v>1086350</v>
      </c>
      <c r="Z34" s="7">
        <f t="shared" ref="Z34:AB34" si="101">Z35+Z36</f>
        <v>1101100</v>
      </c>
      <c r="AA34" s="7">
        <f t="shared" si="101"/>
        <v>162150</v>
      </c>
      <c r="AB34" s="7">
        <f t="shared" si="101"/>
        <v>162150</v>
      </c>
      <c r="AC34" s="7">
        <f t="shared" ref="AC34:AH34" si="102">AC35+AC36</f>
        <v>162150</v>
      </c>
      <c r="AD34" s="7">
        <f t="shared" si="102"/>
        <v>4700</v>
      </c>
      <c r="AE34" s="7">
        <f t="shared" si="102"/>
        <v>4700</v>
      </c>
      <c r="AF34" s="7">
        <f t="shared" si="102"/>
        <v>4700</v>
      </c>
      <c r="AG34" s="7">
        <f t="shared" si="102"/>
        <v>110000</v>
      </c>
      <c r="AH34" s="7">
        <f t="shared" si="102"/>
        <v>111000</v>
      </c>
      <c r="AI34" s="7">
        <f t="shared" ref="AI34:AT34" si="103">AI35+AI36</f>
        <v>113000</v>
      </c>
      <c r="AJ34" s="7">
        <f t="shared" si="103"/>
        <v>155142</v>
      </c>
      <c r="AK34" s="7">
        <f t="shared" si="103"/>
        <v>155142</v>
      </c>
      <c r="AL34" s="7">
        <f t="shared" si="103"/>
        <v>155142</v>
      </c>
      <c r="AM34" s="7">
        <f t="shared" si="103"/>
        <v>14500</v>
      </c>
      <c r="AN34" s="7">
        <f t="shared" si="103"/>
        <v>14900</v>
      </c>
      <c r="AO34" s="7">
        <f t="shared" si="103"/>
        <v>14900</v>
      </c>
      <c r="AP34" s="7">
        <f t="shared" si="103"/>
        <v>18510</v>
      </c>
      <c r="AQ34" s="7">
        <f t="shared" si="103"/>
        <v>20515</v>
      </c>
      <c r="AR34" s="7">
        <f t="shared" si="103"/>
        <v>23020</v>
      </c>
      <c r="AS34" s="7">
        <f t="shared" si="103"/>
        <v>20000</v>
      </c>
      <c r="AT34" s="7">
        <f t="shared" si="103"/>
        <v>40000</v>
      </c>
      <c r="AU34" s="7">
        <f t="shared" ref="AU34:AW34" si="104">AU35+AU36</f>
        <v>40000</v>
      </c>
      <c r="AV34" s="7">
        <f t="shared" si="104"/>
        <v>119400</v>
      </c>
      <c r="AW34" s="7">
        <f t="shared" si="104"/>
        <v>131900</v>
      </c>
      <c r="AX34" s="7">
        <f t="shared" ref="AX34:BG34" si="105">AX35+AX36</f>
        <v>143950</v>
      </c>
      <c r="AY34" s="7">
        <f t="shared" si="105"/>
        <v>41500</v>
      </c>
      <c r="AZ34" s="7">
        <f t="shared" si="105"/>
        <v>42000</v>
      </c>
      <c r="BA34" s="7">
        <f t="shared" si="105"/>
        <v>42000</v>
      </c>
      <c r="BB34" s="7">
        <f t="shared" si="105"/>
        <v>522472</v>
      </c>
      <c r="BC34" s="7">
        <f t="shared" si="105"/>
        <v>516580</v>
      </c>
      <c r="BD34" s="7">
        <f t="shared" si="105"/>
        <v>498795</v>
      </c>
      <c r="BE34" s="7">
        <f t="shared" si="105"/>
        <v>3419237</v>
      </c>
      <c r="BF34" s="7">
        <f t="shared" si="105"/>
        <v>3460312</v>
      </c>
      <c r="BG34" s="7">
        <f t="shared" si="105"/>
        <v>3496563</v>
      </c>
    </row>
    <row r="35" spans="1:59" x14ac:dyDescent="0.25">
      <c r="A35" s="4">
        <v>3</v>
      </c>
      <c r="B35" s="33" t="s">
        <v>3</v>
      </c>
      <c r="C35" s="34"/>
      <c r="D35" s="34"/>
      <c r="E35" s="35"/>
      <c r="F35" s="8">
        <v>270035</v>
      </c>
      <c r="G35" s="8">
        <v>279940</v>
      </c>
      <c r="H35" s="8">
        <v>289360</v>
      </c>
      <c r="I35" s="8">
        <v>40000</v>
      </c>
      <c r="J35" s="8">
        <v>42000</v>
      </c>
      <c r="K35" s="8">
        <v>44000</v>
      </c>
      <c r="L35" s="2">
        <v>134135</v>
      </c>
      <c r="M35" s="2">
        <v>107135</v>
      </c>
      <c r="N35" s="2">
        <v>107135</v>
      </c>
      <c r="O35" s="8">
        <f>69051+451292</f>
        <v>520343</v>
      </c>
      <c r="P35" s="8">
        <f>71451+461349</f>
        <v>532800</v>
      </c>
      <c r="Q35" s="8">
        <f>71451+471960</f>
        <v>543411</v>
      </c>
      <c r="R35" s="2">
        <v>10150</v>
      </c>
      <c r="S35" s="2">
        <v>10150</v>
      </c>
      <c r="T35" s="2">
        <v>10150</v>
      </c>
      <c r="U35" s="8">
        <v>147950</v>
      </c>
      <c r="V35" s="8">
        <v>147950</v>
      </c>
      <c r="W35" s="8">
        <v>147950</v>
      </c>
      <c r="X35" s="2">
        <v>1013000</v>
      </c>
      <c r="Y35" s="2">
        <v>1027650</v>
      </c>
      <c r="Z35" s="2">
        <v>1042300</v>
      </c>
      <c r="AA35" s="2">
        <v>162150</v>
      </c>
      <c r="AB35" s="2">
        <v>162150</v>
      </c>
      <c r="AC35" s="2">
        <v>162150</v>
      </c>
      <c r="AD35" s="2">
        <v>4700</v>
      </c>
      <c r="AE35" s="2">
        <v>4700</v>
      </c>
      <c r="AF35" s="2">
        <v>4700</v>
      </c>
      <c r="AG35" s="2">
        <v>110000</v>
      </c>
      <c r="AH35" s="2">
        <v>111000</v>
      </c>
      <c r="AI35" s="2">
        <v>113000</v>
      </c>
      <c r="AJ35" s="2">
        <v>152642</v>
      </c>
      <c r="AK35" s="2">
        <v>152642</v>
      </c>
      <c r="AL35" s="2">
        <v>152642</v>
      </c>
      <c r="AM35" s="2"/>
      <c r="AN35" s="2"/>
      <c r="AO35" s="2"/>
      <c r="AP35" s="2">
        <v>18510</v>
      </c>
      <c r="AQ35" s="2">
        <v>20515</v>
      </c>
      <c r="AR35" s="2">
        <v>23020</v>
      </c>
      <c r="AS35" s="2">
        <v>20000</v>
      </c>
      <c r="AT35" s="2">
        <v>40000</v>
      </c>
      <c r="AU35" s="2">
        <v>40000</v>
      </c>
      <c r="AV35" s="2">
        <v>109100</v>
      </c>
      <c r="AW35" s="2">
        <v>120200</v>
      </c>
      <c r="AX35" s="2">
        <v>130850</v>
      </c>
      <c r="AY35" s="2">
        <v>41500</v>
      </c>
      <c r="AZ35" s="2">
        <v>42000</v>
      </c>
      <c r="BA35" s="2">
        <v>42000</v>
      </c>
      <c r="BB35" s="2">
        <f>87803+434669</f>
        <v>522472</v>
      </c>
      <c r="BC35" s="2">
        <f>87803+428777</f>
        <v>516580</v>
      </c>
      <c r="BD35" s="2">
        <f>87803+410992</f>
        <v>498795</v>
      </c>
      <c r="BE35" s="8">
        <f>F35+I35+L35+O35+R35+U35+X35+AA35+AD35+AG35+AJ35+AM35+AP35+AS35+AV35+AY35+BB35</f>
        <v>3276687</v>
      </c>
      <c r="BF35" s="8">
        <f t="shared" ref="BF35:BF36" si="106">G35+J35+M35+P35+S35+V35+Y35+AB35+AE35+AH35+AK35+AN35+AQ35+AT35+AW35+AZ35+BC35</f>
        <v>3317412</v>
      </c>
      <c r="BG35" s="8">
        <f t="shared" ref="BG35:BG36" si="107">H35+K35+N35+Q35+T35+W35+Z35+AC35+AF35+AI35+AL35+AO35+AR35+AU35+AX35+BA35+BD35</f>
        <v>3351463</v>
      </c>
    </row>
    <row r="36" spans="1:59" x14ac:dyDescent="0.25">
      <c r="A36" s="4">
        <v>4</v>
      </c>
      <c r="B36" s="4" t="s">
        <v>4</v>
      </c>
      <c r="C36" s="2"/>
      <c r="D36" s="2"/>
      <c r="E36" s="2"/>
      <c r="F36" s="8">
        <v>10550</v>
      </c>
      <c r="G36" s="8">
        <v>11300</v>
      </c>
      <c r="H36" s="8">
        <v>12000</v>
      </c>
      <c r="I36" s="19">
        <v>0</v>
      </c>
      <c r="J36" s="19">
        <v>0</v>
      </c>
      <c r="K36" s="19">
        <v>0</v>
      </c>
      <c r="L36" s="2">
        <v>30000</v>
      </c>
      <c r="M36" s="2">
        <v>30000</v>
      </c>
      <c r="N36" s="2">
        <v>30000</v>
      </c>
      <c r="O36" s="8">
        <f>2400+10000</f>
        <v>12400</v>
      </c>
      <c r="P36" s="8">
        <v>10000</v>
      </c>
      <c r="Q36" s="8">
        <v>10000</v>
      </c>
      <c r="R36" s="2"/>
      <c r="S36" s="2"/>
      <c r="T36" s="2"/>
      <c r="U36" s="8">
        <v>3800</v>
      </c>
      <c r="V36" s="8">
        <v>3800</v>
      </c>
      <c r="W36" s="8">
        <v>3800</v>
      </c>
      <c r="X36" s="2">
        <v>58500</v>
      </c>
      <c r="Y36" s="2">
        <v>58700</v>
      </c>
      <c r="Z36" s="2">
        <v>58800</v>
      </c>
      <c r="AA36" s="2"/>
      <c r="AB36" s="2"/>
      <c r="AC36" s="2"/>
      <c r="AD36" s="2"/>
      <c r="AE36" s="2"/>
      <c r="AF36" s="2"/>
      <c r="AG36" s="2"/>
      <c r="AH36" s="2"/>
      <c r="AI36" s="2"/>
      <c r="AJ36" s="2">
        <v>2500</v>
      </c>
      <c r="AK36" s="2">
        <v>2500</v>
      </c>
      <c r="AL36" s="2">
        <v>2500</v>
      </c>
      <c r="AM36" s="2">
        <v>14500</v>
      </c>
      <c r="AN36" s="2">
        <v>14900</v>
      </c>
      <c r="AO36" s="2">
        <v>14900</v>
      </c>
      <c r="AP36" s="2"/>
      <c r="AQ36" s="2"/>
      <c r="AR36" s="2"/>
      <c r="AS36" s="2"/>
      <c r="AT36" s="2"/>
      <c r="AU36" s="2"/>
      <c r="AV36" s="2">
        <v>10300</v>
      </c>
      <c r="AW36" s="2">
        <v>11700</v>
      </c>
      <c r="AX36" s="2">
        <v>13100</v>
      </c>
      <c r="AY36" s="2"/>
      <c r="AZ36" s="2"/>
      <c r="BA36" s="2"/>
      <c r="BB36" s="2"/>
      <c r="BC36" s="2"/>
      <c r="BD36" s="2"/>
      <c r="BE36" s="8">
        <f>F36+I36+L36+O36+R36+U36+X36+AA36+AD36+AG36+AJ36+AM36+AP36+AS36+AV36+AY36+BB36</f>
        <v>142550</v>
      </c>
      <c r="BF36" s="8">
        <f t="shared" si="106"/>
        <v>142900</v>
      </c>
      <c r="BG36" s="8">
        <f t="shared" si="107"/>
        <v>145100</v>
      </c>
    </row>
    <row r="37" spans="1:59" x14ac:dyDescent="0.25">
      <c r="A37" s="3" t="s">
        <v>11</v>
      </c>
      <c r="B37" s="3" t="s">
        <v>12</v>
      </c>
      <c r="C37" s="2"/>
      <c r="D37" s="2"/>
      <c r="E37" s="2"/>
      <c r="F37" s="7">
        <f>F38+F39</f>
        <v>850695</v>
      </c>
      <c r="G37" s="7">
        <f t="shared" ref="G37" si="108">G38+G39</f>
        <v>857171</v>
      </c>
      <c r="H37" s="7">
        <f t="shared" ref="H37:Z37" si="109">H38+H39</f>
        <v>864568</v>
      </c>
      <c r="I37" s="7">
        <f t="shared" si="109"/>
        <v>386000</v>
      </c>
      <c r="J37" s="7">
        <f t="shared" si="109"/>
        <v>388000</v>
      </c>
      <c r="K37" s="7">
        <f t="shared" si="109"/>
        <v>390000</v>
      </c>
      <c r="L37" s="7">
        <f t="shared" si="109"/>
        <v>1097800</v>
      </c>
      <c r="M37" s="7">
        <f t="shared" si="109"/>
        <v>824800</v>
      </c>
      <c r="N37" s="7">
        <f t="shared" si="109"/>
        <v>770300</v>
      </c>
      <c r="O37" s="7">
        <f t="shared" si="109"/>
        <v>543000</v>
      </c>
      <c r="P37" s="7">
        <f t="shared" si="109"/>
        <v>543000</v>
      </c>
      <c r="Q37" s="7">
        <f t="shared" si="109"/>
        <v>543000</v>
      </c>
      <c r="R37" s="7">
        <f t="shared" si="109"/>
        <v>3347066</v>
      </c>
      <c r="S37" s="7">
        <f t="shared" si="109"/>
        <v>3564299</v>
      </c>
      <c r="T37" s="7">
        <f t="shared" si="109"/>
        <v>3564299</v>
      </c>
      <c r="U37" s="7">
        <f t="shared" si="109"/>
        <v>510000</v>
      </c>
      <c r="V37" s="7">
        <f t="shared" si="109"/>
        <v>510000</v>
      </c>
      <c r="W37" s="7">
        <f t="shared" si="109"/>
        <v>510000</v>
      </c>
      <c r="X37" s="7">
        <f t="shared" si="109"/>
        <v>209800</v>
      </c>
      <c r="Y37" s="7">
        <f t="shared" si="109"/>
        <v>222950</v>
      </c>
      <c r="Z37" s="7">
        <f t="shared" si="109"/>
        <v>235800</v>
      </c>
      <c r="AA37" s="7">
        <f t="shared" ref="AA37:AF37" si="110">AA38+AA39</f>
        <v>744035</v>
      </c>
      <c r="AB37" s="7">
        <f t="shared" si="110"/>
        <v>744035</v>
      </c>
      <c r="AC37" s="7">
        <f t="shared" si="110"/>
        <v>744035</v>
      </c>
      <c r="AD37" s="7">
        <f t="shared" si="110"/>
        <v>136990</v>
      </c>
      <c r="AE37" s="7">
        <f t="shared" si="110"/>
        <v>130341</v>
      </c>
      <c r="AF37" s="7">
        <f t="shared" si="110"/>
        <v>119995</v>
      </c>
      <c r="AG37" s="7">
        <f t="shared" ref="AG37:AR37" si="111">AG38+AG39</f>
        <v>725000</v>
      </c>
      <c r="AH37" s="7">
        <f t="shared" si="111"/>
        <v>430000</v>
      </c>
      <c r="AI37" s="7">
        <f t="shared" si="111"/>
        <v>455000</v>
      </c>
      <c r="AJ37" s="7">
        <f t="shared" si="111"/>
        <v>512442</v>
      </c>
      <c r="AK37" s="7">
        <f t="shared" si="111"/>
        <v>512442</v>
      </c>
      <c r="AL37" s="7">
        <f t="shared" si="111"/>
        <v>512442</v>
      </c>
      <c r="AM37" s="7">
        <f t="shared" si="111"/>
        <v>109540</v>
      </c>
      <c r="AN37" s="7">
        <f t="shared" si="111"/>
        <v>108679</v>
      </c>
      <c r="AO37" s="7">
        <f t="shared" si="111"/>
        <v>106919</v>
      </c>
      <c r="AP37" s="7">
        <f t="shared" si="111"/>
        <v>225710</v>
      </c>
      <c r="AQ37" s="7">
        <f t="shared" si="111"/>
        <v>226210</v>
      </c>
      <c r="AR37" s="7">
        <f t="shared" si="111"/>
        <v>159110</v>
      </c>
      <c r="AS37" s="7">
        <f t="shared" ref="AS37:AU37" si="112">AS38+AS39</f>
        <v>201077</v>
      </c>
      <c r="AT37" s="7">
        <f t="shared" si="112"/>
        <v>201077</v>
      </c>
      <c r="AU37" s="7">
        <f t="shared" si="112"/>
        <v>201077</v>
      </c>
      <c r="AV37" s="7">
        <f t="shared" ref="AV37:BG37" si="113">AV38+AV39</f>
        <v>1388000</v>
      </c>
      <c r="AW37" s="7">
        <f t="shared" si="113"/>
        <v>1469000</v>
      </c>
      <c r="AX37" s="7">
        <f t="shared" si="113"/>
        <v>1513950</v>
      </c>
      <c r="AY37" s="7">
        <f t="shared" si="113"/>
        <v>1295641</v>
      </c>
      <c r="AZ37" s="7">
        <f t="shared" si="113"/>
        <v>1242079</v>
      </c>
      <c r="BA37" s="7">
        <f t="shared" si="113"/>
        <v>1306306</v>
      </c>
      <c r="BB37" s="7">
        <f t="shared" si="113"/>
        <v>461920</v>
      </c>
      <c r="BC37" s="7">
        <f t="shared" si="113"/>
        <v>354920</v>
      </c>
      <c r="BD37" s="7">
        <f t="shared" si="113"/>
        <v>554920</v>
      </c>
      <c r="BE37" s="7">
        <f t="shared" si="113"/>
        <v>12744716</v>
      </c>
      <c r="BF37" s="7">
        <f t="shared" si="113"/>
        <v>12329003</v>
      </c>
      <c r="BG37" s="7">
        <f t="shared" si="113"/>
        <v>12551721</v>
      </c>
    </row>
    <row r="38" spans="1:59" x14ac:dyDescent="0.25">
      <c r="A38" s="4">
        <v>3</v>
      </c>
      <c r="B38" s="33" t="s">
        <v>3</v>
      </c>
      <c r="C38" s="34"/>
      <c r="D38" s="34"/>
      <c r="E38" s="35"/>
      <c r="F38" s="8">
        <v>820945</v>
      </c>
      <c r="G38" s="8">
        <v>825149</v>
      </c>
      <c r="H38" s="8">
        <v>830033</v>
      </c>
      <c r="I38" s="19">
        <v>314100</v>
      </c>
      <c r="J38" s="19">
        <v>312000</v>
      </c>
      <c r="K38" s="19">
        <v>312000</v>
      </c>
      <c r="L38" s="2">
        <v>987800</v>
      </c>
      <c r="M38" s="2">
        <v>764800</v>
      </c>
      <c r="N38" s="2">
        <v>745300</v>
      </c>
      <c r="O38" s="8">
        <v>533000</v>
      </c>
      <c r="P38" s="8">
        <v>533000</v>
      </c>
      <c r="Q38" s="8">
        <v>533000</v>
      </c>
      <c r="R38" s="19">
        <v>2094027</v>
      </c>
      <c r="S38" s="19">
        <v>2094027</v>
      </c>
      <c r="T38" s="19">
        <v>2094027</v>
      </c>
      <c r="U38" s="8">
        <v>477000</v>
      </c>
      <c r="V38" s="8">
        <v>477000</v>
      </c>
      <c r="W38" s="8">
        <v>477000</v>
      </c>
      <c r="X38" s="2">
        <v>184800</v>
      </c>
      <c r="Y38" s="2">
        <v>195950</v>
      </c>
      <c r="Z38" s="2">
        <v>206800</v>
      </c>
      <c r="AA38" s="2">
        <v>676690</v>
      </c>
      <c r="AB38" s="2">
        <v>676690</v>
      </c>
      <c r="AC38" s="2">
        <v>676690</v>
      </c>
      <c r="AD38" s="2">
        <v>115390</v>
      </c>
      <c r="AE38" s="2">
        <v>118300</v>
      </c>
      <c r="AF38" s="2">
        <v>118395</v>
      </c>
      <c r="AG38" s="2">
        <v>399000</v>
      </c>
      <c r="AH38" s="2">
        <v>400000</v>
      </c>
      <c r="AI38" s="2">
        <v>425000</v>
      </c>
      <c r="AJ38" s="2">
        <v>469442</v>
      </c>
      <c r="AK38" s="2">
        <v>476442</v>
      </c>
      <c r="AL38" s="2">
        <v>481442</v>
      </c>
      <c r="AM38" s="2">
        <v>94540</v>
      </c>
      <c r="AN38" s="2">
        <v>98219</v>
      </c>
      <c r="AO38" s="2">
        <v>95219</v>
      </c>
      <c r="AP38" s="2">
        <v>161710</v>
      </c>
      <c r="AQ38" s="2">
        <v>161710</v>
      </c>
      <c r="AR38" s="2">
        <v>139610</v>
      </c>
      <c r="AS38" s="2">
        <v>191024</v>
      </c>
      <c r="AT38" s="2">
        <v>191024</v>
      </c>
      <c r="AU38" s="2">
        <v>191024</v>
      </c>
      <c r="AV38" s="2">
        <v>1021650</v>
      </c>
      <c r="AW38" s="2">
        <v>1063300</v>
      </c>
      <c r="AX38" s="2">
        <v>1100950</v>
      </c>
      <c r="AY38" s="2">
        <f>6100+1260841</f>
        <v>1266941</v>
      </c>
      <c r="AZ38" s="2">
        <v>1199479</v>
      </c>
      <c r="BA38" s="2">
        <v>1250206</v>
      </c>
      <c r="BB38" s="2">
        <v>346920</v>
      </c>
      <c r="BC38" s="2">
        <v>339920</v>
      </c>
      <c r="BD38" s="2">
        <v>339920</v>
      </c>
      <c r="BE38" s="8">
        <f>F38+I38+L38+O38+R38+U38+X38+AA38+AD38+AG38+AJ38+AM38+AP38+AS38+AV38+AY38+BB38</f>
        <v>10154979</v>
      </c>
      <c r="BF38" s="8">
        <f t="shared" ref="BF38:BF39" si="114">G38+J38+M38+P38+S38+V38+Y38+AB38+AE38+AH38+AK38+AN38+AQ38+AT38+AW38+AZ38+BC38</f>
        <v>9927010</v>
      </c>
      <c r="BG38" s="8">
        <f t="shared" ref="BG38:BG39" si="115">H38+K38+N38+Q38+T38+W38+Z38+AC38+AF38+AI38+AL38+AO38+AR38+AU38+AX38+BA38+BD38</f>
        <v>10016616</v>
      </c>
    </row>
    <row r="39" spans="1:59" x14ac:dyDescent="0.25">
      <c r="A39" s="4">
        <v>4</v>
      </c>
      <c r="B39" s="4" t="s">
        <v>4</v>
      </c>
      <c r="C39" s="2"/>
      <c r="D39" s="2"/>
      <c r="E39" s="2"/>
      <c r="F39" s="8">
        <v>29750</v>
      </c>
      <c r="G39" s="8">
        <v>32022</v>
      </c>
      <c r="H39" s="8">
        <v>34535</v>
      </c>
      <c r="I39" s="19">
        <v>71900</v>
      </c>
      <c r="J39" s="19">
        <v>76000</v>
      </c>
      <c r="K39" s="19">
        <v>78000</v>
      </c>
      <c r="L39" s="2">
        <v>110000</v>
      </c>
      <c r="M39" s="2">
        <v>60000</v>
      </c>
      <c r="N39" s="2">
        <v>25000</v>
      </c>
      <c r="O39" s="8">
        <v>10000</v>
      </c>
      <c r="P39" s="8">
        <v>10000</v>
      </c>
      <c r="Q39" s="8">
        <v>10000</v>
      </c>
      <c r="R39" s="2">
        <v>1253039</v>
      </c>
      <c r="S39" s="2">
        <v>1470272</v>
      </c>
      <c r="T39" s="2">
        <v>1470272</v>
      </c>
      <c r="U39" s="8">
        <v>33000</v>
      </c>
      <c r="V39" s="8">
        <v>33000</v>
      </c>
      <c r="W39" s="8">
        <v>33000</v>
      </c>
      <c r="X39" s="2">
        <v>25000</v>
      </c>
      <c r="Y39" s="2">
        <v>27000</v>
      </c>
      <c r="Z39" s="2">
        <v>29000</v>
      </c>
      <c r="AA39" s="2">
        <v>67345</v>
      </c>
      <c r="AB39" s="2">
        <v>67345</v>
      </c>
      <c r="AC39" s="2">
        <v>67345</v>
      </c>
      <c r="AD39" s="2">
        <v>21600</v>
      </c>
      <c r="AE39" s="2">
        <v>12041</v>
      </c>
      <c r="AF39" s="2">
        <v>1600</v>
      </c>
      <c r="AG39" s="2">
        <v>326000</v>
      </c>
      <c r="AH39" s="2">
        <v>30000</v>
      </c>
      <c r="AI39" s="2">
        <v>30000</v>
      </c>
      <c r="AJ39" s="2">
        <v>43000</v>
      </c>
      <c r="AK39" s="2">
        <v>36000</v>
      </c>
      <c r="AL39" s="2">
        <v>31000</v>
      </c>
      <c r="AM39" s="2">
        <v>15000</v>
      </c>
      <c r="AN39" s="2">
        <v>10460</v>
      </c>
      <c r="AO39" s="2">
        <v>11700</v>
      </c>
      <c r="AP39" s="2">
        <v>64000</v>
      </c>
      <c r="AQ39" s="2">
        <v>64500</v>
      </c>
      <c r="AR39" s="2">
        <v>19500</v>
      </c>
      <c r="AS39" s="2">
        <v>10053</v>
      </c>
      <c r="AT39" s="2">
        <v>10053</v>
      </c>
      <c r="AU39" s="2">
        <v>10053</v>
      </c>
      <c r="AV39" s="2">
        <v>366350</v>
      </c>
      <c r="AW39" s="2">
        <v>405700</v>
      </c>
      <c r="AX39" s="2">
        <v>413000</v>
      </c>
      <c r="AY39" s="2">
        <v>28700</v>
      </c>
      <c r="AZ39" s="2">
        <v>42600</v>
      </c>
      <c r="BA39" s="2">
        <v>56100</v>
      </c>
      <c r="BB39" s="2">
        <v>115000</v>
      </c>
      <c r="BC39" s="2">
        <v>15000</v>
      </c>
      <c r="BD39" s="2">
        <v>215000</v>
      </c>
      <c r="BE39" s="8">
        <f>F39+I39+L39+O39+R39+U39+X39+AA39+AD39+AG39+AJ39+AM39+AP39+AS39+AV39+AY39+BB39</f>
        <v>2589737</v>
      </c>
      <c r="BF39" s="8">
        <f t="shared" si="114"/>
        <v>2401993</v>
      </c>
      <c r="BG39" s="8">
        <f t="shared" si="115"/>
        <v>2535105</v>
      </c>
    </row>
    <row r="40" spans="1:59" x14ac:dyDescent="0.25">
      <c r="A40" s="3" t="s">
        <v>5</v>
      </c>
      <c r="B40" s="3" t="s">
        <v>6</v>
      </c>
      <c r="C40" s="2"/>
      <c r="D40" s="2"/>
      <c r="E40" s="2"/>
      <c r="F40" s="7">
        <f>F41+F42</f>
        <v>0</v>
      </c>
      <c r="G40" s="7">
        <f t="shared" ref="G40" si="116">G41+G42</f>
        <v>0</v>
      </c>
      <c r="H40" s="7">
        <f t="shared" ref="H40:Z40" si="117">H41+H42</f>
        <v>0</v>
      </c>
      <c r="I40" s="7">
        <f t="shared" si="117"/>
        <v>255710</v>
      </c>
      <c r="J40" s="7">
        <f t="shared" si="117"/>
        <v>228961</v>
      </c>
      <c r="K40" s="7">
        <f t="shared" si="117"/>
        <v>158227</v>
      </c>
      <c r="L40" s="7">
        <f t="shared" si="117"/>
        <v>0</v>
      </c>
      <c r="M40" s="7">
        <f t="shared" si="117"/>
        <v>0</v>
      </c>
      <c r="N40" s="7">
        <f t="shared" si="117"/>
        <v>0</v>
      </c>
      <c r="O40" s="7">
        <f t="shared" si="117"/>
        <v>0</v>
      </c>
      <c r="P40" s="7">
        <f t="shared" si="117"/>
        <v>0</v>
      </c>
      <c r="Q40" s="7">
        <f t="shared" si="117"/>
        <v>0</v>
      </c>
      <c r="R40" s="7">
        <f t="shared" si="117"/>
        <v>0</v>
      </c>
      <c r="S40" s="7">
        <f t="shared" si="117"/>
        <v>0</v>
      </c>
      <c r="T40" s="7">
        <f t="shared" si="117"/>
        <v>0</v>
      </c>
      <c r="U40" s="7">
        <f t="shared" si="117"/>
        <v>0</v>
      </c>
      <c r="V40" s="7">
        <f t="shared" si="117"/>
        <v>0</v>
      </c>
      <c r="W40" s="7">
        <f t="shared" si="117"/>
        <v>0</v>
      </c>
      <c r="X40" s="7">
        <f t="shared" si="117"/>
        <v>0</v>
      </c>
      <c r="Y40" s="7">
        <f t="shared" si="117"/>
        <v>0</v>
      </c>
      <c r="Z40" s="7">
        <f t="shared" si="117"/>
        <v>0</v>
      </c>
      <c r="AA40" s="7">
        <f t="shared" ref="AA40:AF40" si="118">AA41+AA42</f>
        <v>0</v>
      </c>
      <c r="AB40" s="7">
        <f t="shared" si="118"/>
        <v>0</v>
      </c>
      <c r="AC40" s="7">
        <f t="shared" si="118"/>
        <v>0</v>
      </c>
      <c r="AD40" s="7">
        <f t="shared" si="118"/>
        <v>35800</v>
      </c>
      <c r="AE40" s="7">
        <f t="shared" si="118"/>
        <v>0</v>
      </c>
      <c r="AF40" s="7">
        <f t="shared" si="118"/>
        <v>0</v>
      </c>
      <c r="AG40" s="7">
        <f t="shared" ref="AG40:AR40" si="119">AG41+AG42</f>
        <v>789350</v>
      </c>
      <c r="AH40" s="7">
        <f t="shared" si="119"/>
        <v>0</v>
      </c>
      <c r="AI40" s="7">
        <f t="shared" si="119"/>
        <v>0</v>
      </c>
      <c r="AJ40" s="7">
        <f t="shared" si="119"/>
        <v>35800</v>
      </c>
      <c r="AK40" s="7">
        <f t="shared" si="119"/>
        <v>0</v>
      </c>
      <c r="AL40" s="7">
        <f t="shared" si="119"/>
        <v>0</v>
      </c>
      <c r="AM40" s="7">
        <f t="shared" si="119"/>
        <v>0</v>
      </c>
      <c r="AN40" s="7">
        <f t="shared" si="119"/>
        <v>0</v>
      </c>
      <c r="AO40" s="7">
        <f t="shared" si="119"/>
        <v>0</v>
      </c>
      <c r="AP40" s="7">
        <f t="shared" si="119"/>
        <v>0</v>
      </c>
      <c r="AQ40" s="7">
        <f t="shared" si="119"/>
        <v>0</v>
      </c>
      <c r="AR40" s="7">
        <f t="shared" si="119"/>
        <v>0</v>
      </c>
      <c r="AS40" s="7">
        <f t="shared" ref="AS40:AU40" si="120">AS41+AS42</f>
        <v>0</v>
      </c>
      <c r="AT40" s="7">
        <f t="shared" si="120"/>
        <v>0</v>
      </c>
      <c r="AU40" s="7">
        <f t="shared" si="120"/>
        <v>0</v>
      </c>
      <c r="AV40" s="7">
        <f t="shared" ref="AV40:BG40" si="121">AV41+AV42</f>
        <v>0</v>
      </c>
      <c r="AW40" s="7">
        <f t="shared" si="121"/>
        <v>0</v>
      </c>
      <c r="AX40" s="7">
        <f t="shared" si="121"/>
        <v>0</v>
      </c>
      <c r="AY40" s="7">
        <f t="shared" si="121"/>
        <v>0</v>
      </c>
      <c r="AZ40" s="7">
        <f t="shared" si="121"/>
        <v>0</v>
      </c>
      <c r="BA40" s="7">
        <f t="shared" si="121"/>
        <v>0</v>
      </c>
      <c r="BB40" s="7">
        <f t="shared" si="121"/>
        <v>0</v>
      </c>
      <c r="BC40" s="7">
        <f t="shared" si="121"/>
        <v>0</v>
      </c>
      <c r="BD40" s="7">
        <f t="shared" si="121"/>
        <v>0</v>
      </c>
      <c r="BE40" s="7">
        <f t="shared" si="121"/>
        <v>1116660</v>
      </c>
      <c r="BF40" s="7">
        <f t="shared" si="121"/>
        <v>228961</v>
      </c>
      <c r="BG40" s="7">
        <f t="shared" si="121"/>
        <v>158227</v>
      </c>
    </row>
    <row r="41" spans="1:59" x14ac:dyDescent="0.25">
      <c r="A41" s="4">
        <v>3</v>
      </c>
      <c r="B41" s="33" t="s">
        <v>3</v>
      </c>
      <c r="C41" s="34"/>
      <c r="D41" s="34"/>
      <c r="E41" s="35"/>
      <c r="F41" s="8">
        <v>0</v>
      </c>
      <c r="G41" s="8">
        <v>0</v>
      </c>
      <c r="H41" s="8">
        <v>0</v>
      </c>
      <c r="I41" s="8">
        <v>120710</v>
      </c>
      <c r="J41" s="8">
        <v>108961</v>
      </c>
      <c r="K41" s="8">
        <v>74227</v>
      </c>
      <c r="L41" s="2"/>
      <c r="M41" s="2"/>
      <c r="N41" s="2"/>
      <c r="O41" s="8"/>
      <c r="P41" s="8"/>
      <c r="Q41" s="8"/>
      <c r="R41" s="2"/>
      <c r="S41" s="2"/>
      <c r="T41" s="2"/>
      <c r="U41" s="8"/>
      <c r="V41" s="8"/>
      <c r="W41" s="8"/>
      <c r="X41" s="2"/>
      <c r="Y41" s="2"/>
      <c r="Z41" s="2"/>
      <c r="AA41" s="2"/>
      <c r="AB41" s="2"/>
      <c r="AC41" s="2"/>
      <c r="AD41" s="2">
        <v>35800</v>
      </c>
      <c r="AE41" s="2"/>
      <c r="AF41" s="2"/>
      <c r="AG41" s="2"/>
      <c r="AH41" s="2"/>
      <c r="AI41" s="2"/>
      <c r="AJ41" s="2">
        <v>35800</v>
      </c>
      <c r="AK41" s="2">
        <v>0</v>
      </c>
      <c r="AL41" s="2">
        <v>0</v>
      </c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8">
        <f>F41+I41+L41+O41+R41+U41+X41+AA41+AD41+AG41+AJ41+AM41+AP41+AS41+AV41+AY41+BB41</f>
        <v>192310</v>
      </c>
      <c r="BF41" s="8">
        <f t="shared" ref="BF41:BF42" si="122">G41+J41+M41+P41+S41+V41+Y41+AB41+AE41+AH41+AK41+AN41+AQ41+AT41+AW41+AZ41+BC41</f>
        <v>108961</v>
      </c>
      <c r="BG41" s="8">
        <f t="shared" ref="BG41:BG42" si="123">H41+K41+N41+Q41+T41+W41+Z41+AC41+AF41+AI41+AL41+AO41+AR41+AU41+AX41+BA41+BD41</f>
        <v>74227</v>
      </c>
    </row>
    <row r="42" spans="1:59" x14ac:dyDescent="0.25">
      <c r="A42" s="4">
        <v>4</v>
      </c>
      <c r="B42" s="4" t="s">
        <v>4</v>
      </c>
      <c r="C42" s="2"/>
      <c r="D42" s="2"/>
      <c r="E42" s="2"/>
      <c r="F42" s="8">
        <v>0</v>
      </c>
      <c r="G42" s="8">
        <v>0</v>
      </c>
      <c r="H42" s="8">
        <v>0</v>
      </c>
      <c r="I42" s="8">
        <v>135000</v>
      </c>
      <c r="J42" s="8">
        <v>120000</v>
      </c>
      <c r="K42" s="8">
        <v>84000</v>
      </c>
      <c r="L42" s="2"/>
      <c r="M42" s="2"/>
      <c r="N42" s="2"/>
      <c r="O42" s="8"/>
      <c r="P42" s="8"/>
      <c r="Q42" s="8"/>
      <c r="R42" s="2"/>
      <c r="S42" s="2"/>
      <c r="T42" s="2"/>
      <c r="U42" s="8"/>
      <c r="V42" s="8"/>
      <c r="W42" s="8"/>
      <c r="X42" s="2"/>
      <c r="Y42" s="2"/>
      <c r="Z42" s="2"/>
      <c r="AA42" s="2"/>
      <c r="AB42" s="2"/>
      <c r="AC42" s="2"/>
      <c r="AD42" s="2"/>
      <c r="AE42" s="2"/>
      <c r="AF42" s="2"/>
      <c r="AG42" s="2">
        <v>789350</v>
      </c>
      <c r="AH42" s="2">
        <v>0</v>
      </c>
      <c r="AI42" s="2">
        <v>0</v>
      </c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8">
        <f>F42+I42+L42+O42+R42+U42+X42+AA42+AD42+AG42+AJ42+AM42+AP42+AS42+AV42+AY42+BB42</f>
        <v>924350</v>
      </c>
      <c r="BF42" s="8">
        <f t="shared" si="122"/>
        <v>120000</v>
      </c>
      <c r="BG42" s="8">
        <f t="shared" si="123"/>
        <v>84000</v>
      </c>
    </row>
    <row r="43" spans="1:59" x14ac:dyDescent="0.25">
      <c r="A43" s="3" t="s">
        <v>7</v>
      </c>
      <c r="B43" s="30" t="s">
        <v>8</v>
      </c>
      <c r="C43" s="31"/>
      <c r="D43" s="31"/>
      <c r="E43" s="32"/>
      <c r="F43" s="7">
        <f>F44+F45</f>
        <v>100740</v>
      </c>
      <c r="G43" s="7">
        <f t="shared" ref="G43" si="124">G44+G45</f>
        <v>66805</v>
      </c>
      <c r="H43" s="7">
        <f t="shared" ref="H43:Z43" si="125">H44+H45</f>
        <v>34997</v>
      </c>
      <c r="I43" s="7">
        <f t="shared" si="125"/>
        <v>42415</v>
      </c>
      <c r="J43" s="7">
        <f t="shared" si="125"/>
        <v>64586</v>
      </c>
      <c r="K43" s="7">
        <f t="shared" si="125"/>
        <v>76015</v>
      </c>
      <c r="L43" s="7">
        <f t="shared" si="125"/>
        <v>0</v>
      </c>
      <c r="M43" s="7">
        <f t="shared" si="125"/>
        <v>0</v>
      </c>
      <c r="N43" s="7">
        <f t="shared" si="125"/>
        <v>0</v>
      </c>
      <c r="O43" s="7">
        <f t="shared" si="125"/>
        <v>692621</v>
      </c>
      <c r="P43" s="7">
        <f t="shared" si="125"/>
        <v>560677</v>
      </c>
      <c r="Q43" s="7">
        <f t="shared" si="125"/>
        <v>544025</v>
      </c>
      <c r="R43" s="7">
        <f t="shared" si="125"/>
        <v>87754</v>
      </c>
      <c r="S43" s="7">
        <f t="shared" si="125"/>
        <v>88407</v>
      </c>
      <c r="T43" s="7">
        <f t="shared" si="125"/>
        <v>88407</v>
      </c>
      <c r="U43" s="7">
        <f t="shared" si="125"/>
        <v>19052</v>
      </c>
      <c r="V43" s="7">
        <f t="shared" si="125"/>
        <v>19052</v>
      </c>
      <c r="W43" s="7">
        <f t="shared" si="125"/>
        <v>19052</v>
      </c>
      <c r="X43" s="7">
        <f t="shared" si="125"/>
        <v>22171</v>
      </c>
      <c r="Y43" s="7">
        <f t="shared" si="125"/>
        <v>15230</v>
      </c>
      <c r="Z43" s="7">
        <f t="shared" si="125"/>
        <v>5077</v>
      </c>
      <c r="AA43" s="7">
        <f t="shared" ref="AA43:AF43" si="126">AA44+AA45</f>
        <v>0</v>
      </c>
      <c r="AB43" s="7">
        <f t="shared" si="126"/>
        <v>0</v>
      </c>
      <c r="AC43" s="7">
        <f t="shared" si="126"/>
        <v>0</v>
      </c>
      <c r="AD43" s="7">
        <f t="shared" si="126"/>
        <v>194721</v>
      </c>
      <c r="AE43" s="7">
        <f t="shared" si="126"/>
        <v>237015</v>
      </c>
      <c r="AF43" s="7">
        <f t="shared" si="126"/>
        <v>202172</v>
      </c>
      <c r="AG43" s="7">
        <f t="shared" ref="AG43:AR43" si="127">AG44+AG45</f>
        <v>86850</v>
      </c>
      <c r="AH43" s="7">
        <f t="shared" si="127"/>
        <v>75170</v>
      </c>
      <c r="AI43" s="7">
        <f t="shared" si="127"/>
        <v>75170</v>
      </c>
      <c r="AJ43" s="7">
        <f t="shared" si="127"/>
        <v>89084</v>
      </c>
      <c r="AK43" s="7">
        <f t="shared" si="127"/>
        <v>85600</v>
      </c>
      <c r="AL43" s="7">
        <f t="shared" si="127"/>
        <v>85600</v>
      </c>
      <c r="AM43" s="7">
        <f t="shared" si="127"/>
        <v>0</v>
      </c>
      <c r="AN43" s="7">
        <f t="shared" si="127"/>
        <v>0</v>
      </c>
      <c r="AO43" s="7">
        <f t="shared" si="127"/>
        <v>0</v>
      </c>
      <c r="AP43" s="7">
        <f t="shared" si="127"/>
        <v>0</v>
      </c>
      <c r="AQ43" s="7">
        <f t="shared" si="127"/>
        <v>0</v>
      </c>
      <c r="AR43" s="7">
        <f t="shared" si="127"/>
        <v>0</v>
      </c>
      <c r="AS43" s="7">
        <f t="shared" ref="AS43:AU43" si="128">AS44+AS45</f>
        <v>0</v>
      </c>
      <c r="AT43" s="7">
        <f t="shared" si="128"/>
        <v>0</v>
      </c>
      <c r="AU43" s="7">
        <f t="shared" si="128"/>
        <v>0</v>
      </c>
      <c r="AV43" s="7">
        <f t="shared" ref="AV43:BG43" si="129">AV44+AV45</f>
        <v>0</v>
      </c>
      <c r="AW43" s="7">
        <f t="shared" si="129"/>
        <v>0</v>
      </c>
      <c r="AX43" s="7">
        <f t="shared" si="129"/>
        <v>0</v>
      </c>
      <c r="AY43" s="7">
        <f t="shared" si="129"/>
        <v>56000</v>
      </c>
      <c r="AZ43" s="7">
        <f t="shared" si="129"/>
        <v>30000</v>
      </c>
      <c r="BA43" s="7">
        <f t="shared" si="129"/>
        <v>30000</v>
      </c>
      <c r="BB43" s="7">
        <f t="shared" si="129"/>
        <v>0</v>
      </c>
      <c r="BC43" s="7">
        <f t="shared" si="129"/>
        <v>0</v>
      </c>
      <c r="BD43" s="7">
        <f t="shared" si="129"/>
        <v>0</v>
      </c>
      <c r="BE43" s="7">
        <f t="shared" si="129"/>
        <v>1391408</v>
      </c>
      <c r="BF43" s="7">
        <f t="shared" si="129"/>
        <v>1242542</v>
      </c>
      <c r="BG43" s="7">
        <f t="shared" si="129"/>
        <v>1160515</v>
      </c>
    </row>
    <row r="44" spans="1:59" x14ac:dyDescent="0.25">
      <c r="A44" s="4">
        <v>3</v>
      </c>
      <c r="B44" s="33" t="s">
        <v>3</v>
      </c>
      <c r="C44" s="34"/>
      <c r="D44" s="34"/>
      <c r="E44" s="35"/>
      <c r="F44" s="8">
        <v>100740</v>
      </c>
      <c r="G44" s="8">
        <v>66805</v>
      </c>
      <c r="H44" s="8">
        <v>34997</v>
      </c>
      <c r="I44" s="8"/>
      <c r="J44" s="8"/>
      <c r="K44" s="8"/>
      <c r="L44" s="2"/>
      <c r="M44" s="2"/>
      <c r="N44" s="2"/>
      <c r="O44" s="8">
        <v>642621</v>
      </c>
      <c r="P44" s="8">
        <v>560677</v>
      </c>
      <c r="Q44" s="8">
        <v>544025</v>
      </c>
      <c r="R44" s="2">
        <v>87754</v>
      </c>
      <c r="S44" s="2">
        <v>88407</v>
      </c>
      <c r="T44" s="2">
        <v>88407</v>
      </c>
      <c r="U44" s="8">
        <v>19052</v>
      </c>
      <c r="V44" s="8">
        <v>19052</v>
      </c>
      <c r="W44" s="8">
        <v>19052</v>
      </c>
      <c r="X44" s="2">
        <v>22171</v>
      </c>
      <c r="Y44" s="2">
        <v>15230</v>
      </c>
      <c r="Z44" s="2">
        <v>5077</v>
      </c>
      <c r="AA44" s="2"/>
      <c r="AB44" s="2"/>
      <c r="AC44" s="2"/>
      <c r="AD44" s="2">
        <v>176721</v>
      </c>
      <c r="AE44" s="2">
        <v>213890</v>
      </c>
      <c r="AF44" s="2">
        <v>189047</v>
      </c>
      <c r="AG44" s="2">
        <v>86850</v>
      </c>
      <c r="AH44" s="2">
        <v>75170</v>
      </c>
      <c r="AI44" s="2">
        <v>75170</v>
      </c>
      <c r="AJ44" s="2">
        <v>88019</v>
      </c>
      <c r="AK44" s="2">
        <v>82985</v>
      </c>
      <c r="AL44" s="2">
        <v>84475</v>
      </c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>
        <v>56000</v>
      </c>
      <c r="AZ44" s="2">
        <v>30000</v>
      </c>
      <c r="BA44" s="2">
        <v>30000</v>
      </c>
      <c r="BB44" s="2"/>
      <c r="BC44" s="2"/>
      <c r="BD44" s="2"/>
      <c r="BE44" s="8">
        <f>F44+I44+L44+O44+R44+U44+X44+AA44+AD44+AG44+AJ44+AM44+AP44+AS44+AV44+AY44+BB44</f>
        <v>1279928</v>
      </c>
      <c r="BF44" s="8">
        <f t="shared" ref="BF44:BF45" si="130">G44+J44+M44+P44+S44+V44+Y44+AB44+AE44+AH44+AK44+AN44+AQ44+AT44+AW44+AZ44+BC44</f>
        <v>1152216</v>
      </c>
      <c r="BG44" s="8">
        <f t="shared" ref="BG44:BG45" si="131">H44+K44+N44+Q44+T44+W44+Z44+AC44+AF44+AI44+AL44+AO44+AR44+AU44+AX44+BA44+BD44</f>
        <v>1070250</v>
      </c>
    </row>
    <row r="45" spans="1:59" x14ac:dyDescent="0.25">
      <c r="A45" s="4">
        <v>4</v>
      </c>
      <c r="B45" s="4" t="s">
        <v>4</v>
      </c>
      <c r="C45" s="2"/>
      <c r="D45" s="2"/>
      <c r="E45" s="2"/>
      <c r="F45" s="8">
        <v>0</v>
      </c>
      <c r="G45" s="8">
        <v>0</v>
      </c>
      <c r="H45" s="8">
        <v>0</v>
      </c>
      <c r="I45" s="8">
        <v>42415</v>
      </c>
      <c r="J45" s="8">
        <v>64586</v>
      </c>
      <c r="K45" s="8">
        <v>76015</v>
      </c>
      <c r="L45" s="2"/>
      <c r="M45" s="2"/>
      <c r="N45" s="2"/>
      <c r="O45" s="8">
        <v>50000</v>
      </c>
      <c r="P45" s="8">
        <v>0</v>
      </c>
      <c r="Q45" s="8">
        <v>0</v>
      </c>
      <c r="R45" s="2"/>
      <c r="S45" s="2"/>
      <c r="T45" s="2"/>
      <c r="U45" s="8"/>
      <c r="V45" s="8"/>
      <c r="W45" s="8"/>
      <c r="X45" s="2"/>
      <c r="Y45" s="2"/>
      <c r="Z45" s="2"/>
      <c r="AA45" s="2"/>
      <c r="AB45" s="2"/>
      <c r="AC45" s="2"/>
      <c r="AD45" s="2">
        <v>18000</v>
      </c>
      <c r="AE45" s="2">
        <v>23125</v>
      </c>
      <c r="AF45" s="2">
        <v>13125</v>
      </c>
      <c r="AG45" s="2"/>
      <c r="AH45" s="2"/>
      <c r="AI45" s="2"/>
      <c r="AJ45" s="2">
        <v>1065</v>
      </c>
      <c r="AK45" s="2">
        <v>2615</v>
      </c>
      <c r="AL45" s="2">
        <v>1125</v>
      </c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8">
        <f>F45+I45+L45+O45+R45+U45+X45+AA45+AD45+AG45+AJ45+AM45+AP45+AS45+AV45+AY45+BB45</f>
        <v>111480</v>
      </c>
      <c r="BF45" s="8">
        <f t="shared" si="130"/>
        <v>90326</v>
      </c>
      <c r="BG45" s="8">
        <f t="shared" si="131"/>
        <v>90265</v>
      </c>
    </row>
    <row r="46" spans="1:59" x14ac:dyDescent="0.25">
      <c r="A46" s="3" t="s">
        <v>69</v>
      </c>
      <c r="B46" s="30" t="s">
        <v>70</v>
      </c>
      <c r="C46" s="31"/>
      <c r="D46" s="31"/>
      <c r="E46" s="32"/>
      <c r="F46" s="7">
        <f>F47+F48</f>
        <v>0</v>
      </c>
      <c r="G46" s="7">
        <f t="shared" ref="G46:BG46" si="132">G47+G48</f>
        <v>0</v>
      </c>
      <c r="H46" s="7">
        <f t="shared" si="132"/>
        <v>0</v>
      </c>
      <c r="I46" s="7">
        <f t="shared" si="132"/>
        <v>0</v>
      </c>
      <c r="J46" s="7">
        <f t="shared" si="132"/>
        <v>0</v>
      </c>
      <c r="K46" s="7">
        <f t="shared" si="132"/>
        <v>0</v>
      </c>
      <c r="L46" s="7">
        <f t="shared" si="132"/>
        <v>0</v>
      </c>
      <c r="M46" s="7">
        <f t="shared" si="132"/>
        <v>0</v>
      </c>
      <c r="N46" s="7">
        <f t="shared" si="132"/>
        <v>0</v>
      </c>
      <c r="O46" s="7">
        <f t="shared" si="132"/>
        <v>0</v>
      </c>
      <c r="P46" s="7">
        <f t="shared" si="132"/>
        <v>0</v>
      </c>
      <c r="Q46" s="7">
        <f t="shared" si="132"/>
        <v>0</v>
      </c>
      <c r="R46" s="7">
        <f t="shared" si="132"/>
        <v>0</v>
      </c>
      <c r="S46" s="7">
        <f t="shared" si="132"/>
        <v>0</v>
      </c>
      <c r="T46" s="7">
        <f t="shared" si="132"/>
        <v>0</v>
      </c>
      <c r="U46" s="7">
        <f t="shared" si="132"/>
        <v>0</v>
      </c>
      <c r="V46" s="7">
        <f t="shared" si="132"/>
        <v>0</v>
      </c>
      <c r="W46" s="7">
        <f t="shared" si="132"/>
        <v>0</v>
      </c>
      <c r="X46" s="7">
        <f t="shared" si="132"/>
        <v>0</v>
      </c>
      <c r="Y46" s="7">
        <f t="shared" si="132"/>
        <v>0</v>
      </c>
      <c r="Z46" s="7">
        <f t="shared" si="132"/>
        <v>0</v>
      </c>
      <c r="AA46" s="7">
        <f t="shared" si="132"/>
        <v>0</v>
      </c>
      <c r="AB46" s="7">
        <f t="shared" si="132"/>
        <v>0</v>
      </c>
      <c r="AC46" s="7">
        <f t="shared" si="132"/>
        <v>0</v>
      </c>
      <c r="AD46" s="7">
        <f t="shared" si="132"/>
        <v>0</v>
      </c>
      <c r="AE46" s="7">
        <f t="shared" si="132"/>
        <v>0</v>
      </c>
      <c r="AF46" s="7">
        <f t="shared" si="132"/>
        <v>0</v>
      </c>
      <c r="AG46" s="7">
        <f t="shared" si="132"/>
        <v>0</v>
      </c>
      <c r="AH46" s="7">
        <f t="shared" si="132"/>
        <v>0</v>
      </c>
      <c r="AI46" s="7">
        <f t="shared" si="132"/>
        <v>0</v>
      </c>
      <c r="AJ46" s="7">
        <f t="shared" si="132"/>
        <v>14543</v>
      </c>
      <c r="AK46" s="7">
        <f t="shared" si="132"/>
        <v>13590</v>
      </c>
      <c r="AL46" s="7">
        <f t="shared" si="132"/>
        <v>842</v>
      </c>
      <c r="AM46" s="7">
        <f t="shared" si="132"/>
        <v>0</v>
      </c>
      <c r="AN46" s="7">
        <f t="shared" si="132"/>
        <v>0</v>
      </c>
      <c r="AO46" s="7">
        <f t="shared" si="132"/>
        <v>0</v>
      </c>
      <c r="AP46" s="7">
        <f t="shared" si="132"/>
        <v>0</v>
      </c>
      <c r="AQ46" s="7">
        <f t="shared" si="132"/>
        <v>0</v>
      </c>
      <c r="AR46" s="7">
        <f t="shared" si="132"/>
        <v>0</v>
      </c>
      <c r="AS46" s="7">
        <f t="shared" si="132"/>
        <v>0</v>
      </c>
      <c r="AT46" s="7">
        <f t="shared" si="132"/>
        <v>0</v>
      </c>
      <c r="AU46" s="7">
        <f t="shared" si="132"/>
        <v>0</v>
      </c>
      <c r="AV46" s="7">
        <f t="shared" si="132"/>
        <v>0</v>
      </c>
      <c r="AW46" s="7">
        <f t="shared" si="132"/>
        <v>0</v>
      </c>
      <c r="AX46" s="7">
        <f t="shared" si="132"/>
        <v>0</v>
      </c>
      <c r="AY46" s="7">
        <f t="shared" si="132"/>
        <v>0</v>
      </c>
      <c r="AZ46" s="7">
        <f t="shared" si="132"/>
        <v>0</v>
      </c>
      <c r="BA46" s="7">
        <f t="shared" si="132"/>
        <v>0</v>
      </c>
      <c r="BB46" s="7">
        <f t="shared" si="132"/>
        <v>0</v>
      </c>
      <c r="BC46" s="7">
        <f t="shared" si="132"/>
        <v>0</v>
      </c>
      <c r="BD46" s="7">
        <f t="shared" si="132"/>
        <v>0</v>
      </c>
      <c r="BE46" s="7">
        <f t="shared" si="132"/>
        <v>14543</v>
      </c>
      <c r="BF46" s="7">
        <f t="shared" si="132"/>
        <v>13590</v>
      </c>
      <c r="BG46" s="7">
        <f t="shared" si="132"/>
        <v>842</v>
      </c>
    </row>
    <row r="47" spans="1:59" x14ac:dyDescent="0.25">
      <c r="A47" s="4">
        <v>3</v>
      </c>
      <c r="B47" s="33" t="s">
        <v>3</v>
      </c>
      <c r="C47" s="34"/>
      <c r="D47" s="34"/>
      <c r="E47" s="35"/>
      <c r="F47" s="8"/>
      <c r="G47" s="8"/>
      <c r="H47" s="8"/>
      <c r="I47" s="8"/>
      <c r="J47" s="8"/>
      <c r="K47" s="8"/>
      <c r="L47" s="2"/>
      <c r="M47" s="2"/>
      <c r="N47" s="2"/>
      <c r="O47" s="8"/>
      <c r="P47" s="8"/>
      <c r="Q47" s="8"/>
      <c r="R47" s="2"/>
      <c r="S47" s="2"/>
      <c r="T47" s="2"/>
      <c r="U47" s="8"/>
      <c r="V47" s="8"/>
      <c r="W47" s="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>
        <v>14543</v>
      </c>
      <c r="AK47" s="2">
        <v>13590</v>
      </c>
      <c r="AL47" s="2">
        <v>842</v>
      </c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8">
        <f>F47+I47+L47+O47+R47+U47+X47+AA47+AD47+AG47+AJ47+AM47+AP47+AS47+AV47+AY47+BB47</f>
        <v>14543</v>
      </c>
      <c r="BF47" s="8">
        <f t="shared" ref="BF47:BF48" si="133">G47+J47+M47+P47+S47+V47+Y47+AB47+AE47+AH47+AK47+AN47+AQ47+AT47+AW47+AZ47+BC47</f>
        <v>13590</v>
      </c>
      <c r="BG47" s="8">
        <f t="shared" ref="BG47:BG48" si="134">H47+K47+N47+Q47+T47+W47+Z47+AC47+AF47+AI47+AL47+AO47+AR47+AU47+AX47+BA47+BD47</f>
        <v>842</v>
      </c>
    </row>
    <row r="48" spans="1:59" x14ac:dyDescent="0.25">
      <c r="A48" s="4">
        <v>4</v>
      </c>
      <c r="B48" s="4" t="s">
        <v>4</v>
      </c>
      <c r="C48" s="2"/>
      <c r="D48" s="2"/>
      <c r="E48" s="2"/>
      <c r="F48" s="8"/>
      <c r="G48" s="8"/>
      <c r="H48" s="8"/>
      <c r="I48" s="8"/>
      <c r="J48" s="8"/>
      <c r="K48" s="8"/>
      <c r="L48" s="2"/>
      <c r="M48" s="2"/>
      <c r="N48" s="2"/>
      <c r="O48" s="8"/>
      <c r="P48" s="8"/>
      <c r="Q48" s="8"/>
      <c r="R48" s="2"/>
      <c r="S48" s="2"/>
      <c r="T48" s="2"/>
      <c r="U48" s="8"/>
      <c r="V48" s="8"/>
      <c r="W48" s="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8">
        <f>F48+I48+L48+O48+R48+U48+X48+AA48+AD48+AG48+AJ48+AM48+AP48+AS48+AV48+AY48+BB48</f>
        <v>0</v>
      </c>
      <c r="BF48" s="8">
        <f t="shared" si="133"/>
        <v>0</v>
      </c>
      <c r="BG48" s="8">
        <f t="shared" si="134"/>
        <v>0</v>
      </c>
    </row>
    <row r="49" spans="1:59" x14ac:dyDescent="0.25">
      <c r="A49" s="3" t="s">
        <v>63</v>
      </c>
      <c r="B49" s="30" t="s">
        <v>64</v>
      </c>
      <c r="C49" s="31"/>
      <c r="D49" s="31"/>
      <c r="E49" s="32"/>
      <c r="F49" s="7">
        <f>F50+F51</f>
        <v>0</v>
      </c>
      <c r="G49" s="7">
        <f t="shared" ref="G49:BG49" si="135">G50+G51</f>
        <v>0</v>
      </c>
      <c r="H49" s="7">
        <f t="shared" si="135"/>
        <v>0</v>
      </c>
      <c r="I49" s="7">
        <f t="shared" si="135"/>
        <v>0</v>
      </c>
      <c r="J49" s="7">
        <f t="shared" si="135"/>
        <v>0</v>
      </c>
      <c r="K49" s="7">
        <f t="shared" si="135"/>
        <v>0</v>
      </c>
      <c r="L49" s="7">
        <f t="shared" si="135"/>
        <v>0</v>
      </c>
      <c r="M49" s="7">
        <f t="shared" si="135"/>
        <v>0</v>
      </c>
      <c r="N49" s="7">
        <f t="shared" si="135"/>
        <v>0</v>
      </c>
      <c r="O49" s="7">
        <f t="shared" si="135"/>
        <v>0</v>
      </c>
      <c r="P49" s="7">
        <f t="shared" si="135"/>
        <v>0</v>
      </c>
      <c r="Q49" s="7">
        <f t="shared" si="135"/>
        <v>0</v>
      </c>
      <c r="R49" s="7">
        <f t="shared" si="135"/>
        <v>0</v>
      </c>
      <c r="S49" s="7">
        <f t="shared" si="135"/>
        <v>0</v>
      </c>
      <c r="T49" s="7">
        <f t="shared" si="135"/>
        <v>0</v>
      </c>
      <c r="U49" s="7">
        <f t="shared" si="135"/>
        <v>0</v>
      </c>
      <c r="V49" s="7">
        <f t="shared" si="135"/>
        <v>0</v>
      </c>
      <c r="W49" s="7">
        <f t="shared" si="135"/>
        <v>0</v>
      </c>
      <c r="X49" s="7">
        <f t="shared" si="135"/>
        <v>0</v>
      </c>
      <c r="Y49" s="7">
        <f t="shared" si="135"/>
        <v>0</v>
      </c>
      <c r="Z49" s="7">
        <f t="shared" si="135"/>
        <v>0</v>
      </c>
      <c r="AA49" s="7">
        <f t="shared" si="135"/>
        <v>106462</v>
      </c>
      <c r="AB49" s="7">
        <f t="shared" si="135"/>
        <v>60960</v>
      </c>
      <c r="AC49" s="7">
        <f t="shared" si="135"/>
        <v>37925</v>
      </c>
      <c r="AD49" s="7">
        <f t="shared" si="135"/>
        <v>0</v>
      </c>
      <c r="AE49" s="7">
        <f t="shared" si="135"/>
        <v>0</v>
      </c>
      <c r="AF49" s="7">
        <f t="shared" si="135"/>
        <v>0</v>
      </c>
      <c r="AG49" s="7">
        <f t="shared" si="135"/>
        <v>0</v>
      </c>
      <c r="AH49" s="7">
        <f t="shared" si="135"/>
        <v>0</v>
      </c>
      <c r="AI49" s="7">
        <f t="shared" si="135"/>
        <v>0</v>
      </c>
      <c r="AJ49" s="7">
        <f t="shared" si="135"/>
        <v>0</v>
      </c>
      <c r="AK49" s="7">
        <f t="shared" si="135"/>
        <v>0</v>
      </c>
      <c r="AL49" s="7">
        <f t="shared" si="135"/>
        <v>0</v>
      </c>
      <c r="AM49" s="7">
        <f t="shared" si="135"/>
        <v>540000</v>
      </c>
      <c r="AN49" s="7">
        <f t="shared" si="135"/>
        <v>555023</v>
      </c>
      <c r="AO49" s="7">
        <f t="shared" si="135"/>
        <v>562148</v>
      </c>
      <c r="AP49" s="7">
        <f t="shared" si="135"/>
        <v>8000</v>
      </c>
      <c r="AQ49" s="7">
        <f t="shared" si="135"/>
        <v>8000</v>
      </c>
      <c r="AR49" s="7">
        <f t="shared" si="135"/>
        <v>8000</v>
      </c>
      <c r="AS49" s="7">
        <f t="shared" si="135"/>
        <v>0</v>
      </c>
      <c r="AT49" s="7">
        <f t="shared" si="135"/>
        <v>0</v>
      </c>
      <c r="AU49" s="7">
        <f t="shared" si="135"/>
        <v>0</v>
      </c>
      <c r="AV49" s="7">
        <f t="shared" si="135"/>
        <v>15000</v>
      </c>
      <c r="AW49" s="7">
        <f t="shared" si="135"/>
        <v>15000</v>
      </c>
      <c r="AX49" s="7">
        <f t="shared" si="135"/>
        <v>15000</v>
      </c>
      <c r="AY49" s="7">
        <f t="shared" si="135"/>
        <v>11500</v>
      </c>
      <c r="AZ49" s="7">
        <f t="shared" si="135"/>
        <v>0</v>
      </c>
      <c r="BA49" s="7">
        <f t="shared" si="135"/>
        <v>0</v>
      </c>
      <c r="BB49" s="7">
        <f t="shared" si="135"/>
        <v>476772</v>
      </c>
      <c r="BC49" s="7">
        <f t="shared" si="135"/>
        <v>40609</v>
      </c>
      <c r="BD49" s="7">
        <f t="shared" si="135"/>
        <v>0</v>
      </c>
      <c r="BE49" s="7">
        <f t="shared" si="135"/>
        <v>1157734</v>
      </c>
      <c r="BF49" s="7">
        <f t="shared" si="135"/>
        <v>679592</v>
      </c>
      <c r="BG49" s="7">
        <f t="shared" si="135"/>
        <v>623073</v>
      </c>
    </row>
    <row r="50" spans="1:59" x14ac:dyDescent="0.25">
      <c r="A50" s="4">
        <v>3</v>
      </c>
      <c r="B50" s="33" t="s">
        <v>3</v>
      </c>
      <c r="C50" s="34"/>
      <c r="D50" s="34"/>
      <c r="E50" s="35"/>
      <c r="F50" s="8"/>
      <c r="G50" s="8"/>
      <c r="H50" s="8"/>
      <c r="I50" s="8"/>
      <c r="J50" s="8"/>
      <c r="K50" s="8"/>
      <c r="L50" s="2"/>
      <c r="M50" s="2"/>
      <c r="N50" s="2"/>
      <c r="O50" s="8"/>
      <c r="P50" s="8"/>
      <c r="Q50" s="8"/>
      <c r="R50" s="2"/>
      <c r="S50" s="2"/>
      <c r="T50" s="2"/>
      <c r="U50" s="8"/>
      <c r="V50" s="8"/>
      <c r="W50" s="8"/>
      <c r="X50" s="2"/>
      <c r="Y50" s="2"/>
      <c r="Z50" s="2"/>
      <c r="AA50" s="2">
        <v>106462</v>
      </c>
      <c r="AB50" s="2">
        <v>60960</v>
      </c>
      <c r="AC50" s="2">
        <v>37925</v>
      </c>
      <c r="AD50" s="2"/>
      <c r="AE50" s="2"/>
      <c r="AF50" s="2"/>
      <c r="AG50" s="2"/>
      <c r="AH50" s="2"/>
      <c r="AI50" s="2"/>
      <c r="AJ50" s="2"/>
      <c r="AK50" s="2"/>
      <c r="AL50" s="2"/>
      <c r="AM50" s="2">
        <v>529000</v>
      </c>
      <c r="AN50" s="2">
        <v>538075</v>
      </c>
      <c r="AO50" s="2">
        <v>545450</v>
      </c>
      <c r="AP50" s="2">
        <v>8000</v>
      </c>
      <c r="AQ50" s="2">
        <v>8000</v>
      </c>
      <c r="AR50" s="2">
        <v>8000</v>
      </c>
      <c r="AS50" s="2"/>
      <c r="AT50" s="2"/>
      <c r="AU50" s="2"/>
      <c r="AV50" s="2"/>
      <c r="AW50" s="2"/>
      <c r="AX50" s="2"/>
      <c r="AY50" s="2">
        <v>11500</v>
      </c>
      <c r="AZ50" s="2">
        <v>0</v>
      </c>
      <c r="BA50" s="2">
        <v>0</v>
      </c>
      <c r="BB50" s="2">
        <f>35000+441772</f>
        <v>476772</v>
      </c>
      <c r="BC50" s="2">
        <v>40609</v>
      </c>
      <c r="BD50" s="2">
        <v>0</v>
      </c>
      <c r="BE50" s="8">
        <f>F50+I50+L50+O50+R50+U50+X50+AA50+AD50+AG50+AJ50+AM50+AP50+AS50+AV50+AY50+BB50</f>
        <v>1131734</v>
      </c>
      <c r="BF50" s="8">
        <f t="shared" ref="BF50:BF51" si="136">G50+J50+M50+P50+S50+V50+Y50+AB50+AE50+AH50+AK50+AN50+AQ50+AT50+AW50+AZ50+BC50</f>
        <v>647644</v>
      </c>
      <c r="BG50" s="8">
        <f t="shared" ref="BG50:BG51" si="137">H50+K50+N50+Q50+T50+W50+Z50+AC50+AF50+AI50+AL50+AO50+AR50+AU50+AX50+BA50+BD50</f>
        <v>591375</v>
      </c>
    </row>
    <row r="51" spans="1:59" x14ac:dyDescent="0.25">
      <c r="A51" s="4">
        <v>4</v>
      </c>
      <c r="B51" s="4" t="s">
        <v>4</v>
      </c>
      <c r="C51" s="2"/>
      <c r="D51" s="2"/>
      <c r="E51" s="2"/>
      <c r="F51" s="8"/>
      <c r="G51" s="8"/>
      <c r="H51" s="8"/>
      <c r="I51" s="8"/>
      <c r="J51" s="8"/>
      <c r="K51" s="8"/>
      <c r="L51" s="2"/>
      <c r="M51" s="2"/>
      <c r="N51" s="2"/>
      <c r="O51" s="8"/>
      <c r="P51" s="8"/>
      <c r="Q51" s="8"/>
      <c r="R51" s="2"/>
      <c r="S51" s="2"/>
      <c r="T51" s="2"/>
      <c r="U51" s="8"/>
      <c r="V51" s="8"/>
      <c r="W51" s="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>
        <v>11000</v>
      </c>
      <c r="AN51" s="2">
        <v>16948</v>
      </c>
      <c r="AO51" s="2">
        <v>16698</v>
      </c>
      <c r="AP51" s="2"/>
      <c r="AQ51" s="2"/>
      <c r="AR51" s="2"/>
      <c r="AS51" s="2"/>
      <c r="AT51" s="2"/>
      <c r="AU51" s="2"/>
      <c r="AV51" s="2">
        <v>15000</v>
      </c>
      <c r="AW51" s="2">
        <v>15000</v>
      </c>
      <c r="AX51" s="2">
        <v>15000</v>
      </c>
      <c r="AY51" s="2"/>
      <c r="AZ51" s="2"/>
      <c r="BA51" s="2"/>
      <c r="BB51" s="2"/>
      <c r="BC51" s="2"/>
      <c r="BD51" s="2"/>
      <c r="BE51" s="8">
        <f>F51+I51+L51+O51+R51+U51+X51+AA51+AD51+AG51+AJ51+AM51+AP51+AS51+AV51+AY51+BB51</f>
        <v>26000</v>
      </c>
      <c r="BF51" s="8">
        <f t="shared" si="136"/>
        <v>31948</v>
      </c>
      <c r="BG51" s="8">
        <f t="shared" si="137"/>
        <v>31698</v>
      </c>
    </row>
    <row r="52" spans="1:59" x14ac:dyDescent="0.25">
      <c r="A52" s="3" t="s">
        <v>60</v>
      </c>
      <c r="B52" s="30" t="s">
        <v>61</v>
      </c>
      <c r="C52" s="31"/>
      <c r="D52" s="31"/>
      <c r="E52" s="32"/>
      <c r="F52" s="7">
        <f>F53+F54</f>
        <v>0</v>
      </c>
      <c r="G52" s="7">
        <f t="shared" ref="G52:BG52" si="138">G53+G54</f>
        <v>0</v>
      </c>
      <c r="H52" s="7">
        <f t="shared" si="138"/>
        <v>0</v>
      </c>
      <c r="I52" s="7">
        <f t="shared" si="138"/>
        <v>0</v>
      </c>
      <c r="J52" s="7">
        <f t="shared" si="138"/>
        <v>0</v>
      </c>
      <c r="K52" s="7">
        <f t="shared" si="138"/>
        <v>0</v>
      </c>
      <c r="L52" s="7">
        <f t="shared" si="138"/>
        <v>0</v>
      </c>
      <c r="M52" s="7">
        <f t="shared" si="138"/>
        <v>0</v>
      </c>
      <c r="N52" s="7">
        <f t="shared" si="138"/>
        <v>0</v>
      </c>
      <c r="O52" s="7">
        <f t="shared" si="138"/>
        <v>0</v>
      </c>
      <c r="P52" s="7">
        <f t="shared" si="138"/>
        <v>0</v>
      </c>
      <c r="Q52" s="7">
        <f t="shared" si="138"/>
        <v>0</v>
      </c>
      <c r="R52" s="7">
        <f t="shared" si="138"/>
        <v>0</v>
      </c>
      <c r="S52" s="7">
        <f t="shared" si="138"/>
        <v>0</v>
      </c>
      <c r="T52" s="7">
        <f t="shared" si="138"/>
        <v>0</v>
      </c>
      <c r="U52" s="7">
        <f t="shared" si="138"/>
        <v>0</v>
      </c>
      <c r="V52" s="7">
        <f t="shared" si="138"/>
        <v>0</v>
      </c>
      <c r="W52" s="7">
        <f t="shared" si="138"/>
        <v>0</v>
      </c>
      <c r="X52" s="7">
        <f t="shared" si="138"/>
        <v>160972</v>
      </c>
      <c r="Y52" s="7">
        <f t="shared" si="138"/>
        <v>0</v>
      </c>
      <c r="Z52" s="7">
        <f t="shared" si="138"/>
        <v>0</v>
      </c>
      <c r="AA52" s="7">
        <f t="shared" si="138"/>
        <v>0</v>
      </c>
      <c r="AB52" s="7">
        <f t="shared" si="138"/>
        <v>0</v>
      </c>
      <c r="AC52" s="7">
        <f t="shared" si="138"/>
        <v>0</v>
      </c>
      <c r="AD52" s="7">
        <f t="shared" si="138"/>
        <v>0</v>
      </c>
      <c r="AE52" s="7">
        <f t="shared" si="138"/>
        <v>0</v>
      </c>
      <c r="AF52" s="7">
        <f t="shared" si="138"/>
        <v>0</v>
      </c>
      <c r="AG52" s="7">
        <f t="shared" si="138"/>
        <v>0</v>
      </c>
      <c r="AH52" s="7">
        <f t="shared" si="138"/>
        <v>0</v>
      </c>
      <c r="AI52" s="7">
        <f t="shared" si="138"/>
        <v>0</v>
      </c>
      <c r="AJ52" s="7">
        <f t="shared" si="138"/>
        <v>31008</v>
      </c>
      <c r="AK52" s="7">
        <f t="shared" si="138"/>
        <v>20150</v>
      </c>
      <c r="AL52" s="7">
        <f t="shared" si="138"/>
        <v>19683</v>
      </c>
      <c r="AM52" s="7">
        <f t="shared" si="138"/>
        <v>0</v>
      </c>
      <c r="AN52" s="7">
        <f t="shared" si="138"/>
        <v>0</v>
      </c>
      <c r="AO52" s="7">
        <f t="shared" si="138"/>
        <v>0</v>
      </c>
      <c r="AP52" s="7">
        <f t="shared" si="138"/>
        <v>0</v>
      </c>
      <c r="AQ52" s="7">
        <f t="shared" si="138"/>
        <v>0</v>
      </c>
      <c r="AR52" s="7">
        <f t="shared" si="138"/>
        <v>0</v>
      </c>
      <c r="AS52" s="7">
        <f t="shared" si="138"/>
        <v>0</v>
      </c>
      <c r="AT52" s="7">
        <f t="shared" si="138"/>
        <v>0</v>
      </c>
      <c r="AU52" s="7">
        <f t="shared" si="138"/>
        <v>0</v>
      </c>
      <c r="AV52" s="7">
        <f t="shared" si="138"/>
        <v>0</v>
      </c>
      <c r="AW52" s="7">
        <f t="shared" si="138"/>
        <v>0</v>
      </c>
      <c r="AX52" s="7">
        <f t="shared" si="138"/>
        <v>0</v>
      </c>
      <c r="AY52" s="7">
        <f t="shared" si="138"/>
        <v>0</v>
      </c>
      <c r="AZ52" s="7">
        <f t="shared" si="138"/>
        <v>0</v>
      </c>
      <c r="BA52" s="7">
        <f t="shared" si="138"/>
        <v>0</v>
      </c>
      <c r="BB52" s="7">
        <f t="shared" si="138"/>
        <v>0</v>
      </c>
      <c r="BC52" s="7">
        <f t="shared" si="138"/>
        <v>0</v>
      </c>
      <c r="BD52" s="7">
        <f t="shared" si="138"/>
        <v>0</v>
      </c>
      <c r="BE52" s="7">
        <f t="shared" si="138"/>
        <v>191980</v>
      </c>
      <c r="BF52" s="7">
        <f t="shared" si="138"/>
        <v>20150</v>
      </c>
      <c r="BG52" s="7">
        <f t="shared" si="138"/>
        <v>19683</v>
      </c>
    </row>
    <row r="53" spans="1:59" x14ac:dyDescent="0.25">
      <c r="A53" s="4">
        <v>3</v>
      </c>
      <c r="B53" s="33" t="s">
        <v>3</v>
      </c>
      <c r="C53" s="34"/>
      <c r="D53" s="34"/>
      <c r="E53" s="35"/>
      <c r="F53" s="8"/>
      <c r="G53" s="8"/>
      <c r="H53" s="8"/>
      <c r="I53" s="8"/>
      <c r="J53" s="8"/>
      <c r="K53" s="8"/>
      <c r="L53" s="2"/>
      <c r="M53" s="2"/>
      <c r="N53" s="2"/>
      <c r="O53" s="8"/>
      <c r="P53" s="8"/>
      <c r="Q53" s="8"/>
      <c r="R53" s="2"/>
      <c r="S53" s="2"/>
      <c r="T53" s="2"/>
      <c r="U53" s="8"/>
      <c r="V53" s="8"/>
      <c r="W53" s="8"/>
      <c r="X53" s="2">
        <v>160972</v>
      </c>
      <c r="Y53" s="2">
        <v>0</v>
      </c>
      <c r="Z53" s="2">
        <v>0</v>
      </c>
      <c r="AA53" s="2"/>
      <c r="AB53" s="2"/>
      <c r="AC53" s="2"/>
      <c r="AD53" s="2"/>
      <c r="AE53" s="2"/>
      <c r="AF53" s="2"/>
      <c r="AG53" s="2"/>
      <c r="AH53" s="2"/>
      <c r="AI53" s="2"/>
      <c r="AJ53" s="2">
        <v>28744</v>
      </c>
      <c r="AK53" s="2">
        <v>20150</v>
      </c>
      <c r="AL53" s="2">
        <v>19683</v>
      </c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8">
        <f>F53+I53+L53+O53+R53+U53+X53+AA53+AD53+AG53+AJ53+AM53+AP53+AS53+AV53+AY53+BB53</f>
        <v>189716</v>
      </c>
      <c r="BF53" s="8">
        <f t="shared" ref="BF53:BF54" si="139">G53+J53+M53+P53+S53+V53+Y53+AB53+AE53+AH53+AK53+AN53+AQ53+AT53+AW53+AZ53+BC53</f>
        <v>20150</v>
      </c>
      <c r="BG53" s="8">
        <f t="shared" ref="BG53:BG54" si="140">H53+K53+N53+Q53+T53+W53+Z53+AC53+AF53+AI53+AL53+AO53+AR53+AU53+AX53+BA53+BD53</f>
        <v>19683</v>
      </c>
    </row>
    <row r="54" spans="1:59" x14ac:dyDescent="0.25">
      <c r="A54" s="4">
        <v>4</v>
      </c>
      <c r="B54" s="4" t="s">
        <v>4</v>
      </c>
      <c r="C54" s="2"/>
      <c r="D54" s="2"/>
      <c r="E54" s="2"/>
      <c r="F54" s="8"/>
      <c r="G54" s="8"/>
      <c r="H54" s="8"/>
      <c r="I54" s="8"/>
      <c r="J54" s="8"/>
      <c r="K54" s="8"/>
      <c r="L54" s="2"/>
      <c r="M54" s="2"/>
      <c r="N54" s="2"/>
      <c r="O54" s="8"/>
      <c r="P54" s="8"/>
      <c r="Q54" s="8"/>
      <c r="R54" s="2"/>
      <c r="S54" s="2"/>
      <c r="T54" s="2"/>
      <c r="U54" s="8"/>
      <c r="V54" s="8"/>
      <c r="W54" s="8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2264</v>
      </c>
      <c r="AK54" s="2">
        <v>0</v>
      </c>
      <c r="AL54" s="2">
        <v>0</v>
      </c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8">
        <f>F54+I54+L54+O54+R54+U54+X54+AA54+AD54+AG54+AJ54+AM54+AP54+AS54+AV54+AY54+BB54</f>
        <v>2264</v>
      </c>
      <c r="BF54" s="8">
        <f t="shared" si="139"/>
        <v>0</v>
      </c>
      <c r="BG54" s="8">
        <f t="shared" si="140"/>
        <v>0</v>
      </c>
    </row>
    <row r="55" spans="1:59" x14ac:dyDescent="0.25">
      <c r="A55" s="3" t="s">
        <v>26</v>
      </c>
      <c r="B55" s="3" t="s">
        <v>27</v>
      </c>
      <c r="C55" s="2"/>
      <c r="D55" s="2"/>
      <c r="E55" s="2"/>
      <c r="F55" s="7">
        <f>F56+F57</f>
        <v>27715</v>
      </c>
      <c r="G55" s="7">
        <f t="shared" ref="G55" si="141">G56+G57</f>
        <v>16133</v>
      </c>
      <c r="H55" s="7">
        <f t="shared" ref="H55:Z55" si="142">H56+H57</f>
        <v>0</v>
      </c>
      <c r="I55" s="7">
        <f t="shared" si="142"/>
        <v>0</v>
      </c>
      <c r="J55" s="7">
        <f t="shared" si="142"/>
        <v>0</v>
      </c>
      <c r="K55" s="7">
        <f t="shared" si="142"/>
        <v>0</v>
      </c>
      <c r="L55" s="7">
        <f t="shared" si="142"/>
        <v>0</v>
      </c>
      <c r="M55" s="7">
        <f t="shared" si="142"/>
        <v>0</v>
      </c>
      <c r="N55" s="7">
        <f t="shared" si="142"/>
        <v>0</v>
      </c>
      <c r="O55" s="7">
        <f t="shared" si="142"/>
        <v>0</v>
      </c>
      <c r="P55" s="7">
        <f t="shared" si="142"/>
        <v>0</v>
      </c>
      <c r="Q55" s="7">
        <f t="shared" si="142"/>
        <v>0</v>
      </c>
      <c r="R55" s="7">
        <f t="shared" si="142"/>
        <v>0</v>
      </c>
      <c r="S55" s="7">
        <f t="shared" si="142"/>
        <v>0</v>
      </c>
      <c r="T55" s="7">
        <f t="shared" si="142"/>
        <v>0</v>
      </c>
      <c r="U55" s="7">
        <f t="shared" si="142"/>
        <v>57250</v>
      </c>
      <c r="V55" s="7">
        <f t="shared" si="142"/>
        <v>32800</v>
      </c>
      <c r="W55" s="7">
        <f t="shared" si="142"/>
        <v>0</v>
      </c>
      <c r="X55" s="7">
        <f t="shared" si="142"/>
        <v>1300</v>
      </c>
      <c r="Y55" s="7">
        <f t="shared" si="142"/>
        <v>1300</v>
      </c>
      <c r="Z55" s="7">
        <f t="shared" si="142"/>
        <v>1300</v>
      </c>
      <c r="AA55" s="7">
        <f t="shared" ref="AA55:AF55" si="143">AA56+AA57</f>
        <v>0</v>
      </c>
      <c r="AB55" s="7">
        <f t="shared" si="143"/>
        <v>0</v>
      </c>
      <c r="AC55" s="7">
        <f t="shared" si="143"/>
        <v>0</v>
      </c>
      <c r="AD55" s="7">
        <f t="shared" si="143"/>
        <v>0</v>
      </c>
      <c r="AE55" s="7">
        <f t="shared" si="143"/>
        <v>0</v>
      </c>
      <c r="AF55" s="7">
        <f t="shared" si="143"/>
        <v>0</v>
      </c>
      <c r="AG55" s="7">
        <f t="shared" ref="AG55:AR55" si="144">AG56+AG57</f>
        <v>23023</v>
      </c>
      <c r="AH55" s="7">
        <f t="shared" si="144"/>
        <v>30229</v>
      </c>
      <c r="AI55" s="7">
        <f t="shared" si="144"/>
        <v>0</v>
      </c>
      <c r="AJ55" s="7">
        <f t="shared" si="144"/>
        <v>58781</v>
      </c>
      <c r="AK55" s="7">
        <f t="shared" si="144"/>
        <v>29952</v>
      </c>
      <c r="AL55" s="7">
        <f t="shared" si="144"/>
        <v>0</v>
      </c>
      <c r="AM55" s="7">
        <f t="shared" si="144"/>
        <v>0</v>
      </c>
      <c r="AN55" s="7">
        <f t="shared" si="144"/>
        <v>0</v>
      </c>
      <c r="AO55" s="7">
        <f t="shared" si="144"/>
        <v>0</v>
      </c>
      <c r="AP55" s="7">
        <f t="shared" si="144"/>
        <v>0</v>
      </c>
      <c r="AQ55" s="7">
        <f t="shared" si="144"/>
        <v>0</v>
      </c>
      <c r="AR55" s="7">
        <f t="shared" si="144"/>
        <v>0</v>
      </c>
      <c r="AS55" s="7">
        <f t="shared" ref="AS55:AU55" si="145">AS56+AS57</f>
        <v>0</v>
      </c>
      <c r="AT55" s="7">
        <f t="shared" si="145"/>
        <v>0</v>
      </c>
      <c r="AU55" s="7">
        <f t="shared" si="145"/>
        <v>0</v>
      </c>
      <c r="AV55" s="7">
        <f t="shared" ref="AV55:BG55" si="146">AV56+AV57</f>
        <v>10000</v>
      </c>
      <c r="AW55" s="7">
        <f t="shared" si="146"/>
        <v>10000</v>
      </c>
      <c r="AX55" s="7">
        <f t="shared" si="146"/>
        <v>10000</v>
      </c>
      <c r="AY55" s="7">
        <f t="shared" si="146"/>
        <v>0</v>
      </c>
      <c r="AZ55" s="7">
        <f t="shared" si="146"/>
        <v>0</v>
      </c>
      <c r="BA55" s="7">
        <f t="shared" si="146"/>
        <v>0</v>
      </c>
      <c r="BB55" s="7">
        <f t="shared" si="146"/>
        <v>123620</v>
      </c>
      <c r="BC55" s="7">
        <f t="shared" si="146"/>
        <v>92354</v>
      </c>
      <c r="BD55" s="7">
        <f t="shared" si="146"/>
        <v>18428</v>
      </c>
      <c r="BE55" s="7">
        <f t="shared" si="146"/>
        <v>301689</v>
      </c>
      <c r="BF55" s="7">
        <f t="shared" si="146"/>
        <v>212768</v>
      </c>
      <c r="BG55" s="7">
        <f t="shared" si="146"/>
        <v>29728</v>
      </c>
    </row>
    <row r="56" spans="1:59" x14ac:dyDescent="0.25">
      <c r="A56" s="4">
        <v>3</v>
      </c>
      <c r="B56" s="33" t="s">
        <v>3</v>
      </c>
      <c r="C56" s="34"/>
      <c r="D56" s="34"/>
      <c r="E56" s="35"/>
      <c r="F56" s="10">
        <v>27715</v>
      </c>
      <c r="G56" s="10">
        <v>16133</v>
      </c>
      <c r="H56" s="10">
        <v>0</v>
      </c>
      <c r="I56" s="8"/>
      <c r="J56" s="8"/>
      <c r="K56" s="8"/>
      <c r="L56" s="2"/>
      <c r="M56" s="2"/>
      <c r="N56" s="2"/>
      <c r="O56" s="8"/>
      <c r="P56" s="8"/>
      <c r="Q56" s="8"/>
      <c r="R56" s="2"/>
      <c r="S56" s="2"/>
      <c r="T56" s="2"/>
      <c r="U56" s="8">
        <v>57250</v>
      </c>
      <c r="V56" s="8">
        <v>32800</v>
      </c>
      <c r="W56" s="8">
        <v>0</v>
      </c>
      <c r="X56" s="2">
        <v>1300</v>
      </c>
      <c r="Y56" s="2">
        <v>1300</v>
      </c>
      <c r="Z56" s="2">
        <v>1300</v>
      </c>
      <c r="AA56" s="2"/>
      <c r="AB56" s="2"/>
      <c r="AC56" s="2"/>
      <c r="AD56" s="2"/>
      <c r="AE56" s="2"/>
      <c r="AF56" s="2"/>
      <c r="AG56" s="2">
        <v>22731</v>
      </c>
      <c r="AH56" s="2">
        <v>30229</v>
      </c>
      <c r="AI56" s="2">
        <v>0</v>
      </c>
      <c r="AJ56" s="2">
        <v>58781</v>
      </c>
      <c r="AK56" s="2">
        <v>29952</v>
      </c>
      <c r="AL56" s="2">
        <v>0</v>
      </c>
      <c r="AM56" s="2"/>
      <c r="AN56" s="2"/>
      <c r="AO56" s="2"/>
      <c r="AP56" s="2"/>
      <c r="AQ56" s="2"/>
      <c r="AR56" s="2"/>
      <c r="AS56" s="2"/>
      <c r="AT56" s="2"/>
      <c r="AU56" s="2"/>
      <c r="AV56" s="2">
        <v>10000</v>
      </c>
      <c r="AW56" s="2">
        <v>10000</v>
      </c>
      <c r="AX56" s="2">
        <v>10000</v>
      </c>
      <c r="AY56" s="2"/>
      <c r="AZ56" s="2"/>
      <c r="BA56" s="2"/>
      <c r="BB56" s="2">
        <v>123620</v>
      </c>
      <c r="BC56" s="2">
        <v>92354</v>
      </c>
      <c r="BD56" s="2">
        <v>18428</v>
      </c>
      <c r="BE56" s="8">
        <f>F56+I56+L56+O56+R56+U56+X56+AA56+AD56+AG56+AJ56+AM56+AP56+AS56+AV56+AY56+BB56</f>
        <v>301397</v>
      </c>
      <c r="BF56" s="8">
        <f t="shared" ref="BF56:BF57" si="147">G56+J56+M56+P56+S56+V56+Y56+AB56+AE56+AH56+AK56+AN56+AQ56+AT56+AW56+AZ56+BC56</f>
        <v>212768</v>
      </c>
      <c r="BG56" s="8">
        <f t="shared" ref="BG56:BG57" si="148">H56+K56+N56+Q56+T56+W56+Z56+AC56+AF56+AI56+AL56+AO56+AR56+AU56+AX56+BA56+BD56</f>
        <v>29728</v>
      </c>
    </row>
    <row r="57" spans="1:59" x14ac:dyDescent="0.25">
      <c r="A57" s="4">
        <v>4</v>
      </c>
      <c r="B57" s="4" t="s">
        <v>4</v>
      </c>
      <c r="C57" s="2"/>
      <c r="D57" s="2"/>
      <c r="E57" s="2"/>
      <c r="F57" s="8">
        <v>0</v>
      </c>
      <c r="G57" s="8">
        <v>0</v>
      </c>
      <c r="H57" s="8">
        <v>0</v>
      </c>
      <c r="I57" s="8"/>
      <c r="J57" s="8"/>
      <c r="K57" s="8"/>
      <c r="L57" s="2"/>
      <c r="M57" s="2"/>
      <c r="N57" s="2"/>
      <c r="O57" s="8"/>
      <c r="P57" s="8"/>
      <c r="Q57" s="8"/>
      <c r="R57" s="2"/>
      <c r="S57" s="2"/>
      <c r="T57" s="2"/>
      <c r="U57" s="8"/>
      <c r="V57" s="8"/>
      <c r="W57" s="8"/>
      <c r="X57" s="2"/>
      <c r="Y57" s="2"/>
      <c r="Z57" s="2"/>
      <c r="AA57" s="2"/>
      <c r="AB57" s="2"/>
      <c r="AC57" s="2"/>
      <c r="AD57" s="2"/>
      <c r="AE57" s="2"/>
      <c r="AF57" s="2"/>
      <c r="AG57" s="2">
        <v>292</v>
      </c>
      <c r="AH57" s="2">
        <v>0</v>
      </c>
      <c r="AI57" s="2">
        <v>0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8">
        <f>F57+I57+L57+O57+R57+U57+X57+AA57+AD57+AG57+AJ57+AM57+AP57+AS57+AV57+AY57+BB57</f>
        <v>292</v>
      </c>
      <c r="BF57" s="8">
        <f t="shared" si="147"/>
        <v>0</v>
      </c>
      <c r="BG57" s="8">
        <f t="shared" si="148"/>
        <v>0</v>
      </c>
    </row>
    <row r="58" spans="1:59" x14ac:dyDescent="0.25">
      <c r="A58" s="3" t="s">
        <v>22</v>
      </c>
      <c r="B58" s="3" t="s">
        <v>66</v>
      </c>
      <c r="C58" s="2"/>
      <c r="D58" s="2"/>
      <c r="E58" s="2"/>
      <c r="F58" s="7">
        <f>F59+F60</f>
        <v>39000</v>
      </c>
      <c r="G58" s="7">
        <f t="shared" ref="G58:BG58" si="149">G59+G60</f>
        <v>14000</v>
      </c>
      <c r="H58" s="7">
        <f t="shared" si="149"/>
        <v>0</v>
      </c>
      <c r="I58" s="7">
        <f t="shared" si="149"/>
        <v>0</v>
      </c>
      <c r="J58" s="7">
        <f t="shared" si="149"/>
        <v>0</v>
      </c>
      <c r="K58" s="7">
        <f t="shared" si="149"/>
        <v>0</v>
      </c>
      <c r="L58" s="7">
        <f t="shared" si="149"/>
        <v>0</v>
      </c>
      <c r="M58" s="7">
        <f t="shared" si="149"/>
        <v>0</v>
      </c>
      <c r="N58" s="7">
        <f t="shared" si="149"/>
        <v>0</v>
      </c>
      <c r="O58" s="7">
        <f t="shared" si="149"/>
        <v>0</v>
      </c>
      <c r="P58" s="7">
        <f t="shared" si="149"/>
        <v>0</v>
      </c>
      <c r="Q58" s="7">
        <f t="shared" si="149"/>
        <v>0</v>
      </c>
      <c r="R58" s="7">
        <f t="shared" si="149"/>
        <v>0</v>
      </c>
      <c r="S58" s="7">
        <f t="shared" si="149"/>
        <v>0</v>
      </c>
      <c r="T58" s="7">
        <f t="shared" si="149"/>
        <v>0</v>
      </c>
      <c r="U58" s="7">
        <f t="shared" si="149"/>
        <v>0</v>
      </c>
      <c r="V58" s="7">
        <f t="shared" si="149"/>
        <v>0</v>
      </c>
      <c r="W58" s="7">
        <f t="shared" si="149"/>
        <v>0</v>
      </c>
      <c r="X58" s="7">
        <f t="shared" si="149"/>
        <v>0</v>
      </c>
      <c r="Y58" s="7">
        <f t="shared" si="149"/>
        <v>0</v>
      </c>
      <c r="Z58" s="7">
        <f t="shared" si="149"/>
        <v>0</v>
      </c>
      <c r="AA58" s="7">
        <f t="shared" si="149"/>
        <v>0</v>
      </c>
      <c r="AB58" s="7">
        <f t="shared" si="149"/>
        <v>0</v>
      </c>
      <c r="AC58" s="7">
        <f t="shared" si="149"/>
        <v>0</v>
      </c>
      <c r="AD58" s="7">
        <f t="shared" si="149"/>
        <v>30600</v>
      </c>
      <c r="AE58" s="7">
        <f t="shared" si="149"/>
        <v>15300</v>
      </c>
      <c r="AF58" s="7">
        <f t="shared" si="149"/>
        <v>0</v>
      </c>
      <c r="AG58" s="7">
        <f t="shared" si="149"/>
        <v>0</v>
      </c>
      <c r="AH58" s="7">
        <f t="shared" si="149"/>
        <v>0</v>
      </c>
      <c r="AI58" s="7">
        <f t="shared" si="149"/>
        <v>0</v>
      </c>
      <c r="AJ58" s="7">
        <f t="shared" si="149"/>
        <v>92760</v>
      </c>
      <c r="AK58" s="7">
        <f t="shared" si="149"/>
        <v>8970</v>
      </c>
      <c r="AL58" s="7">
        <f t="shared" si="149"/>
        <v>0</v>
      </c>
      <c r="AM58" s="7">
        <f t="shared" si="149"/>
        <v>0</v>
      </c>
      <c r="AN58" s="7">
        <f t="shared" si="149"/>
        <v>0</v>
      </c>
      <c r="AO58" s="7">
        <f t="shared" si="149"/>
        <v>0</v>
      </c>
      <c r="AP58" s="7">
        <f t="shared" si="149"/>
        <v>0</v>
      </c>
      <c r="AQ58" s="7">
        <f t="shared" si="149"/>
        <v>0</v>
      </c>
      <c r="AR58" s="7">
        <f t="shared" si="149"/>
        <v>0</v>
      </c>
      <c r="AS58" s="7">
        <f t="shared" si="149"/>
        <v>0</v>
      </c>
      <c r="AT58" s="7">
        <f t="shared" si="149"/>
        <v>0</v>
      </c>
      <c r="AU58" s="7">
        <f t="shared" si="149"/>
        <v>0</v>
      </c>
      <c r="AV58" s="7">
        <f t="shared" si="149"/>
        <v>0</v>
      </c>
      <c r="AW58" s="7">
        <f t="shared" si="149"/>
        <v>0</v>
      </c>
      <c r="AX58" s="7">
        <f t="shared" si="149"/>
        <v>0</v>
      </c>
      <c r="AY58" s="7">
        <f t="shared" si="149"/>
        <v>11750</v>
      </c>
      <c r="AZ58" s="7">
        <f t="shared" si="149"/>
        <v>12920</v>
      </c>
      <c r="BA58" s="7">
        <f t="shared" si="149"/>
        <v>0</v>
      </c>
      <c r="BB58" s="7">
        <f t="shared" si="149"/>
        <v>52947</v>
      </c>
      <c r="BC58" s="7">
        <f t="shared" si="149"/>
        <v>26036</v>
      </c>
      <c r="BD58" s="7">
        <f t="shared" si="149"/>
        <v>0</v>
      </c>
      <c r="BE58" s="7">
        <f t="shared" si="149"/>
        <v>227057</v>
      </c>
      <c r="BF58" s="7">
        <f t="shared" si="149"/>
        <v>77226</v>
      </c>
      <c r="BG58" s="7">
        <f t="shared" si="149"/>
        <v>0</v>
      </c>
    </row>
    <row r="59" spans="1:59" x14ac:dyDescent="0.25">
      <c r="A59" s="4">
        <v>3</v>
      </c>
      <c r="B59" s="33" t="s">
        <v>3</v>
      </c>
      <c r="C59" s="34"/>
      <c r="D59" s="34"/>
      <c r="E59" s="35"/>
      <c r="F59" s="8">
        <v>39000</v>
      </c>
      <c r="G59" s="8">
        <v>14000</v>
      </c>
      <c r="H59" s="8">
        <v>0</v>
      </c>
      <c r="I59" s="8"/>
      <c r="J59" s="8"/>
      <c r="K59" s="8"/>
      <c r="L59" s="2"/>
      <c r="M59" s="2"/>
      <c r="N59" s="2"/>
      <c r="O59" s="8"/>
      <c r="P59" s="8"/>
      <c r="Q59" s="8"/>
      <c r="R59" s="2"/>
      <c r="S59" s="2"/>
      <c r="T59" s="2"/>
      <c r="U59" s="8"/>
      <c r="V59" s="8"/>
      <c r="W59" s="8"/>
      <c r="X59" s="2"/>
      <c r="Y59" s="2"/>
      <c r="Z59" s="2"/>
      <c r="AA59" s="2"/>
      <c r="AB59" s="2"/>
      <c r="AC59" s="2"/>
      <c r="AD59" s="2">
        <v>30600</v>
      </c>
      <c r="AE59" s="2">
        <v>15300</v>
      </c>
      <c r="AF59" s="2">
        <v>0</v>
      </c>
      <c r="AG59" s="2"/>
      <c r="AH59" s="2"/>
      <c r="AI59" s="2"/>
      <c r="AJ59" s="2">
        <v>92760</v>
      </c>
      <c r="AK59" s="2">
        <v>8970</v>
      </c>
      <c r="AL59" s="2">
        <v>0</v>
      </c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>
        <v>11750</v>
      </c>
      <c r="AZ59" s="2">
        <v>0</v>
      </c>
      <c r="BA59" s="2">
        <v>0</v>
      </c>
      <c r="BB59" s="2">
        <v>52947</v>
      </c>
      <c r="BC59" s="2">
        <v>26036</v>
      </c>
      <c r="BD59" s="2">
        <v>0</v>
      </c>
      <c r="BE59" s="8">
        <f>F59+I59+L59+O59+R59+U59+X59+AA59+AD59+AG59+AJ59+AM59+AP59+AS59+AV59+AY59+BB59</f>
        <v>227057</v>
      </c>
      <c r="BF59" s="8">
        <f t="shared" ref="BF59:BF60" si="150">G59+J59+M59+P59+S59+V59+Y59+AB59+AE59+AH59+AK59+AN59+AQ59+AT59+AW59+AZ59+BC59</f>
        <v>64306</v>
      </c>
      <c r="BG59" s="8">
        <f t="shared" ref="BG59:BG60" si="151">H59+K59+N59+Q59+T59+W59+Z59+AC59+AF59+AI59+AL59+AO59+AR59+AU59+AX59+BA59+BD59</f>
        <v>0</v>
      </c>
    </row>
    <row r="60" spans="1:59" x14ac:dyDescent="0.25">
      <c r="A60" s="4">
        <v>4</v>
      </c>
      <c r="B60" s="4" t="s">
        <v>4</v>
      </c>
      <c r="C60" s="2"/>
      <c r="D60" s="2"/>
      <c r="E60" s="2"/>
      <c r="F60" s="8">
        <v>0</v>
      </c>
      <c r="G60" s="8">
        <v>0</v>
      </c>
      <c r="H60" s="8">
        <v>0</v>
      </c>
      <c r="I60" s="8"/>
      <c r="J60" s="8"/>
      <c r="K60" s="8"/>
      <c r="L60" s="2"/>
      <c r="M60" s="2"/>
      <c r="N60" s="2"/>
      <c r="O60" s="8"/>
      <c r="P60" s="8"/>
      <c r="Q60" s="8"/>
      <c r="R60" s="2"/>
      <c r="S60" s="2"/>
      <c r="T60" s="2"/>
      <c r="U60" s="8"/>
      <c r="V60" s="8"/>
      <c r="W60" s="8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>
        <v>0</v>
      </c>
      <c r="AZ60" s="2">
        <v>12920</v>
      </c>
      <c r="BA60" s="2">
        <v>0</v>
      </c>
      <c r="BB60" s="2"/>
      <c r="BC60" s="2"/>
      <c r="BD60" s="2"/>
      <c r="BE60" s="8">
        <f>F60+I60+L60+O60+R60+U60+X60+AA60+AD60+AG60+AJ60+AM60+AP60+AS60+AV60+AY60+BB60</f>
        <v>0</v>
      </c>
      <c r="BF60" s="8">
        <f t="shared" si="150"/>
        <v>12920</v>
      </c>
      <c r="BG60" s="8">
        <f t="shared" si="151"/>
        <v>0</v>
      </c>
    </row>
    <row r="61" spans="1:59" x14ac:dyDescent="0.25">
      <c r="A61" s="3" t="s">
        <v>55</v>
      </c>
      <c r="B61" s="3" t="s">
        <v>56</v>
      </c>
      <c r="C61" s="2"/>
      <c r="D61" s="2"/>
      <c r="E61" s="2"/>
      <c r="F61" s="7">
        <f>F62+F63</f>
        <v>0</v>
      </c>
      <c r="G61" s="7">
        <f t="shared" ref="G61:BG61" si="152">G62+G63</f>
        <v>0</v>
      </c>
      <c r="H61" s="7">
        <f t="shared" si="152"/>
        <v>0</v>
      </c>
      <c r="I61" s="7">
        <f t="shared" si="152"/>
        <v>0</v>
      </c>
      <c r="J61" s="7">
        <f t="shared" si="152"/>
        <v>0</v>
      </c>
      <c r="K61" s="7">
        <f t="shared" si="152"/>
        <v>0</v>
      </c>
      <c r="L61" s="7">
        <f t="shared" si="152"/>
        <v>0</v>
      </c>
      <c r="M61" s="7">
        <f t="shared" si="152"/>
        <v>0</v>
      </c>
      <c r="N61" s="7">
        <f t="shared" si="152"/>
        <v>0</v>
      </c>
      <c r="O61" s="7">
        <f t="shared" si="152"/>
        <v>0</v>
      </c>
      <c r="P61" s="7">
        <f t="shared" si="152"/>
        <v>0</v>
      </c>
      <c r="Q61" s="7">
        <f t="shared" si="152"/>
        <v>0</v>
      </c>
      <c r="R61" s="7">
        <f t="shared" si="152"/>
        <v>0</v>
      </c>
      <c r="S61" s="7">
        <f t="shared" si="152"/>
        <v>0</v>
      </c>
      <c r="T61" s="7">
        <f t="shared" si="152"/>
        <v>0</v>
      </c>
      <c r="U61" s="7">
        <f t="shared" si="152"/>
        <v>270</v>
      </c>
      <c r="V61" s="7">
        <f t="shared" si="152"/>
        <v>270</v>
      </c>
      <c r="W61" s="7">
        <f t="shared" si="152"/>
        <v>270</v>
      </c>
      <c r="X61" s="7">
        <f t="shared" si="152"/>
        <v>300</v>
      </c>
      <c r="Y61" s="7">
        <f t="shared" si="152"/>
        <v>250</v>
      </c>
      <c r="Z61" s="7">
        <f t="shared" si="152"/>
        <v>200</v>
      </c>
      <c r="AA61" s="7">
        <f t="shared" si="152"/>
        <v>0</v>
      </c>
      <c r="AB61" s="7">
        <f t="shared" si="152"/>
        <v>0</v>
      </c>
      <c r="AC61" s="7">
        <f t="shared" si="152"/>
        <v>0</v>
      </c>
      <c r="AD61" s="7">
        <f t="shared" si="152"/>
        <v>0</v>
      </c>
      <c r="AE61" s="7">
        <f t="shared" si="152"/>
        <v>0</v>
      </c>
      <c r="AF61" s="7">
        <f t="shared" si="152"/>
        <v>0</v>
      </c>
      <c r="AG61" s="7">
        <f t="shared" si="152"/>
        <v>0</v>
      </c>
      <c r="AH61" s="7">
        <f t="shared" si="152"/>
        <v>0</v>
      </c>
      <c r="AI61" s="7">
        <f t="shared" si="152"/>
        <v>0</v>
      </c>
      <c r="AJ61" s="7">
        <f t="shared" si="152"/>
        <v>0</v>
      </c>
      <c r="AK61" s="7">
        <f t="shared" si="152"/>
        <v>0</v>
      </c>
      <c r="AL61" s="7">
        <f t="shared" si="152"/>
        <v>0</v>
      </c>
      <c r="AM61" s="7">
        <f t="shared" si="152"/>
        <v>0</v>
      </c>
      <c r="AN61" s="7">
        <f t="shared" si="152"/>
        <v>0</v>
      </c>
      <c r="AO61" s="7">
        <f t="shared" si="152"/>
        <v>0</v>
      </c>
      <c r="AP61" s="7">
        <f t="shared" si="152"/>
        <v>0</v>
      </c>
      <c r="AQ61" s="7">
        <f t="shared" si="152"/>
        <v>0</v>
      </c>
      <c r="AR61" s="7">
        <f t="shared" si="152"/>
        <v>0</v>
      </c>
      <c r="AS61" s="7">
        <f t="shared" si="152"/>
        <v>0</v>
      </c>
      <c r="AT61" s="7">
        <f t="shared" si="152"/>
        <v>0</v>
      </c>
      <c r="AU61" s="7">
        <f t="shared" si="152"/>
        <v>0</v>
      </c>
      <c r="AV61" s="7">
        <f t="shared" si="152"/>
        <v>0</v>
      </c>
      <c r="AW61" s="7">
        <f t="shared" si="152"/>
        <v>0</v>
      </c>
      <c r="AX61" s="7">
        <f t="shared" si="152"/>
        <v>0</v>
      </c>
      <c r="AY61" s="7">
        <f t="shared" si="152"/>
        <v>0</v>
      </c>
      <c r="AZ61" s="7">
        <f t="shared" si="152"/>
        <v>0</v>
      </c>
      <c r="BA61" s="7">
        <f t="shared" si="152"/>
        <v>0</v>
      </c>
      <c r="BB61" s="7">
        <f t="shared" si="152"/>
        <v>0</v>
      </c>
      <c r="BC61" s="7">
        <f t="shared" si="152"/>
        <v>0</v>
      </c>
      <c r="BD61" s="7">
        <f t="shared" si="152"/>
        <v>0</v>
      </c>
      <c r="BE61" s="7">
        <f t="shared" si="152"/>
        <v>570</v>
      </c>
      <c r="BF61" s="7">
        <f t="shared" si="152"/>
        <v>520</v>
      </c>
      <c r="BG61" s="7">
        <f t="shared" si="152"/>
        <v>470</v>
      </c>
    </row>
    <row r="62" spans="1:59" x14ac:dyDescent="0.25">
      <c r="A62" s="4">
        <v>3</v>
      </c>
      <c r="B62" s="33" t="s">
        <v>3</v>
      </c>
      <c r="C62" s="34"/>
      <c r="D62" s="34"/>
      <c r="E62" s="35"/>
      <c r="F62" s="8"/>
      <c r="G62" s="8"/>
      <c r="H62" s="8"/>
      <c r="I62" s="8"/>
      <c r="J62" s="8"/>
      <c r="K62" s="8"/>
      <c r="L62" s="2"/>
      <c r="M62" s="2"/>
      <c r="N62" s="2"/>
      <c r="O62" s="8"/>
      <c r="P62" s="8"/>
      <c r="Q62" s="8"/>
      <c r="R62" s="2"/>
      <c r="S62" s="2"/>
      <c r="T62" s="2"/>
      <c r="U62" s="8"/>
      <c r="V62" s="8"/>
      <c r="W62" s="8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8">
        <f>F62+I62+L62+O62+R62+U62+X62+AA62+AD62+AG62+AJ62+AM62+AP62+AS62+AV62+AY62+BB62</f>
        <v>0</v>
      </c>
      <c r="BF62" s="8">
        <f t="shared" ref="BF62:BF63" si="153">G62+J62+M62+P62+S62+V62+Y62+AB62+AE62+AH62+AK62+AN62+AQ62+AT62+AW62+AZ62+BC62</f>
        <v>0</v>
      </c>
      <c r="BG62" s="8">
        <f t="shared" ref="BG62:BG63" si="154">H62+K62+N62+Q62+T62+W62+Z62+AC62+AF62+AI62+AL62+AO62+AR62+AU62+AX62+BA62+BD62</f>
        <v>0</v>
      </c>
    </row>
    <row r="63" spans="1:59" x14ac:dyDescent="0.25">
      <c r="A63" s="4">
        <v>4</v>
      </c>
      <c r="B63" s="4" t="s">
        <v>4</v>
      </c>
      <c r="C63" s="2"/>
      <c r="D63" s="2"/>
      <c r="E63" s="2"/>
      <c r="F63" s="8"/>
      <c r="G63" s="8"/>
      <c r="H63" s="8"/>
      <c r="I63" s="8"/>
      <c r="J63" s="8"/>
      <c r="K63" s="8"/>
      <c r="L63" s="2"/>
      <c r="M63" s="2"/>
      <c r="N63" s="2"/>
      <c r="O63" s="8"/>
      <c r="P63" s="8"/>
      <c r="Q63" s="8"/>
      <c r="R63" s="2"/>
      <c r="S63" s="2"/>
      <c r="T63" s="2"/>
      <c r="U63" s="8">
        <v>270</v>
      </c>
      <c r="V63" s="8">
        <v>270</v>
      </c>
      <c r="W63" s="8">
        <v>270</v>
      </c>
      <c r="X63" s="2">
        <v>300</v>
      </c>
      <c r="Y63" s="2">
        <v>250</v>
      </c>
      <c r="Z63" s="2">
        <v>200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8">
        <f>F63+I63+L63+O63+R63+U63+X63+AA63+AD63+AG63+AJ63+AM63+AP63+AS63+AV63+AY63+BB63</f>
        <v>570</v>
      </c>
      <c r="BF63" s="8">
        <f t="shared" si="153"/>
        <v>520</v>
      </c>
      <c r="BG63" s="8">
        <f t="shared" si="154"/>
        <v>470</v>
      </c>
    </row>
    <row r="64" spans="1:59" x14ac:dyDescent="0.25">
      <c r="A64" s="18" t="s">
        <v>17</v>
      </c>
      <c r="B64" s="12" t="s">
        <v>18</v>
      </c>
      <c r="C64" s="13"/>
      <c r="D64" s="13"/>
      <c r="E64" s="13"/>
      <c r="F64" s="14">
        <f>F65</f>
        <v>22500</v>
      </c>
      <c r="G64" s="14">
        <f t="shared" ref="G64:AA65" si="155">G65</f>
        <v>0</v>
      </c>
      <c r="H64" s="14">
        <f t="shared" si="155"/>
        <v>0</v>
      </c>
      <c r="I64" s="14">
        <f t="shared" si="155"/>
        <v>0</v>
      </c>
      <c r="J64" s="14">
        <f t="shared" si="155"/>
        <v>0</v>
      </c>
      <c r="K64" s="14">
        <f t="shared" si="155"/>
        <v>0</v>
      </c>
      <c r="L64" s="14">
        <f t="shared" si="155"/>
        <v>0</v>
      </c>
      <c r="M64" s="14">
        <f t="shared" si="155"/>
        <v>0</v>
      </c>
      <c r="N64" s="14">
        <f t="shared" si="155"/>
        <v>0</v>
      </c>
      <c r="O64" s="14">
        <f t="shared" si="155"/>
        <v>0</v>
      </c>
      <c r="P64" s="14">
        <f t="shared" si="155"/>
        <v>0</v>
      </c>
      <c r="Q64" s="14">
        <f t="shared" si="155"/>
        <v>0</v>
      </c>
      <c r="R64" s="14">
        <f t="shared" si="155"/>
        <v>0</v>
      </c>
      <c r="S64" s="14">
        <f t="shared" si="155"/>
        <v>0</v>
      </c>
      <c r="T64" s="14">
        <f t="shared" si="155"/>
        <v>0</v>
      </c>
      <c r="U64" s="14">
        <f t="shared" si="155"/>
        <v>0</v>
      </c>
      <c r="V64" s="14">
        <f t="shared" si="155"/>
        <v>0</v>
      </c>
      <c r="W64" s="14">
        <f t="shared" si="155"/>
        <v>0</v>
      </c>
      <c r="X64" s="14">
        <f t="shared" si="155"/>
        <v>0</v>
      </c>
      <c r="Y64" s="14">
        <f t="shared" si="155"/>
        <v>0</v>
      </c>
      <c r="Z64" s="14">
        <f t="shared" si="155"/>
        <v>0</v>
      </c>
      <c r="AA64" s="14">
        <f t="shared" si="155"/>
        <v>0</v>
      </c>
      <c r="AB64" s="14">
        <f t="shared" ref="AA64:AP65" si="156">AB65</f>
        <v>0</v>
      </c>
      <c r="AC64" s="14">
        <f t="shared" si="156"/>
        <v>0</v>
      </c>
      <c r="AD64" s="14">
        <f t="shared" si="156"/>
        <v>0</v>
      </c>
      <c r="AE64" s="14">
        <f t="shared" si="156"/>
        <v>0</v>
      </c>
      <c r="AF64" s="14">
        <f t="shared" si="156"/>
        <v>0</v>
      </c>
      <c r="AG64" s="14">
        <f t="shared" si="156"/>
        <v>0</v>
      </c>
      <c r="AH64" s="14">
        <f t="shared" si="156"/>
        <v>0</v>
      </c>
      <c r="AI64" s="14">
        <f t="shared" si="156"/>
        <v>0</v>
      </c>
      <c r="AJ64" s="14">
        <f t="shared" si="156"/>
        <v>0</v>
      </c>
      <c r="AK64" s="14">
        <f t="shared" si="156"/>
        <v>0</v>
      </c>
      <c r="AL64" s="14">
        <f t="shared" si="156"/>
        <v>0</v>
      </c>
      <c r="AM64" s="14">
        <f t="shared" si="156"/>
        <v>0</v>
      </c>
      <c r="AN64" s="14">
        <f t="shared" si="156"/>
        <v>0</v>
      </c>
      <c r="AO64" s="14">
        <f t="shared" si="156"/>
        <v>0</v>
      </c>
      <c r="AP64" s="14">
        <f t="shared" si="156"/>
        <v>0</v>
      </c>
      <c r="AQ64" s="14">
        <f t="shared" ref="AM64:BB65" si="157">AQ65</f>
        <v>0</v>
      </c>
      <c r="AR64" s="14">
        <f t="shared" si="157"/>
        <v>0</v>
      </c>
      <c r="AS64" s="14">
        <f t="shared" si="157"/>
        <v>0</v>
      </c>
      <c r="AT64" s="14">
        <f t="shared" si="157"/>
        <v>0</v>
      </c>
      <c r="AU64" s="14">
        <f t="shared" si="157"/>
        <v>0</v>
      </c>
      <c r="AV64" s="14">
        <f t="shared" si="157"/>
        <v>0</v>
      </c>
      <c r="AW64" s="14">
        <f t="shared" si="157"/>
        <v>0</v>
      </c>
      <c r="AX64" s="14">
        <f t="shared" si="157"/>
        <v>0</v>
      </c>
      <c r="AY64" s="14">
        <f t="shared" si="157"/>
        <v>0</v>
      </c>
      <c r="AZ64" s="14">
        <f t="shared" si="157"/>
        <v>0</v>
      </c>
      <c r="BA64" s="14">
        <f t="shared" si="157"/>
        <v>0</v>
      </c>
      <c r="BB64" s="14">
        <f t="shared" si="157"/>
        <v>0</v>
      </c>
      <c r="BC64" s="14">
        <f t="shared" ref="BB64:BE65" si="158">BC65</f>
        <v>0</v>
      </c>
      <c r="BD64" s="14">
        <f t="shared" si="158"/>
        <v>0</v>
      </c>
      <c r="BE64" s="14">
        <f>BE65</f>
        <v>22500</v>
      </c>
      <c r="BF64" s="14">
        <f t="shared" ref="BF64:BG64" si="159">BF65</f>
        <v>0</v>
      </c>
      <c r="BG64" s="14">
        <f t="shared" si="159"/>
        <v>0</v>
      </c>
    </row>
    <row r="65" spans="1:59" x14ac:dyDescent="0.25">
      <c r="A65" s="3" t="s">
        <v>19</v>
      </c>
      <c r="B65" s="30" t="s">
        <v>8</v>
      </c>
      <c r="C65" s="31"/>
      <c r="D65" s="31"/>
      <c r="E65" s="32"/>
      <c r="F65" s="7">
        <f>F66</f>
        <v>22500</v>
      </c>
      <c r="G65" s="7">
        <f t="shared" ref="G65:BG65" si="160">G66</f>
        <v>0</v>
      </c>
      <c r="H65" s="7">
        <f t="shared" si="160"/>
        <v>0</v>
      </c>
      <c r="I65" s="7">
        <f t="shared" si="155"/>
        <v>0</v>
      </c>
      <c r="J65" s="7">
        <f t="shared" si="160"/>
        <v>0</v>
      </c>
      <c r="K65" s="7">
        <f t="shared" si="160"/>
        <v>0</v>
      </c>
      <c r="L65" s="7">
        <f t="shared" si="155"/>
        <v>0</v>
      </c>
      <c r="M65" s="7">
        <f t="shared" si="160"/>
        <v>0</v>
      </c>
      <c r="N65" s="7">
        <f t="shared" si="160"/>
        <v>0</v>
      </c>
      <c r="O65" s="7">
        <f t="shared" si="155"/>
        <v>0</v>
      </c>
      <c r="P65" s="7">
        <f t="shared" si="160"/>
        <v>0</v>
      </c>
      <c r="Q65" s="7">
        <f t="shared" si="160"/>
        <v>0</v>
      </c>
      <c r="R65" s="7">
        <f t="shared" si="155"/>
        <v>0</v>
      </c>
      <c r="S65" s="7">
        <f t="shared" si="160"/>
        <v>0</v>
      </c>
      <c r="T65" s="7">
        <f t="shared" si="160"/>
        <v>0</v>
      </c>
      <c r="U65" s="7">
        <f t="shared" si="155"/>
        <v>0</v>
      </c>
      <c r="V65" s="7">
        <f t="shared" si="160"/>
        <v>0</v>
      </c>
      <c r="W65" s="7">
        <f t="shared" si="160"/>
        <v>0</v>
      </c>
      <c r="X65" s="7">
        <f t="shared" si="155"/>
        <v>0</v>
      </c>
      <c r="Y65" s="7">
        <f t="shared" si="160"/>
        <v>0</v>
      </c>
      <c r="Z65" s="7">
        <f t="shared" si="160"/>
        <v>0</v>
      </c>
      <c r="AA65" s="7">
        <f t="shared" si="156"/>
        <v>0</v>
      </c>
      <c r="AB65" s="7">
        <f t="shared" si="160"/>
        <v>0</v>
      </c>
      <c r="AC65" s="7">
        <f t="shared" si="160"/>
        <v>0</v>
      </c>
      <c r="AD65" s="7">
        <f t="shared" si="156"/>
        <v>0</v>
      </c>
      <c r="AE65" s="7">
        <f t="shared" si="160"/>
        <v>0</v>
      </c>
      <c r="AF65" s="7">
        <f t="shared" si="160"/>
        <v>0</v>
      </c>
      <c r="AG65" s="7">
        <f t="shared" si="156"/>
        <v>0</v>
      </c>
      <c r="AH65" s="7">
        <f t="shared" si="160"/>
        <v>0</v>
      </c>
      <c r="AI65" s="7">
        <f t="shared" si="160"/>
        <v>0</v>
      </c>
      <c r="AJ65" s="7">
        <f t="shared" si="156"/>
        <v>0</v>
      </c>
      <c r="AK65" s="7">
        <f t="shared" si="160"/>
        <v>0</v>
      </c>
      <c r="AL65" s="7">
        <f t="shared" si="160"/>
        <v>0</v>
      </c>
      <c r="AM65" s="7">
        <f t="shared" si="157"/>
        <v>0</v>
      </c>
      <c r="AN65" s="7">
        <f t="shared" si="160"/>
        <v>0</v>
      </c>
      <c r="AO65" s="7">
        <f t="shared" si="160"/>
        <v>0</v>
      </c>
      <c r="AP65" s="7">
        <f t="shared" si="157"/>
        <v>0</v>
      </c>
      <c r="AQ65" s="7">
        <f t="shared" si="160"/>
        <v>0</v>
      </c>
      <c r="AR65" s="7">
        <f t="shared" si="160"/>
        <v>0</v>
      </c>
      <c r="AS65" s="7">
        <f t="shared" si="157"/>
        <v>0</v>
      </c>
      <c r="AT65" s="7">
        <f t="shared" si="160"/>
        <v>0</v>
      </c>
      <c r="AU65" s="7">
        <f t="shared" si="160"/>
        <v>0</v>
      </c>
      <c r="AV65" s="7">
        <f t="shared" si="157"/>
        <v>0</v>
      </c>
      <c r="AW65" s="7">
        <f t="shared" si="160"/>
        <v>0</v>
      </c>
      <c r="AX65" s="7">
        <f t="shared" si="160"/>
        <v>0</v>
      </c>
      <c r="AY65" s="7">
        <f t="shared" si="157"/>
        <v>0</v>
      </c>
      <c r="AZ65" s="7">
        <f t="shared" si="160"/>
        <v>0</v>
      </c>
      <c r="BA65" s="7">
        <f t="shared" si="160"/>
        <v>0</v>
      </c>
      <c r="BB65" s="7">
        <f t="shared" si="158"/>
        <v>0</v>
      </c>
      <c r="BC65" s="7">
        <f t="shared" si="160"/>
        <v>0</v>
      </c>
      <c r="BD65" s="7">
        <f t="shared" si="160"/>
        <v>0</v>
      </c>
      <c r="BE65" s="7">
        <f t="shared" si="158"/>
        <v>22500</v>
      </c>
      <c r="BF65" s="7">
        <f t="shared" si="160"/>
        <v>0</v>
      </c>
      <c r="BG65" s="7">
        <f t="shared" si="160"/>
        <v>0</v>
      </c>
    </row>
    <row r="66" spans="1:59" x14ac:dyDescent="0.25">
      <c r="A66" s="4">
        <v>3</v>
      </c>
      <c r="B66" s="29" t="s">
        <v>3</v>
      </c>
      <c r="C66" s="29"/>
      <c r="D66" s="29"/>
      <c r="E66" s="29"/>
      <c r="F66" s="8">
        <v>22500</v>
      </c>
      <c r="G66" s="8">
        <v>0</v>
      </c>
      <c r="H66" s="8">
        <v>0</v>
      </c>
      <c r="I66" s="8"/>
      <c r="J66" s="8"/>
      <c r="K66" s="8"/>
      <c r="L66" s="2"/>
      <c r="M66" s="2"/>
      <c r="N66" s="2"/>
      <c r="O66" s="8"/>
      <c r="P66" s="8"/>
      <c r="Q66" s="8"/>
      <c r="R66" s="2"/>
      <c r="S66" s="2"/>
      <c r="T66" s="2"/>
      <c r="U66" s="8"/>
      <c r="V66" s="8"/>
      <c r="W66" s="8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8">
        <f>F66+I66+L66+O66+R66+U66+X66+AA66+AD66+AG66+AJ66+AM66+AP66+AS66+AV66+AY66+BB66</f>
        <v>22500</v>
      </c>
      <c r="BF66" s="8">
        <f t="shared" ref="BF66" si="161">G66+J66+M66+P66+S66+V66+Y66+AB66+AE66+AH66+AK66+AN66+AQ66+AT66+AW66+AZ66+BC66</f>
        <v>0</v>
      </c>
      <c r="BG66" s="8">
        <f t="shared" ref="BG66" si="162">H66+K66+N66+Q66+T66+W66+Z66+AC66+AF66+AI66+AL66+AO66+AR66+AU66+AX66+BA66+BD66</f>
        <v>0</v>
      </c>
    </row>
    <row r="67" spans="1:59" x14ac:dyDescent="0.25">
      <c r="A67" s="18" t="s">
        <v>20</v>
      </c>
      <c r="B67" s="12" t="s">
        <v>21</v>
      </c>
      <c r="C67" s="13"/>
      <c r="D67" s="13"/>
      <c r="E67" s="13"/>
      <c r="F67" s="14">
        <f>F68</f>
        <v>522000</v>
      </c>
      <c r="G67" s="14">
        <f t="shared" ref="G67:AA68" si="163">G68</f>
        <v>372000</v>
      </c>
      <c r="H67" s="14">
        <f t="shared" si="163"/>
        <v>102000</v>
      </c>
      <c r="I67" s="14">
        <f t="shared" si="163"/>
        <v>0</v>
      </c>
      <c r="J67" s="14">
        <f t="shared" si="163"/>
        <v>0</v>
      </c>
      <c r="K67" s="14">
        <f t="shared" si="163"/>
        <v>0</v>
      </c>
      <c r="L67" s="14">
        <f t="shared" si="163"/>
        <v>0</v>
      </c>
      <c r="M67" s="14">
        <f t="shared" si="163"/>
        <v>0</v>
      </c>
      <c r="N67" s="14">
        <f t="shared" si="163"/>
        <v>0</v>
      </c>
      <c r="O67" s="14">
        <f t="shared" si="163"/>
        <v>0</v>
      </c>
      <c r="P67" s="14">
        <f t="shared" si="163"/>
        <v>0</v>
      </c>
      <c r="Q67" s="14">
        <f t="shared" si="163"/>
        <v>0</v>
      </c>
      <c r="R67" s="14">
        <f t="shared" si="163"/>
        <v>0</v>
      </c>
      <c r="S67" s="14">
        <f t="shared" si="163"/>
        <v>0</v>
      </c>
      <c r="T67" s="14">
        <f t="shared" si="163"/>
        <v>0</v>
      </c>
      <c r="U67" s="14">
        <f t="shared" si="163"/>
        <v>0</v>
      </c>
      <c r="V67" s="14">
        <f t="shared" si="163"/>
        <v>0</v>
      </c>
      <c r="W67" s="14">
        <f t="shared" si="163"/>
        <v>0</v>
      </c>
      <c r="X67" s="14">
        <f t="shared" si="163"/>
        <v>0</v>
      </c>
      <c r="Y67" s="14">
        <f t="shared" si="163"/>
        <v>0</v>
      </c>
      <c r="Z67" s="14">
        <f t="shared" si="163"/>
        <v>0</v>
      </c>
      <c r="AA67" s="14">
        <f t="shared" si="163"/>
        <v>0</v>
      </c>
      <c r="AB67" s="14">
        <f t="shared" ref="AA67:AP68" si="164">AB68</f>
        <v>0</v>
      </c>
      <c r="AC67" s="14">
        <f t="shared" si="164"/>
        <v>0</v>
      </c>
      <c r="AD67" s="14">
        <f t="shared" si="164"/>
        <v>0</v>
      </c>
      <c r="AE67" s="14">
        <f t="shared" si="164"/>
        <v>0</v>
      </c>
      <c r="AF67" s="14">
        <f t="shared" si="164"/>
        <v>0</v>
      </c>
      <c r="AG67" s="14">
        <f t="shared" si="164"/>
        <v>0</v>
      </c>
      <c r="AH67" s="14">
        <f t="shared" si="164"/>
        <v>0</v>
      </c>
      <c r="AI67" s="14">
        <f t="shared" si="164"/>
        <v>0</v>
      </c>
      <c r="AJ67" s="14">
        <f t="shared" si="164"/>
        <v>0</v>
      </c>
      <c r="AK67" s="14">
        <f t="shared" si="164"/>
        <v>0</v>
      </c>
      <c r="AL67" s="14">
        <f t="shared" si="164"/>
        <v>0</v>
      </c>
      <c r="AM67" s="14">
        <f t="shared" si="164"/>
        <v>0</v>
      </c>
      <c r="AN67" s="14">
        <f t="shared" si="164"/>
        <v>0</v>
      </c>
      <c r="AO67" s="14">
        <f t="shared" si="164"/>
        <v>0</v>
      </c>
      <c r="AP67" s="14">
        <f t="shared" si="164"/>
        <v>0</v>
      </c>
      <c r="AQ67" s="14">
        <f t="shared" ref="AM67:BB68" si="165">AQ68</f>
        <v>0</v>
      </c>
      <c r="AR67" s="14">
        <f t="shared" si="165"/>
        <v>0</v>
      </c>
      <c r="AS67" s="14">
        <f t="shared" si="165"/>
        <v>0</v>
      </c>
      <c r="AT67" s="14">
        <f t="shared" si="165"/>
        <v>0</v>
      </c>
      <c r="AU67" s="14">
        <f t="shared" si="165"/>
        <v>0</v>
      </c>
      <c r="AV67" s="14">
        <f t="shared" si="165"/>
        <v>0</v>
      </c>
      <c r="AW67" s="14">
        <f t="shared" si="165"/>
        <v>0</v>
      </c>
      <c r="AX67" s="14">
        <f t="shared" si="165"/>
        <v>0</v>
      </c>
      <c r="AY67" s="14">
        <f t="shared" si="165"/>
        <v>0</v>
      </c>
      <c r="AZ67" s="14">
        <f t="shared" si="165"/>
        <v>0</v>
      </c>
      <c r="BA67" s="14">
        <f t="shared" si="165"/>
        <v>0</v>
      </c>
      <c r="BB67" s="14">
        <f t="shared" si="165"/>
        <v>0</v>
      </c>
      <c r="BC67" s="14">
        <f t="shared" ref="BB67:BE68" si="166">BC68</f>
        <v>0</v>
      </c>
      <c r="BD67" s="14">
        <f t="shared" si="166"/>
        <v>0</v>
      </c>
      <c r="BE67" s="14">
        <f>BE68</f>
        <v>522000</v>
      </c>
      <c r="BF67" s="14">
        <f t="shared" ref="BF67:BG67" si="167">BF68</f>
        <v>372000</v>
      </c>
      <c r="BG67" s="14">
        <f t="shared" si="167"/>
        <v>102000</v>
      </c>
    </row>
    <row r="68" spans="1:59" x14ac:dyDescent="0.25">
      <c r="A68" s="3" t="s">
        <v>22</v>
      </c>
      <c r="B68" s="3" t="s">
        <v>23</v>
      </c>
      <c r="C68" s="2"/>
      <c r="D68" s="2"/>
      <c r="E68" s="2"/>
      <c r="F68" s="7">
        <f>F69</f>
        <v>522000</v>
      </c>
      <c r="G68" s="7">
        <f t="shared" ref="G68:BG68" si="168">G69</f>
        <v>372000</v>
      </c>
      <c r="H68" s="7">
        <f t="shared" si="168"/>
        <v>102000</v>
      </c>
      <c r="I68" s="7">
        <f t="shared" si="163"/>
        <v>0</v>
      </c>
      <c r="J68" s="7">
        <f t="shared" si="168"/>
        <v>0</v>
      </c>
      <c r="K68" s="7">
        <f t="shared" si="168"/>
        <v>0</v>
      </c>
      <c r="L68" s="7">
        <f t="shared" si="163"/>
        <v>0</v>
      </c>
      <c r="M68" s="7">
        <f t="shared" si="168"/>
        <v>0</v>
      </c>
      <c r="N68" s="7">
        <f t="shared" si="168"/>
        <v>0</v>
      </c>
      <c r="O68" s="7">
        <f t="shared" si="163"/>
        <v>0</v>
      </c>
      <c r="P68" s="7">
        <f t="shared" si="168"/>
        <v>0</v>
      </c>
      <c r="Q68" s="7">
        <f t="shared" si="168"/>
        <v>0</v>
      </c>
      <c r="R68" s="7">
        <f t="shared" si="163"/>
        <v>0</v>
      </c>
      <c r="S68" s="7">
        <f t="shared" si="168"/>
        <v>0</v>
      </c>
      <c r="T68" s="7">
        <f t="shared" si="168"/>
        <v>0</v>
      </c>
      <c r="U68" s="7">
        <f t="shared" si="163"/>
        <v>0</v>
      </c>
      <c r="V68" s="7">
        <f t="shared" si="168"/>
        <v>0</v>
      </c>
      <c r="W68" s="7">
        <f t="shared" si="168"/>
        <v>0</v>
      </c>
      <c r="X68" s="7">
        <f t="shared" si="163"/>
        <v>0</v>
      </c>
      <c r="Y68" s="7">
        <f t="shared" si="168"/>
        <v>0</v>
      </c>
      <c r="Z68" s="7">
        <f t="shared" si="168"/>
        <v>0</v>
      </c>
      <c r="AA68" s="7">
        <f t="shared" si="164"/>
        <v>0</v>
      </c>
      <c r="AB68" s="7">
        <f t="shared" si="168"/>
        <v>0</v>
      </c>
      <c r="AC68" s="7">
        <f t="shared" si="168"/>
        <v>0</v>
      </c>
      <c r="AD68" s="7">
        <f t="shared" si="164"/>
        <v>0</v>
      </c>
      <c r="AE68" s="7">
        <f t="shared" si="168"/>
        <v>0</v>
      </c>
      <c r="AF68" s="7">
        <f t="shared" si="168"/>
        <v>0</v>
      </c>
      <c r="AG68" s="7">
        <f t="shared" si="164"/>
        <v>0</v>
      </c>
      <c r="AH68" s="7">
        <f t="shared" si="168"/>
        <v>0</v>
      </c>
      <c r="AI68" s="7">
        <f t="shared" si="168"/>
        <v>0</v>
      </c>
      <c r="AJ68" s="7">
        <f t="shared" si="164"/>
        <v>0</v>
      </c>
      <c r="AK68" s="7">
        <f t="shared" si="168"/>
        <v>0</v>
      </c>
      <c r="AL68" s="7">
        <f t="shared" si="168"/>
        <v>0</v>
      </c>
      <c r="AM68" s="7">
        <f t="shared" si="165"/>
        <v>0</v>
      </c>
      <c r="AN68" s="7">
        <f t="shared" si="168"/>
        <v>0</v>
      </c>
      <c r="AO68" s="7">
        <f t="shared" si="168"/>
        <v>0</v>
      </c>
      <c r="AP68" s="7">
        <f t="shared" si="165"/>
        <v>0</v>
      </c>
      <c r="AQ68" s="7">
        <f t="shared" si="168"/>
        <v>0</v>
      </c>
      <c r="AR68" s="7">
        <f t="shared" si="168"/>
        <v>0</v>
      </c>
      <c r="AS68" s="7">
        <f t="shared" si="165"/>
        <v>0</v>
      </c>
      <c r="AT68" s="7">
        <f t="shared" si="168"/>
        <v>0</v>
      </c>
      <c r="AU68" s="7">
        <f t="shared" si="168"/>
        <v>0</v>
      </c>
      <c r="AV68" s="7">
        <f t="shared" si="165"/>
        <v>0</v>
      </c>
      <c r="AW68" s="7">
        <f t="shared" si="168"/>
        <v>0</v>
      </c>
      <c r="AX68" s="7">
        <f t="shared" si="168"/>
        <v>0</v>
      </c>
      <c r="AY68" s="7">
        <f t="shared" si="165"/>
        <v>0</v>
      </c>
      <c r="AZ68" s="7">
        <f t="shared" si="168"/>
        <v>0</v>
      </c>
      <c r="BA68" s="7">
        <f t="shared" si="168"/>
        <v>0</v>
      </c>
      <c r="BB68" s="7">
        <f t="shared" si="166"/>
        <v>0</v>
      </c>
      <c r="BC68" s="7">
        <f t="shared" si="168"/>
        <v>0</v>
      </c>
      <c r="BD68" s="7">
        <f t="shared" si="168"/>
        <v>0</v>
      </c>
      <c r="BE68" s="7">
        <f t="shared" si="166"/>
        <v>522000</v>
      </c>
      <c r="BF68" s="7">
        <f t="shared" si="168"/>
        <v>372000</v>
      </c>
      <c r="BG68" s="7">
        <f t="shared" si="168"/>
        <v>102000</v>
      </c>
    </row>
    <row r="69" spans="1:59" x14ac:dyDescent="0.25">
      <c r="A69" s="4">
        <v>3</v>
      </c>
      <c r="B69" s="29" t="s">
        <v>3</v>
      </c>
      <c r="C69" s="29"/>
      <c r="D69" s="29"/>
      <c r="E69" s="29"/>
      <c r="F69" s="8">
        <v>522000</v>
      </c>
      <c r="G69" s="8">
        <v>372000</v>
      </c>
      <c r="H69" s="8">
        <v>102000</v>
      </c>
      <c r="I69" s="8"/>
      <c r="J69" s="8"/>
      <c r="K69" s="8"/>
      <c r="L69" s="2"/>
      <c r="M69" s="2"/>
      <c r="N69" s="2"/>
      <c r="O69" s="8"/>
      <c r="P69" s="8"/>
      <c r="Q69" s="8"/>
      <c r="R69" s="2"/>
      <c r="S69" s="2"/>
      <c r="T69" s="2"/>
      <c r="U69" s="8"/>
      <c r="V69" s="8"/>
      <c r="W69" s="8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8">
        <f>F69+I69+L69+O69+R69+U69+X69+AA69+AD69+AG69+AJ69+AM69+AP69+AS69+AV69+AY69+BB69</f>
        <v>522000</v>
      </c>
      <c r="BF69" s="8">
        <f t="shared" ref="BF69:BF70" si="169">G69+J69+M69+P69+S69+V69+Y69+AB69+AE69+AH69+AK69+AN69+AQ69+AT69+AW69+AZ69+BC69</f>
        <v>372000</v>
      </c>
      <c r="BG69" s="8">
        <f t="shared" ref="BG69:BG70" si="170">H69+K69+N69+Q69+T69+W69+Z69+AC69+AF69+AI69+AL69+AO69+AR69+AU69+AX69+BA69+BD69</f>
        <v>102000</v>
      </c>
    </row>
    <row r="70" spans="1:59" x14ac:dyDescent="0.25">
      <c r="A70" s="4">
        <v>4</v>
      </c>
      <c r="B70" s="4" t="s">
        <v>4</v>
      </c>
      <c r="C70" s="2"/>
      <c r="D70" s="2"/>
      <c r="E70" s="11"/>
      <c r="F70" s="8"/>
      <c r="G70" s="8"/>
      <c r="H70" s="8"/>
      <c r="I70" s="8"/>
      <c r="J70" s="8"/>
      <c r="K70" s="8"/>
      <c r="L70" s="2"/>
      <c r="M70" s="2"/>
      <c r="N70" s="2"/>
      <c r="O70" s="8"/>
      <c r="P70" s="8"/>
      <c r="Q70" s="8"/>
      <c r="R70" s="2"/>
      <c r="S70" s="2"/>
      <c r="T70" s="2"/>
      <c r="U70" s="8"/>
      <c r="V70" s="8"/>
      <c r="W70" s="8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8">
        <f>F70+I70+L70+O70+R70+U70+X70+AA70+AD70+AG70+AJ70+AM70+AP70+AS70+AV70+AY70+BB70</f>
        <v>0</v>
      </c>
      <c r="BF70" s="8">
        <f t="shared" si="169"/>
        <v>0</v>
      </c>
      <c r="BG70" s="8">
        <f t="shared" si="170"/>
        <v>0</v>
      </c>
    </row>
    <row r="71" spans="1:59" x14ac:dyDescent="0.25">
      <c r="A71" s="18" t="s">
        <v>24</v>
      </c>
      <c r="B71" s="12" t="s">
        <v>25</v>
      </c>
      <c r="C71" s="13"/>
      <c r="D71" s="13"/>
      <c r="E71" s="13"/>
      <c r="F71" s="14">
        <f>F72</f>
        <v>189131</v>
      </c>
      <c r="G71" s="14">
        <f t="shared" ref="G71:BD71" si="171">G72</f>
        <v>189131</v>
      </c>
      <c r="H71" s="14">
        <f t="shared" si="171"/>
        <v>0</v>
      </c>
      <c r="I71" s="14">
        <f t="shared" si="171"/>
        <v>0</v>
      </c>
      <c r="J71" s="14">
        <f t="shared" si="171"/>
        <v>0</v>
      </c>
      <c r="K71" s="14">
        <f t="shared" si="171"/>
        <v>0</v>
      </c>
      <c r="L71" s="14">
        <f t="shared" si="171"/>
        <v>0</v>
      </c>
      <c r="M71" s="14">
        <f t="shared" si="171"/>
        <v>0</v>
      </c>
      <c r="N71" s="14">
        <f t="shared" si="171"/>
        <v>0</v>
      </c>
      <c r="O71" s="14">
        <f t="shared" si="171"/>
        <v>0</v>
      </c>
      <c r="P71" s="14">
        <f t="shared" si="171"/>
        <v>0</v>
      </c>
      <c r="Q71" s="14">
        <f t="shared" si="171"/>
        <v>0</v>
      </c>
      <c r="R71" s="14">
        <f t="shared" si="171"/>
        <v>0</v>
      </c>
      <c r="S71" s="14">
        <f t="shared" si="171"/>
        <v>0</v>
      </c>
      <c r="T71" s="14">
        <f t="shared" si="171"/>
        <v>0</v>
      </c>
      <c r="U71" s="14">
        <f t="shared" si="171"/>
        <v>0</v>
      </c>
      <c r="V71" s="14">
        <f t="shared" si="171"/>
        <v>0</v>
      </c>
      <c r="W71" s="14">
        <f t="shared" si="171"/>
        <v>0</v>
      </c>
      <c r="X71" s="14">
        <f t="shared" si="171"/>
        <v>0</v>
      </c>
      <c r="Y71" s="14">
        <f t="shared" si="171"/>
        <v>0</v>
      </c>
      <c r="Z71" s="14">
        <f t="shared" si="171"/>
        <v>0</v>
      </c>
      <c r="AA71" s="14">
        <f t="shared" si="171"/>
        <v>0</v>
      </c>
      <c r="AB71" s="14">
        <f t="shared" si="171"/>
        <v>0</v>
      </c>
      <c r="AC71" s="14">
        <f t="shared" si="171"/>
        <v>0</v>
      </c>
      <c r="AD71" s="14">
        <f t="shared" si="171"/>
        <v>0</v>
      </c>
      <c r="AE71" s="14">
        <f t="shared" si="171"/>
        <v>0</v>
      </c>
      <c r="AF71" s="14">
        <f t="shared" si="171"/>
        <v>0</v>
      </c>
      <c r="AG71" s="14">
        <f t="shared" si="171"/>
        <v>0</v>
      </c>
      <c r="AH71" s="14">
        <f t="shared" si="171"/>
        <v>0</v>
      </c>
      <c r="AI71" s="14">
        <f t="shared" si="171"/>
        <v>0</v>
      </c>
      <c r="AJ71" s="14">
        <f t="shared" si="171"/>
        <v>0</v>
      </c>
      <c r="AK71" s="14">
        <f t="shared" si="171"/>
        <v>0</v>
      </c>
      <c r="AL71" s="14">
        <f t="shared" si="171"/>
        <v>0</v>
      </c>
      <c r="AM71" s="14">
        <f t="shared" si="171"/>
        <v>0</v>
      </c>
      <c r="AN71" s="14">
        <f t="shared" si="171"/>
        <v>0</v>
      </c>
      <c r="AO71" s="14">
        <f t="shared" si="171"/>
        <v>0</v>
      </c>
      <c r="AP71" s="14">
        <f t="shared" si="171"/>
        <v>0</v>
      </c>
      <c r="AQ71" s="14">
        <f t="shared" si="171"/>
        <v>0</v>
      </c>
      <c r="AR71" s="14">
        <f t="shared" si="171"/>
        <v>0</v>
      </c>
      <c r="AS71" s="14">
        <f t="shared" si="171"/>
        <v>0</v>
      </c>
      <c r="AT71" s="14">
        <f t="shared" si="171"/>
        <v>0</v>
      </c>
      <c r="AU71" s="14">
        <f t="shared" si="171"/>
        <v>0</v>
      </c>
      <c r="AV71" s="14">
        <f t="shared" si="171"/>
        <v>0</v>
      </c>
      <c r="AW71" s="14">
        <f t="shared" si="171"/>
        <v>0</v>
      </c>
      <c r="AX71" s="14">
        <f t="shared" si="171"/>
        <v>0</v>
      </c>
      <c r="AY71" s="14">
        <f t="shared" si="171"/>
        <v>0</v>
      </c>
      <c r="AZ71" s="14">
        <f t="shared" si="171"/>
        <v>0</v>
      </c>
      <c r="BA71" s="14">
        <f t="shared" si="171"/>
        <v>0</v>
      </c>
      <c r="BB71" s="14">
        <f t="shared" si="171"/>
        <v>0</v>
      </c>
      <c r="BC71" s="14">
        <f t="shared" si="171"/>
        <v>0</v>
      </c>
      <c r="BD71" s="14">
        <f t="shared" si="171"/>
        <v>0</v>
      </c>
      <c r="BE71" s="14">
        <f>BE72</f>
        <v>189131</v>
      </c>
      <c r="BF71" s="14">
        <f t="shared" ref="BF71:BG71" si="172">BF72</f>
        <v>189131</v>
      </c>
      <c r="BG71" s="14">
        <f t="shared" si="172"/>
        <v>0</v>
      </c>
    </row>
    <row r="72" spans="1:59" x14ac:dyDescent="0.25">
      <c r="A72" s="1" t="s">
        <v>22</v>
      </c>
      <c r="B72" s="1" t="s">
        <v>23</v>
      </c>
      <c r="C72" s="1"/>
      <c r="D72" s="1"/>
      <c r="E72" s="1"/>
      <c r="F72" s="7">
        <f>F73+F74</f>
        <v>189131</v>
      </c>
      <c r="G72" s="7">
        <f t="shared" ref="G72:I72" si="173">G73+G74</f>
        <v>189131</v>
      </c>
      <c r="H72" s="7">
        <f t="shared" si="173"/>
        <v>0</v>
      </c>
      <c r="I72" s="7">
        <f t="shared" si="173"/>
        <v>0</v>
      </c>
      <c r="J72" s="7">
        <f t="shared" ref="J72:Z72" si="174">J73+J74</f>
        <v>0</v>
      </c>
      <c r="K72" s="7">
        <f t="shared" si="174"/>
        <v>0</v>
      </c>
      <c r="L72" s="7">
        <f t="shared" si="174"/>
        <v>0</v>
      </c>
      <c r="M72" s="7">
        <f t="shared" si="174"/>
        <v>0</v>
      </c>
      <c r="N72" s="7">
        <f t="shared" si="174"/>
        <v>0</v>
      </c>
      <c r="O72" s="7">
        <f t="shared" si="174"/>
        <v>0</v>
      </c>
      <c r="P72" s="7">
        <f t="shared" si="174"/>
        <v>0</v>
      </c>
      <c r="Q72" s="7">
        <f t="shared" si="174"/>
        <v>0</v>
      </c>
      <c r="R72" s="7">
        <f t="shared" si="174"/>
        <v>0</v>
      </c>
      <c r="S72" s="7">
        <f t="shared" si="174"/>
        <v>0</v>
      </c>
      <c r="T72" s="7">
        <f t="shared" si="174"/>
        <v>0</v>
      </c>
      <c r="U72" s="7">
        <f t="shared" si="174"/>
        <v>0</v>
      </c>
      <c r="V72" s="7">
        <f t="shared" si="174"/>
        <v>0</v>
      </c>
      <c r="W72" s="7">
        <f t="shared" si="174"/>
        <v>0</v>
      </c>
      <c r="X72" s="7">
        <f t="shared" si="174"/>
        <v>0</v>
      </c>
      <c r="Y72" s="7">
        <f t="shared" si="174"/>
        <v>0</v>
      </c>
      <c r="Z72" s="7">
        <f t="shared" si="174"/>
        <v>0</v>
      </c>
      <c r="AA72" s="7">
        <f t="shared" ref="AA72:AF72" si="175">AA73+AA74</f>
        <v>0</v>
      </c>
      <c r="AB72" s="7">
        <f t="shared" si="175"/>
        <v>0</v>
      </c>
      <c r="AC72" s="7">
        <f t="shared" si="175"/>
        <v>0</v>
      </c>
      <c r="AD72" s="7">
        <f t="shared" si="175"/>
        <v>0</v>
      </c>
      <c r="AE72" s="7">
        <f t="shared" si="175"/>
        <v>0</v>
      </c>
      <c r="AF72" s="7">
        <f t="shared" si="175"/>
        <v>0</v>
      </c>
      <c r="AG72" s="7">
        <f t="shared" ref="AG72:AR72" si="176">AG73+AG74</f>
        <v>0</v>
      </c>
      <c r="AH72" s="7">
        <f t="shared" si="176"/>
        <v>0</v>
      </c>
      <c r="AI72" s="7">
        <f t="shared" si="176"/>
        <v>0</v>
      </c>
      <c r="AJ72" s="7">
        <f t="shared" si="176"/>
        <v>0</v>
      </c>
      <c r="AK72" s="7">
        <f t="shared" si="176"/>
        <v>0</v>
      </c>
      <c r="AL72" s="7">
        <f t="shared" si="176"/>
        <v>0</v>
      </c>
      <c r="AM72" s="7">
        <f t="shared" si="176"/>
        <v>0</v>
      </c>
      <c r="AN72" s="7">
        <f t="shared" si="176"/>
        <v>0</v>
      </c>
      <c r="AO72" s="7">
        <f t="shared" si="176"/>
        <v>0</v>
      </c>
      <c r="AP72" s="7">
        <f t="shared" si="176"/>
        <v>0</v>
      </c>
      <c r="AQ72" s="7">
        <f t="shared" si="176"/>
        <v>0</v>
      </c>
      <c r="AR72" s="7">
        <f t="shared" si="176"/>
        <v>0</v>
      </c>
      <c r="AS72" s="7">
        <f t="shared" ref="AS72:AU72" si="177">AS73+AS74</f>
        <v>0</v>
      </c>
      <c r="AT72" s="7">
        <f t="shared" si="177"/>
        <v>0</v>
      </c>
      <c r="AU72" s="7">
        <f t="shared" si="177"/>
        <v>0</v>
      </c>
      <c r="AV72" s="7">
        <f t="shared" ref="AV72:BG72" si="178">AV73+AV74</f>
        <v>0</v>
      </c>
      <c r="AW72" s="7">
        <f t="shared" si="178"/>
        <v>0</v>
      </c>
      <c r="AX72" s="7">
        <f t="shared" si="178"/>
        <v>0</v>
      </c>
      <c r="AY72" s="7">
        <f t="shared" si="178"/>
        <v>0</v>
      </c>
      <c r="AZ72" s="7">
        <f t="shared" si="178"/>
        <v>0</v>
      </c>
      <c r="BA72" s="7">
        <f t="shared" si="178"/>
        <v>0</v>
      </c>
      <c r="BB72" s="7">
        <f t="shared" si="178"/>
        <v>0</v>
      </c>
      <c r="BC72" s="7">
        <f t="shared" si="178"/>
        <v>0</v>
      </c>
      <c r="BD72" s="7">
        <f t="shared" si="178"/>
        <v>0</v>
      </c>
      <c r="BE72" s="7">
        <f t="shared" si="178"/>
        <v>189131</v>
      </c>
      <c r="BF72" s="7">
        <f t="shared" si="178"/>
        <v>189131</v>
      </c>
      <c r="BG72" s="7">
        <f t="shared" si="178"/>
        <v>0</v>
      </c>
    </row>
    <row r="73" spans="1:59" x14ac:dyDescent="0.25">
      <c r="A73" s="4">
        <v>3</v>
      </c>
      <c r="B73" s="29" t="s">
        <v>3</v>
      </c>
      <c r="C73" s="29"/>
      <c r="D73" s="29"/>
      <c r="E73" s="33"/>
      <c r="F73" s="8">
        <v>189131</v>
      </c>
      <c r="G73" s="8">
        <v>189131</v>
      </c>
      <c r="H73" s="8">
        <v>0</v>
      </c>
      <c r="I73" s="8"/>
      <c r="J73" s="8"/>
      <c r="K73" s="8"/>
      <c r="L73" s="2"/>
      <c r="M73" s="2"/>
      <c r="N73" s="2"/>
      <c r="O73" s="8"/>
      <c r="P73" s="8"/>
      <c r="Q73" s="8"/>
      <c r="R73" s="2"/>
      <c r="S73" s="2"/>
      <c r="T73" s="2"/>
      <c r="U73" s="8"/>
      <c r="V73" s="8"/>
      <c r="W73" s="8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8">
        <f>F73+I73+L73+O73+R73+U73+X73+AA73+AD73+AG73+AJ73+AM73+AP73+AS73+AV73+AY73+BB73</f>
        <v>189131</v>
      </c>
      <c r="BF73" s="8">
        <f t="shared" ref="BF73:BF74" si="179">G73+J73+M73+P73+S73+V73+Y73+AB73+AE73+AH73+AK73+AN73+AQ73+AT73+AW73+AZ73+BC73</f>
        <v>189131</v>
      </c>
      <c r="BG73" s="8">
        <f t="shared" ref="BG73:BG74" si="180">H73+K73+N73+Q73+T73+W73+Z73+AC73+AF73+AI73+AL73+AO73+AR73+AU73+AX73+BA73+BD73</f>
        <v>0</v>
      </c>
    </row>
    <row r="74" spans="1:59" x14ac:dyDescent="0.25">
      <c r="A74" s="4">
        <v>4</v>
      </c>
      <c r="B74" s="4" t="s">
        <v>4</v>
      </c>
      <c r="C74" s="2"/>
      <c r="D74" s="2"/>
      <c r="E74" s="11"/>
      <c r="F74" s="8">
        <v>0</v>
      </c>
      <c r="G74" s="8">
        <v>0</v>
      </c>
      <c r="H74" s="8">
        <v>0</v>
      </c>
      <c r="I74" s="8"/>
      <c r="J74" s="8"/>
      <c r="K74" s="8"/>
      <c r="L74" s="2"/>
      <c r="M74" s="2"/>
      <c r="N74" s="2"/>
      <c r="O74" s="8"/>
      <c r="P74" s="8"/>
      <c r="Q74" s="8"/>
      <c r="R74" s="2"/>
      <c r="S74" s="2"/>
      <c r="T74" s="2"/>
      <c r="U74" s="8"/>
      <c r="V74" s="8"/>
      <c r="W74" s="8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8">
        <f>F74+I74+L74+O74+R74+U74+X74+AA74+AD74+AG74+AJ74+AM74+AP74+AS74+AV74+AY74+BB74</f>
        <v>0</v>
      </c>
      <c r="BF74" s="8">
        <f t="shared" si="179"/>
        <v>0</v>
      </c>
      <c r="BG74" s="8">
        <f t="shared" si="180"/>
        <v>0</v>
      </c>
    </row>
    <row r="75" spans="1:59" x14ac:dyDescent="0.25">
      <c r="A75" s="12" t="s">
        <v>41</v>
      </c>
      <c r="B75" s="12" t="s">
        <v>42</v>
      </c>
      <c r="C75" s="21"/>
      <c r="D75" s="21"/>
      <c r="E75" s="21"/>
      <c r="F75" s="14">
        <f>F76</f>
        <v>0</v>
      </c>
      <c r="G75" s="14">
        <f t="shared" ref="G75:M75" si="181">G76</f>
        <v>0</v>
      </c>
      <c r="H75" s="14">
        <f t="shared" si="181"/>
        <v>0</v>
      </c>
      <c r="I75" s="14">
        <f t="shared" si="181"/>
        <v>0</v>
      </c>
      <c r="J75" s="14">
        <f t="shared" si="181"/>
        <v>0</v>
      </c>
      <c r="K75" s="14">
        <f t="shared" si="181"/>
        <v>0</v>
      </c>
      <c r="L75" s="14">
        <f t="shared" si="181"/>
        <v>0</v>
      </c>
      <c r="M75" s="14">
        <f t="shared" si="181"/>
        <v>0</v>
      </c>
      <c r="N75" s="14">
        <f>N76</f>
        <v>0</v>
      </c>
      <c r="O75" s="14">
        <f t="shared" ref="O75:BD75" si="182">O76</f>
        <v>17900</v>
      </c>
      <c r="P75" s="14">
        <f t="shared" si="182"/>
        <v>0</v>
      </c>
      <c r="Q75" s="14">
        <f t="shared" si="182"/>
        <v>0</v>
      </c>
      <c r="R75" s="14">
        <f t="shared" si="182"/>
        <v>0</v>
      </c>
      <c r="S75" s="14">
        <f t="shared" si="182"/>
        <v>0</v>
      </c>
      <c r="T75" s="14">
        <f t="shared" si="182"/>
        <v>0</v>
      </c>
      <c r="U75" s="14">
        <f t="shared" si="182"/>
        <v>0</v>
      </c>
      <c r="V75" s="14">
        <f t="shared" si="182"/>
        <v>0</v>
      </c>
      <c r="W75" s="14">
        <f t="shared" si="182"/>
        <v>0</v>
      </c>
      <c r="X75" s="14">
        <f t="shared" si="182"/>
        <v>0</v>
      </c>
      <c r="Y75" s="14">
        <f t="shared" si="182"/>
        <v>0</v>
      </c>
      <c r="Z75" s="14">
        <f t="shared" si="182"/>
        <v>0</v>
      </c>
      <c r="AA75" s="14">
        <f t="shared" si="182"/>
        <v>0</v>
      </c>
      <c r="AB75" s="14">
        <f t="shared" si="182"/>
        <v>0</v>
      </c>
      <c r="AC75" s="14">
        <f t="shared" si="182"/>
        <v>0</v>
      </c>
      <c r="AD75" s="14">
        <f t="shared" si="182"/>
        <v>0</v>
      </c>
      <c r="AE75" s="14">
        <f t="shared" si="182"/>
        <v>0</v>
      </c>
      <c r="AF75" s="14">
        <f t="shared" si="182"/>
        <v>0</v>
      </c>
      <c r="AG75" s="14">
        <f t="shared" si="182"/>
        <v>0</v>
      </c>
      <c r="AH75" s="14">
        <f t="shared" si="182"/>
        <v>0</v>
      </c>
      <c r="AI75" s="14">
        <f t="shared" si="182"/>
        <v>0</v>
      </c>
      <c r="AJ75" s="14">
        <f t="shared" si="182"/>
        <v>0</v>
      </c>
      <c r="AK75" s="14">
        <f t="shared" si="182"/>
        <v>0</v>
      </c>
      <c r="AL75" s="14">
        <f t="shared" si="182"/>
        <v>0</v>
      </c>
      <c r="AM75" s="14">
        <f t="shared" si="182"/>
        <v>0</v>
      </c>
      <c r="AN75" s="14">
        <f t="shared" si="182"/>
        <v>0</v>
      </c>
      <c r="AO75" s="14">
        <f t="shared" si="182"/>
        <v>0</v>
      </c>
      <c r="AP75" s="14">
        <f t="shared" si="182"/>
        <v>0</v>
      </c>
      <c r="AQ75" s="14">
        <f t="shared" si="182"/>
        <v>0</v>
      </c>
      <c r="AR75" s="14">
        <f t="shared" si="182"/>
        <v>0</v>
      </c>
      <c r="AS75" s="14">
        <f t="shared" si="182"/>
        <v>0</v>
      </c>
      <c r="AT75" s="14">
        <f t="shared" si="182"/>
        <v>0</v>
      </c>
      <c r="AU75" s="14">
        <f t="shared" si="182"/>
        <v>0</v>
      </c>
      <c r="AV75" s="14">
        <f t="shared" si="182"/>
        <v>0</v>
      </c>
      <c r="AW75" s="14">
        <f t="shared" si="182"/>
        <v>0</v>
      </c>
      <c r="AX75" s="14">
        <f t="shared" si="182"/>
        <v>0</v>
      </c>
      <c r="AY75" s="14">
        <f t="shared" si="182"/>
        <v>0</v>
      </c>
      <c r="AZ75" s="14">
        <f t="shared" si="182"/>
        <v>0</v>
      </c>
      <c r="BA75" s="14">
        <f t="shared" si="182"/>
        <v>0</v>
      </c>
      <c r="BB75" s="14">
        <f t="shared" si="182"/>
        <v>0</v>
      </c>
      <c r="BC75" s="14">
        <f t="shared" si="182"/>
        <v>0</v>
      </c>
      <c r="BD75" s="14">
        <f t="shared" si="182"/>
        <v>0</v>
      </c>
      <c r="BE75" s="14">
        <f>BE76</f>
        <v>17900</v>
      </c>
      <c r="BF75" s="14">
        <f t="shared" ref="BF75:BG75" si="183">BF76</f>
        <v>0</v>
      </c>
      <c r="BG75" s="14">
        <f t="shared" si="183"/>
        <v>0</v>
      </c>
    </row>
    <row r="76" spans="1:59" x14ac:dyDescent="0.25">
      <c r="A76" s="3" t="s">
        <v>5</v>
      </c>
      <c r="B76" s="3" t="s">
        <v>6</v>
      </c>
      <c r="C76" s="2"/>
      <c r="D76" s="2"/>
      <c r="E76" s="2"/>
      <c r="F76" s="7">
        <f>F77+F78</f>
        <v>0</v>
      </c>
      <c r="G76" s="7">
        <f t="shared" ref="G76:N76" si="184">G77+G78</f>
        <v>0</v>
      </c>
      <c r="H76" s="7">
        <f t="shared" si="184"/>
        <v>0</v>
      </c>
      <c r="I76" s="7">
        <f t="shared" si="184"/>
        <v>0</v>
      </c>
      <c r="J76" s="7">
        <f t="shared" si="184"/>
        <v>0</v>
      </c>
      <c r="K76" s="7">
        <f t="shared" si="184"/>
        <v>0</v>
      </c>
      <c r="L76" s="7">
        <f t="shared" si="184"/>
        <v>0</v>
      </c>
      <c r="M76" s="7">
        <f t="shared" si="184"/>
        <v>0</v>
      </c>
      <c r="N76" s="7">
        <f t="shared" si="184"/>
        <v>0</v>
      </c>
      <c r="O76" s="7">
        <f t="shared" ref="O76:T76" si="185">O77+O78</f>
        <v>17900</v>
      </c>
      <c r="P76" s="7">
        <f t="shared" si="185"/>
        <v>0</v>
      </c>
      <c r="Q76" s="7">
        <f t="shared" si="185"/>
        <v>0</v>
      </c>
      <c r="R76" s="7">
        <f t="shared" si="185"/>
        <v>0</v>
      </c>
      <c r="S76" s="7">
        <f t="shared" si="185"/>
        <v>0</v>
      </c>
      <c r="T76" s="7">
        <f t="shared" si="185"/>
        <v>0</v>
      </c>
      <c r="U76" s="7">
        <f t="shared" ref="U76:V76" si="186">U77+U78</f>
        <v>0</v>
      </c>
      <c r="V76" s="7">
        <f t="shared" si="186"/>
        <v>0</v>
      </c>
      <c r="W76" s="7">
        <f t="shared" ref="W76:AU76" si="187">W77+W78</f>
        <v>0</v>
      </c>
      <c r="X76" s="7">
        <f t="shared" si="187"/>
        <v>0</v>
      </c>
      <c r="Y76" s="7">
        <f t="shared" si="187"/>
        <v>0</v>
      </c>
      <c r="Z76" s="7">
        <f t="shared" si="187"/>
        <v>0</v>
      </c>
      <c r="AA76" s="7">
        <f t="shared" si="187"/>
        <v>0</v>
      </c>
      <c r="AB76" s="7">
        <f t="shared" si="187"/>
        <v>0</v>
      </c>
      <c r="AC76" s="7">
        <f t="shared" si="187"/>
        <v>0</v>
      </c>
      <c r="AD76" s="7">
        <f t="shared" si="187"/>
        <v>0</v>
      </c>
      <c r="AE76" s="7">
        <f t="shared" si="187"/>
        <v>0</v>
      </c>
      <c r="AF76" s="7">
        <f t="shared" si="187"/>
        <v>0</v>
      </c>
      <c r="AG76" s="7">
        <f t="shared" si="187"/>
        <v>0</v>
      </c>
      <c r="AH76" s="7">
        <f t="shared" si="187"/>
        <v>0</v>
      </c>
      <c r="AI76" s="7">
        <f t="shared" si="187"/>
        <v>0</v>
      </c>
      <c r="AJ76" s="7">
        <f t="shared" si="187"/>
        <v>0</v>
      </c>
      <c r="AK76" s="7">
        <f t="shared" si="187"/>
        <v>0</v>
      </c>
      <c r="AL76" s="7">
        <f t="shared" si="187"/>
        <v>0</v>
      </c>
      <c r="AM76" s="7">
        <f t="shared" si="187"/>
        <v>0</v>
      </c>
      <c r="AN76" s="7">
        <f t="shared" si="187"/>
        <v>0</v>
      </c>
      <c r="AO76" s="7">
        <f t="shared" si="187"/>
        <v>0</v>
      </c>
      <c r="AP76" s="7">
        <f t="shared" si="187"/>
        <v>0</v>
      </c>
      <c r="AQ76" s="7">
        <f t="shared" si="187"/>
        <v>0</v>
      </c>
      <c r="AR76" s="7">
        <f t="shared" si="187"/>
        <v>0</v>
      </c>
      <c r="AS76" s="7">
        <f t="shared" si="187"/>
        <v>0</v>
      </c>
      <c r="AT76" s="7">
        <f t="shared" si="187"/>
        <v>0</v>
      </c>
      <c r="AU76" s="7">
        <f t="shared" si="187"/>
        <v>0</v>
      </c>
      <c r="AV76" s="7">
        <f t="shared" ref="AV76:BG76" si="188">AV77+AV78</f>
        <v>0</v>
      </c>
      <c r="AW76" s="7">
        <f t="shared" si="188"/>
        <v>0</v>
      </c>
      <c r="AX76" s="7">
        <f t="shared" si="188"/>
        <v>0</v>
      </c>
      <c r="AY76" s="7">
        <f t="shared" si="188"/>
        <v>0</v>
      </c>
      <c r="AZ76" s="7">
        <f t="shared" si="188"/>
        <v>0</v>
      </c>
      <c r="BA76" s="7">
        <f t="shared" si="188"/>
        <v>0</v>
      </c>
      <c r="BB76" s="7">
        <f t="shared" si="188"/>
        <v>0</v>
      </c>
      <c r="BC76" s="7">
        <f t="shared" si="188"/>
        <v>0</v>
      </c>
      <c r="BD76" s="7">
        <f t="shared" si="188"/>
        <v>0</v>
      </c>
      <c r="BE76" s="7">
        <f t="shared" si="188"/>
        <v>17900</v>
      </c>
      <c r="BF76" s="7">
        <f t="shared" si="188"/>
        <v>0</v>
      </c>
      <c r="BG76" s="7">
        <f t="shared" si="188"/>
        <v>0</v>
      </c>
    </row>
    <row r="77" spans="1:59" x14ac:dyDescent="0.25">
      <c r="A77" s="4">
        <v>3</v>
      </c>
      <c r="B77" s="33" t="s">
        <v>3</v>
      </c>
      <c r="C77" s="34"/>
      <c r="D77" s="34"/>
      <c r="E77" s="35"/>
      <c r="F77" s="8"/>
      <c r="G77" s="8"/>
      <c r="H77" s="8"/>
      <c r="I77" s="2"/>
      <c r="J77" s="2"/>
      <c r="K77" s="2"/>
      <c r="L77" s="2"/>
      <c r="M77" s="2"/>
      <c r="N77" s="2"/>
      <c r="O77" s="8">
        <v>17900</v>
      </c>
      <c r="P77" s="8">
        <v>0</v>
      </c>
      <c r="Q77" s="8">
        <v>0</v>
      </c>
      <c r="R77" s="2"/>
      <c r="S77" s="2"/>
      <c r="T77" s="2"/>
      <c r="U77" s="8"/>
      <c r="V77" s="8"/>
      <c r="W77" s="8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8">
        <f>F77+I77+L77+O77+R77+U77+X77+AA77+AD77+AG77+AJ77+AM77+AP77+AS77+AV77+AY77+BB77</f>
        <v>17900</v>
      </c>
      <c r="BF77" s="8">
        <f t="shared" ref="BF77:BF78" si="189">G77+J77+M77+P77+S77+V77+Y77+AB77+AE77+AH77+AK77+AN77+AQ77+AT77+AW77+AZ77+BC77</f>
        <v>0</v>
      </c>
      <c r="BG77" s="8">
        <f t="shared" ref="BG77:BG78" si="190">H77+K77+N77+Q77+T77+W77+Z77+AC77+AF77+AI77+AL77+AO77+AR77+AU77+AX77+BA77+BD77</f>
        <v>0</v>
      </c>
    </row>
    <row r="78" spans="1:59" x14ac:dyDescent="0.25">
      <c r="A78" s="4">
        <v>4</v>
      </c>
      <c r="B78" s="4" t="s">
        <v>4</v>
      </c>
      <c r="C78" s="2"/>
      <c r="D78" s="2"/>
      <c r="E78" s="2"/>
      <c r="F78" s="8"/>
      <c r="G78" s="8"/>
      <c r="H78" s="8"/>
      <c r="I78" s="2"/>
      <c r="J78" s="2"/>
      <c r="K78" s="2"/>
      <c r="L78" s="2"/>
      <c r="M78" s="2"/>
      <c r="N78" s="2"/>
      <c r="O78" s="8">
        <v>0</v>
      </c>
      <c r="P78" s="8">
        <v>0</v>
      </c>
      <c r="Q78" s="8">
        <v>0</v>
      </c>
      <c r="R78" s="2"/>
      <c r="S78" s="2"/>
      <c r="T78" s="2"/>
      <c r="U78" s="8"/>
      <c r="V78" s="8"/>
      <c r="W78" s="8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8">
        <f>F78+I78+L78+O78+R78+U78+X78+AA78+AD78+AG78+AJ78+AM78+AP78+AS78+AV78+AY78+BB78</f>
        <v>0</v>
      </c>
      <c r="BF78" s="8">
        <f t="shared" si="189"/>
        <v>0</v>
      </c>
      <c r="BG78" s="8">
        <f t="shared" si="190"/>
        <v>0</v>
      </c>
    </row>
    <row r="79" spans="1:59" x14ac:dyDescent="0.25">
      <c r="A79" s="20" t="s">
        <v>43</v>
      </c>
      <c r="B79" s="43" t="s">
        <v>44</v>
      </c>
      <c r="C79" s="43"/>
      <c r="D79" s="43"/>
      <c r="E79" s="43"/>
      <c r="F79" s="14">
        <f>F80</f>
        <v>0</v>
      </c>
      <c r="G79" s="14">
        <f t="shared" ref="G79:N79" si="191">G80</f>
        <v>0</v>
      </c>
      <c r="H79" s="14">
        <f t="shared" si="191"/>
        <v>0</v>
      </c>
      <c r="I79" s="14">
        <f t="shared" si="191"/>
        <v>0</v>
      </c>
      <c r="J79" s="14">
        <f t="shared" si="191"/>
        <v>0</v>
      </c>
      <c r="K79" s="14">
        <f t="shared" si="191"/>
        <v>0</v>
      </c>
      <c r="L79" s="14">
        <f t="shared" si="191"/>
        <v>0</v>
      </c>
      <c r="M79" s="14">
        <f t="shared" si="191"/>
        <v>0</v>
      </c>
      <c r="N79" s="14">
        <f t="shared" si="191"/>
        <v>0</v>
      </c>
      <c r="O79" s="14">
        <f t="shared" ref="O79:BG79" si="192">O80</f>
        <v>1020000</v>
      </c>
      <c r="P79" s="14">
        <f t="shared" si="192"/>
        <v>191000</v>
      </c>
      <c r="Q79" s="14">
        <f t="shared" si="192"/>
        <v>0</v>
      </c>
      <c r="R79" s="14">
        <f t="shared" si="192"/>
        <v>0</v>
      </c>
      <c r="S79" s="14">
        <f t="shared" si="192"/>
        <v>0</v>
      </c>
      <c r="T79" s="14">
        <f t="shared" si="192"/>
        <v>0</v>
      </c>
      <c r="U79" s="14">
        <f t="shared" si="192"/>
        <v>0</v>
      </c>
      <c r="V79" s="14">
        <f t="shared" si="192"/>
        <v>0</v>
      </c>
      <c r="W79" s="14">
        <f t="shared" si="192"/>
        <v>0</v>
      </c>
      <c r="X79" s="14">
        <f t="shared" si="192"/>
        <v>0</v>
      </c>
      <c r="Y79" s="14">
        <f t="shared" si="192"/>
        <v>0</v>
      </c>
      <c r="Z79" s="14">
        <f t="shared" si="192"/>
        <v>0</v>
      </c>
      <c r="AA79" s="14">
        <f t="shared" si="192"/>
        <v>0</v>
      </c>
      <c r="AB79" s="14">
        <f t="shared" si="192"/>
        <v>0</v>
      </c>
      <c r="AC79" s="14">
        <f t="shared" si="192"/>
        <v>0</v>
      </c>
      <c r="AD79" s="14">
        <f t="shared" si="192"/>
        <v>0</v>
      </c>
      <c r="AE79" s="14">
        <f t="shared" si="192"/>
        <v>0</v>
      </c>
      <c r="AF79" s="14">
        <f t="shared" si="192"/>
        <v>0</v>
      </c>
      <c r="AG79" s="14">
        <f t="shared" si="192"/>
        <v>700</v>
      </c>
      <c r="AH79" s="14">
        <f t="shared" si="192"/>
        <v>700</v>
      </c>
      <c r="AI79" s="14">
        <f t="shared" si="192"/>
        <v>700</v>
      </c>
      <c r="AJ79" s="14">
        <f t="shared" si="192"/>
        <v>0</v>
      </c>
      <c r="AK79" s="14">
        <f t="shared" si="192"/>
        <v>0</v>
      </c>
      <c r="AL79" s="14">
        <f t="shared" si="192"/>
        <v>0</v>
      </c>
      <c r="AM79" s="14">
        <f t="shared" si="192"/>
        <v>0</v>
      </c>
      <c r="AN79" s="14">
        <f t="shared" si="192"/>
        <v>0</v>
      </c>
      <c r="AO79" s="14">
        <f t="shared" si="192"/>
        <v>0</v>
      </c>
      <c r="AP79" s="14">
        <f t="shared" si="192"/>
        <v>0</v>
      </c>
      <c r="AQ79" s="14">
        <f t="shared" si="192"/>
        <v>0</v>
      </c>
      <c r="AR79" s="14">
        <f t="shared" si="192"/>
        <v>0</v>
      </c>
      <c r="AS79" s="14">
        <f t="shared" si="192"/>
        <v>0</v>
      </c>
      <c r="AT79" s="14">
        <f t="shared" si="192"/>
        <v>0</v>
      </c>
      <c r="AU79" s="14">
        <f t="shared" si="192"/>
        <v>0</v>
      </c>
      <c r="AV79" s="14">
        <f t="shared" si="192"/>
        <v>0</v>
      </c>
      <c r="AW79" s="14">
        <f t="shared" si="192"/>
        <v>0</v>
      </c>
      <c r="AX79" s="14">
        <f t="shared" si="192"/>
        <v>0</v>
      </c>
      <c r="AY79" s="14">
        <f t="shared" si="192"/>
        <v>0</v>
      </c>
      <c r="AZ79" s="14">
        <f t="shared" si="192"/>
        <v>0</v>
      </c>
      <c r="BA79" s="14">
        <f t="shared" si="192"/>
        <v>0</v>
      </c>
      <c r="BB79" s="14">
        <f t="shared" si="192"/>
        <v>0</v>
      </c>
      <c r="BC79" s="14">
        <f t="shared" si="192"/>
        <v>0</v>
      </c>
      <c r="BD79" s="14">
        <f t="shared" si="192"/>
        <v>0</v>
      </c>
      <c r="BE79" s="14">
        <f t="shared" si="192"/>
        <v>1020700</v>
      </c>
      <c r="BF79" s="14">
        <f t="shared" si="192"/>
        <v>191700</v>
      </c>
      <c r="BG79" s="14">
        <f t="shared" si="192"/>
        <v>700</v>
      </c>
    </row>
    <row r="80" spans="1:59" x14ac:dyDescent="0.25">
      <c r="A80" s="1" t="s">
        <v>45</v>
      </c>
      <c r="B80" s="1" t="s">
        <v>46</v>
      </c>
      <c r="C80" s="1"/>
      <c r="D80" s="1"/>
      <c r="E80" s="1"/>
      <c r="F80" s="7">
        <f>F81+F82</f>
        <v>0</v>
      </c>
      <c r="G80" s="7">
        <f t="shared" ref="G80:N80" si="193">G81+G82</f>
        <v>0</v>
      </c>
      <c r="H80" s="7">
        <f t="shared" si="193"/>
        <v>0</v>
      </c>
      <c r="I80" s="7">
        <f t="shared" si="193"/>
        <v>0</v>
      </c>
      <c r="J80" s="7">
        <f t="shared" si="193"/>
        <v>0</v>
      </c>
      <c r="K80" s="7">
        <f t="shared" si="193"/>
        <v>0</v>
      </c>
      <c r="L80" s="7">
        <f t="shared" si="193"/>
        <v>0</v>
      </c>
      <c r="M80" s="7">
        <f t="shared" si="193"/>
        <v>0</v>
      </c>
      <c r="N80" s="7">
        <f t="shared" si="193"/>
        <v>0</v>
      </c>
      <c r="O80" s="7">
        <f t="shared" ref="O80:T80" si="194">O81+O82</f>
        <v>1020000</v>
      </c>
      <c r="P80" s="7">
        <f t="shared" si="194"/>
        <v>191000</v>
      </c>
      <c r="Q80" s="7">
        <f t="shared" si="194"/>
        <v>0</v>
      </c>
      <c r="R80" s="7">
        <f t="shared" si="194"/>
        <v>0</v>
      </c>
      <c r="S80" s="7">
        <f t="shared" si="194"/>
        <v>0</v>
      </c>
      <c r="T80" s="7">
        <f t="shared" si="194"/>
        <v>0</v>
      </c>
      <c r="U80" s="7">
        <f t="shared" ref="U80:W80" si="195">U81+U82</f>
        <v>0</v>
      </c>
      <c r="V80" s="7">
        <f t="shared" si="195"/>
        <v>0</v>
      </c>
      <c r="W80" s="7">
        <f t="shared" si="195"/>
        <v>0</v>
      </c>
      <c r="X80" s="7">
        <f t="shared" ref="X80:AU80" si="196">X81+X82</f>
        <v>0</v>
      </c>
      <c r="Y80" s="7">
        <f t="shared" si="196"/>
        <v>0</v>
      </c>
      <c r="Z80" s="7">
        <f t="shared" si="196"/>
        <v>0</v>
      </c>
      <c r="AA80" s="7">
        <f t="shared" si="196"/>
        <v>0</v>
      </c>
      <c r="AB80" s="7">
        <f t="shared" si="196"/>
        <v>0</v>
      </c>
      <c r="AC80" s="7">
        <f t="shared" si="196"/>
        <v>0</v>
      </c>
      <c r="AD80" s="7">
        <f t="shared" si="196"/>
        <v>0</v>
      </c>
      <c r="AE80" s="7">
        <f t="shared" si="196"/>
        <v>0</v>
      </c>
      <c r="AF80" s="7">
        <f t="shared" si="196"/>
        <v>0</v>
      </c>
      <c r="AG80" s="7">
        <f t="shared" si="196"/>
        <v>700</v>
      </c>
      <c r="AH80" s="7">
        <f t="shared" si="196"/>
        <v>700</v>
      </c>
      <c r="AI80" s="7">
        <f t="shared" si="196"/>
        <v>700</v>
      </c>
      <c r="AJ80" s="7">
        <f t="shared" si="196"/>
        <v>0</v>
      </c>
      <c r="AK80" s="7">
        <f t="shared" si="196"/>
        <v>0</v>
      </c>
      <c r="AL80" s="7">
        <f t="shared" si="196"/>
        <v>0</v>
      </c>
      <c r="AM80" s="7">
        <f t="shared" si="196"/>
        <v>0</v>
      </c>
      <c r="AN80" s="7">
        <f t="shared" si="196"/>
        <v>0</v>
      </c>
      <c r="AO80" s="7">
        <f t="shared" si="196"/>
        <v>0</v>
      </c>
      <c r="AP80" s="7">
        <f t="shared" si="196"/>
        <v>0</v>
      </c>
      <c r="AQ80" s="7">
        <f t="shared" si="196"/>
        <v>0</v>
      </c>
      <c r="AR80" s="7">
        <f t="shared" si="196"/>
        <v>0</v>
      </c>
      <c r="AS80" s="7">
        <f t="shared" si="196"/>
        <v>0</v>
      </c>
      <c r="AT80" s="7">
        <f t="shared" si="196"/>
        <v>0</v>
      </c>
      <c r="AU80" s="7">
        <f t="shared" si="196"/>
        <v>0</v>
      </c>
      <c r="AV80" s="7">
        <f t="shared" ref="AV80:BG80" si="197">AV81+AV82</f>
        <v>0</v>
      </c>
      <c r="AW80" s="7">
        <f t="shared" si="197"/>
        <v>0</v>
      </c>
      <c r="AX80" s="7">
        <f t="shared" si="197"/>
        <v>0</v>
      </c>
      <c r="AY80" s="7">
        <f t="shared" si="197"/>
        <v>0</v>
      </c>
      <c r="AZ80" s="7">
        <f t="shared" si="197"/>
        <v>0</v>
      </c>
      <c r="BA80" s="7">
        <f t="shared" si="197"/>
        <v>0</v>
      </c>
      <c r="BB80" s="7">
        <f t="shared" si="197"/>
        <v>0</v>
      </c>
      <c r="BC80" s="7">
        <f t="shared" si="197"/>
        <v>0</v>
      </c>
      <c r="BD80" s="7">
        <f t="shared" si="197"/>
        <v>0</v>
      </c>
      <c r="BE80" s="7">
        <f t="shared" si="197"/>
        <v>1020700</v>
      </c>
      <c r="BF80" s="7">
        <f t="shared" si="197"/>
        <v>191700</v>
      </c>
      <c r="BG80" s="7">
        <f t="shared" si="197"/>
        <v>700</v>
      </c>
    </row>
    <row r="81" spans="1:59" x14ac:dyDescent="0.25">
      <c r="A81" s="4">
        <v>3</v>
      </c>
      <c r="B81" s="33" t="s">
        <v>3</v>
      </c>
      <c r="C81" s="34"/>
      <c r="D81" s="34"/>
      <c r="E81" s="35"/>
      <c r="F81" s="8"/>
      <c r="G81" s="8"/>
      <c r="H81" s="8"/>
      <c r="I81" s="2"/>
      <c r="J81" s="2"/>
      <c r="K81" s="2"/>
      <c r="L81" s="2"/>
      <c r="M81" s="2"/>
      <c r="N81" s="2"/>
      <c r="O81" s="8">
        <v>490000</v>
      </c>
      <c r="P81" s="8">
        <v>191000</v>
      </c>
      <c r="Q81" s="8">
        <v>0</v>
      </c>
      <c r="R81" s="2"/>
      <c r="S81" s="2"/>
      <c r="T81" s="2"/>
      <c r="U81" s="8"/>
      <c r="V81" s="8"/>
      <c r="W81" s="8"/>
      <c r="X81" s="2"/>
      <c r="Y81" s="2"/>
      <c r="Z81" s="2"/>
      <c r="AA81" s="2"/>
      <c r="AB81" s="2"/>
      <c r="AC81" s="2"/>
      <c r="AD81" s="2"/>
      <c r="AE81" s="2"/>
      <c r="AF81" s="2"/>
      <c r="AG81" s="2">
        <v>700</v>
      </c>
      <c r="AH81" s="2">
        <v>700</v>
      </c>
      <c r="AI81" s="2">
        <v>700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8">
        <f>F81+I81+L81+O81+R81+U81+X81+AA81+AD81+AG81+AJ81+AM81+AP81+AS81+AV81+AY81+BB81</f>
        <v>490700</v>
      </c>
      <c r="BF81" s="8">
        <f t="shared" ref="BF81:BF82" si="198">G81+J81+M81+P81+S81+V81+Y81+AB81+AE81+AH81+AK81+AN81+AQ81+AT81+AW81+AZ81+BC81</f>
        <v>191700</v>
      </c>
      <c r="BG81" s="8">
        <f t="shared" ref="BG81:BG82" si="199">H81+K81+N81+Q81+T81+W81+Z81+AC81+AF81+AI81+AL81+AO81+AR81+AU81+AX81+BA81+BD81</f>
        <v>700</v>
      </c>
    </row>
    <row r="82" spans="1:59" x14ac:dyDescent="0.25">
      <c r="A82" s="4">
        <v>4</v>
      </c>
      <c r="B82" s="4" t="s">
        <v>4</v>
      </c>
      <c r="C82" s="2"/>
      <c r="D82" s="2"/>
      <c r="E82" s="2"/>
      <c r="F82" s="8"/>
      <c r="G82" s="8"/>
      <c r="H82" s="8"/>
      <c r="I82" s="2"/>
      <c r="J82" s="2"/>
      <c r="K82" s="2"/>
      <c r="L82" s="2"/>
      <c r="M82" s="2"/>
      <c r="N82" s="2"/>
      <c r="O82" s="8">
        <v>530000</v>
      </c>
      <c r="P82" s="8">
        <v>0</v>
      </c>
      <c r="Q82" s="8">
        <v>0</v>
      </c>
      <c r="R82" s="2"/>
      <c r="S82" s="2"/>
      <c r="T82" s="2"/>
      <c r="U82" s="8"/>
      <c r="V82" s="8"/>
      <c r="W82" s="8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8">
        <f>F82+I82+L82+O82+R82+U82+X82+AA82+AD82+AG82+AJ82+AM82+AP82+AS82+AV82+AY82+BB82</f>
        <v>530000</v>
      </c>
      <c r="BF82" s="8">
        <f t="shared" si="198"/>
        <v>0</v>
      </c>
      <c r="BG82" s="8">
        <f t="shared" si="199"/>
        <v>0</v>
      </c>
    </row>
    <row r="83" spans="1:59" x14ac:dyDescent="0.25">
      <c r="A83" s="20" t="s">
        <v>47</v>
      </c>
      <c r="B83" s="44" t="s">
        <v>48</v>
      </c>
      <c r="C83" s="44"/>
      <c r="D83" s="44"/>
      <c r="E83" s="44"/>
      <c r="F83" s="14">
        <f>F84</f>
        <v>0</v>
      </c>
      <c r="G83" s="14">
        <f t="shared" ref="G83:N83" si="200">G84</f>
        <v>0</v>
      </c>
      <c r="H83" s="14">
        <f t="shared" si="200"/>
        <v>0</v>
      </c>
      <c r="I83" s="14">
        <f t="shared" si="200"/>
        <v>0</v>
      </c>
      <c r="J83" s="14">
        <f t="shared" si="200"/>
        <v>0</v>
      </c>
      <c r="K83" s="14">
        <f t="shared" si="200"/>
        <v>0</v>
      </c>
      <c r="L83" s="14">
        <f t="shared" si="200"/>
        <v>0</v>
      </c>
      <c r="M83" s="14">
        <f t="shared" si="200"/>
        <v>0</v>
      </c>
      <c r="N83" s="14">
        <f t="shared" si="200"/>
        <v>0</v>
      </c>
      <c r="O83" s="14">
        <f t="shared" ref="O83:BD83" si="201">O84</f>
        <v>420000</v>
      </c>
      <c r="P83" s="14">
        <f t="shared" si="201"/>
        <v>0</v>
      </c>
      <c r="Q83" s="14">
        <f t="shared" si="201"/>
        <v>0</v>
      </c>
      <c r="R83" s="14">
        <f t="shared" si="201"/>
        <v>0</v>
      </c>
      <c r="S83" s="14">
        <f t="shared" si="201"/>
        <v>0</v>
      </c>
      <c r="T83" s="14">
        <f t="shared" si="201"/>
        <v>0</v>
      </c>
      <c r="U83" s="14">
        <f t="shared" si="201"/>
        <v>173637</v>
      </c>
      <c r="V83" s="14">
        <f t="shared" si="201"/>
        <v>0</v>
      </c>
      <c r="W83" s="14">
        <f t="shared" si="201"/>
        <v>0</v>
      </c>
      <c r="X83" s="14">
        <f t="shared" si="201"/>
        <v>0</v>
      </c>
      <c r="Y83" s="14">
        <f t="shared" si="201"/>
        <v>0</v>
      </c>
      <c r="Z83" s="14">
        <f t="shared" si="201"/>
        <v>0</v>
      </c>
      <c r="AA83" s="14">
        <f t="shared" si="201"/>
        <v>0</v>
      </c>
      <c r="AB83" s="14">
        <f t="shared" si="201"/>
        <v>0</v>
      </c>
      <c r="AC83" s="14">
        <f t="shared" si="201"/>
        <v>0</v>
      </c>
      <c r="AD83" s="14">
        <f t="shared" si="201"/>
        <v>0</v>
      </c>
      <c r="AE83" s="14">
        <f t="shared" si="201"/>
        <v>0</v>
      </c>
      <c r="AF83" s="14">
        <f t="shared" si="201"/>
        <v>0</v>
      </c>
      <c r="AG83" s="14">
        <f t="shared" si="201"/>
        <v>0</v>
      </c>
      <c r="AH83" s="14">
        <f t="shared" si="201"/>
        <v>0</v>
      </c>
      <c r="AI83" s="14">
        <f t="shared" si="201"/>
        <v>0</v>
      </c>
      <c r="AJ83" s="14">
        <f t="shared" si="201"/>
        <v>0</v>
      </c>
      <c r="AK83" s="14">
        <f t="shared" si="201"/>
        <v>0</v>
      </c>
      <c r="AL83" s="14">
        <f t="shared" si="201"/>
        <v>0</v>
      </c>
      <c r="AM83" s="14">
        <f t="shared" si="201"/>
        <v>0</v>
      </c>
      <c r="AN83" s="14">
        <f t="shared" si="201"/>
        <v>0</v>
      </c>
      <c r="AO83" s="14">
        <f t="shared" si="201"/>
        <v>0</v>
      </c>
      <c r="AP83" s="14">
        <f t="shared" si="201"/>
        <v>0</v>
      </c>
      <c r="AQ83" s="14">
        <f t="shared" si="201"/>
        <v>0</v>
      </c>
      <c r="AR83" s="14">
        <f t="shared" si="201"/>
        <v>0</v>
      </c>
      <c r="AS83" s="14">
        <f t="shared" si="201"/>
        <v>0</v>
      </c>
      <c r="AT83" s="14">
        <f t="shared" si="201"/>
        <v>0</v>
      </c>
      <c r="AU83" s="14">
        <f t="shared" si="201"/>
        <v>0</v>
      </c>
      <c r="AV83" s="14">
        <f t="shared" si="201"/>
        <v>0</v>
      </c>
      <c r="AW83" s="14">
        <f t="shared" si="201"/>
        <v>0</v>
      </c>
      <c r="AX83" s="14">
        <f t="shared" si="201"/>
        <v>0</v>
      </c>
      <c r="AY83" s="14">
        <f t="shared" si="201"/>
        <v>0</v>
      </c>
      <c r="AZ83" s="14">
        <f t="shared" si="201"/>
        <v>0</v>
      </c>
      <c r="BA83" s="14">
        <f t="shared" si="201"/>
        <v>0</v>
      </c>
      <c r="BB83" s="14">
        <f t="shared" si="201"/>
        <v>0</v>
      </c>
      <c r="BC83" s="14">
        <f t="shared" si="201"/>
        <v>0</v>
      </c>
      <c r="BD83" s="14">
        <f t="shared" si="201"/>
        <v>0</v>
      </c>
      <c r="BE83" s="14">
        <f>BE84</f>
        <v>593637</v>
      </c>
      <c r="BF83" s="14">
        <f t="shared" ref="BF83:BG83" si="202">BF84</f>
        <v>0</v>
      </c>
      <c r="BG83" s="14">
        <f t="shared" si="202"/>
        <v>0</v>
      </c>
    </row>
    <row r="84" spans="1:59" x14ac:dyDescent="0.25">
      <c r="A84" s="3" t="s">
        <v>5</v>
      </c>
      <c r="B84" s="3" t="s">
        <v>6</v>
      </c>
      <c r="C84" s="2"/>
      <c r="D84" s="2"/>
      <c r="E84" s="2"/>
      <c r="F84" s="7">
        <f t="shared" ref="F84:N84" si="203">F85+F86</f>
        <v>0</v>
      </c>
      <c r="G84" s="7">
        <f t="shared" si="203"/>
        <v>0</v>
      </c>
      <c r="H84" s="7">
        <f t="shared" si="203"/>
        <v>0</v>
      </c>
      <c r="I84" s="7">
        <f t="shared" si="203"/>
        <v>0</v>
      </c>
      <c r="J84" s="7">
        <f t="shared" si="203"/>
        <v>0</v>
      </c>
      <c r="K84" s="7">
        <f t="shared" si="203"/>
        <v>0</v>
      </c>
      <c r="L84" s="7">
        <f t="shared" si="203"/>
        <v>0</v>
      </c>
      <c r="M84" s="7">
        <f t="shared" si="203"/>
        <v>0</v>
      </c>
      <c r="N84" s="7">
        <f t="shared" si="203"/>
        <v>0</v>
      </c>
      <c r="O84" s="7">
        <f t="shared" ref="O84:T84" si="204">O85+O86</f>
        <v>420000</v>
      </c>
      <c r="P84" s="7">
        <f t="shared" si="204"/>
        <v>0</v>
      </c>
      <c r="Q84" s="7">
        <f t="shared" si="204"/>
        <v>0</v>
      </c>
      <c r="R84" s="7">
        <f t="shared" si="204"/>
        <v>0</v>
      </c>
      <c r="S84" s="7">
        <f t="shared" si="204"/>
        <v>0</v>
      </c>
      <c r="T84" s="7">
        <f t="shared" si="204"/>
        <v>0</v>
      </c>
      <c r="U84" s="7">
        <f t="shared" ref="U84:W84" si="205">U85+U86</f>
        <v>173637</v>
      </c>
      <c r="V84" s="7">
        <f t="shared" si="205"/>
        <v>0</v>
      </c>
      <c r="W84" s="7">
        <f t="shared" si="205"/>
        <v>0</v>
      </c>
      <c r="X84" s="7">
        <f t="shared" ref="X84:AU84" si="206">X85+X86</f>
        <v>0</v>
      </c>
      <c r="Y84" s="7">
        <f t="shared" si="206"/>
        <v>0</v>
      </c>
      <c r="Z84" s="7">
        <f t="shared" si="206"/>
        <v>0</v>
      </c>
      <c r="AA84" s="7">
        <f t="shared" si="206"/>
        <v>0</v>
      </c>
      <c r="AB84" s="7">
        <f t="shared" si="206"/>
        <v>0</v>
      </c>
      <c r="AC84" s="7">
        <f t="shared" si="206"/>
        <v>0</v>
      </c>
      <c r="AD84" s="7">
        <f t="shared" si="206"/>
        <v>0</v>
      </c>
      <c r="AE84" s="7">
        <f t="shared" si="206"/>
        <v>0</v>
      </c>
      <c r="AF84" s="7">
        <f t="shared" si="206"/>
        <v>0</v>
      </c>
      <c r="AG84" s="7">
        <f t="shared" si="206"/>
        <v>0</v>
      </c>
      <c r="AH84" s="7">
        <f t="shared" si="206"/>
        <v>0</v>
      </c>
      <c r="AI84" s="7">
        <f t="shared" si="206"/>
        <v>0</v>
      </c>
      <c r="AJ84" s="7">
        <f t="shared" si="206"/>
        <v>0</v>
      </c>
      <c r="AK84" s="7">
        <f t="shared" si="206"/>
        <v>0</v>
      </c>
      <c r="AL84" s="7">
        <f t="shared" si="206"/>
        <v>0</v>
      </c>
      <c r="AM84" s="7">
        <f t="shared" si="206"/>
        <v>0</v>
      </c>
      <c r="AN84" s="7">
        <f t="shared" si="206"/>
        <v>0</v>
      </c>
      <c r="AO84" s="7">
        <f t="shared" si="206"/>
        <v>0</v>
      </c>
      <c r="AP84" s="7">
        <f t="shared" si="206"/>
        <v>0</v>
      </c>
      <c r="AQ84" s="7">
        <f t="shared" si="206"/>
        <v>0</v>
      </c>
      <c r="AR84" s="7">
        <f t="shared" si="206"/>
        <v>0</v>
      </c>
      <c r="AS84" s="7">
        <f t="shared" si="206"/>
        <v>0</v>
      </c>
      <c r="AT84" s="7">
        <f t="shared" si="206"/>
        <v>0</v>
      </c>
      <c r="AU84" s="7">
        <f t="shared" si="206"/>
        <v>0</v>
      </c>
      <c r="AV84" s="7">
        <f t="shared" ref="AV84:BG84" si="207">AV85+AV86</f>
        <v>0</v>
      </c>
      <c r="AW84" s="7">
        <f t="shared" si="207"/>
        <v>0</v>
      </c>
      <c r="AX84" s="7">
        <f t="shared" si="207"/>
        <v>0</v>
      </c>
      <c r="AY84" s="7">
        <f t="shared" si="207"/>
        <v>0</v>
      </c>
      <c r="AZ84" s="7">
        <f t="shared" si="207"/>
        <v>0</v>
      </c>
      <c r="BA84" s="7">
        <f t="shared" si="207"/>
        <v>0</v>
      </c>
      <c r="BB84" s="7">
        <f t="shared" si="207"/>
        <v>0</v>
      </c>
      <c r="BC84" s="7">
        <f t="shared" si="207"/>
        <v>0</v>
      </c>
      <c r="BD84" s="7">
        <f t="shared" si="207"/>
        <v>0</v>
      </c>
      <c r="BE84" s="7">
        <f t="shared" si="207"/>
        <v>593637</v>
      </c>
      <c r="BF84" s="7">
        <f t="shared" si="207"/>
        <v>0</v>
      </c>
      <c r="BG84" s="7">
        <f t="shared" si="207"/>
        <v>0</v>
      </c>
    </row>
    <row r="85" spans="1:59" x14ac:dyDescent="0.25">
      <c r="A85" s="4">
        <v>3</v>
      </c>
      <c r="B85" s="33" t="s">
        <v>3</v>
      </c>
      <c r="C85" s="34"/>
      <c r="D85" s="34"/>
      <c r="E85" s="35"/>
      <c r="F85" s="8"/>
      <c r="G85" s="8"/>
      <c r="H85" s="8"/>
      <c r="I85" s="2"/>
      <c r="J85" s="2"/>
      <c r="K85" s="2"/>
      <c r="L85" s="2"/>
      <c r="M85" s="2"/>
      <c r="N85" s="2"/>
      <c r="O85" s="8">
        <v>210000</v>
      </c>
      <c r="P85" s="8">
        <v>0</v>
      </c>
      <c r="Q85" s="8">
        <v>0</v>
      </c>
      <c r="R85" s="2"/>
      <c r="S85" s="2"/>
      <c r="T85" s="2"/>
      <c r="U85" s="8">
        <v>173637</v>
      </c>
      <c r="V85" s="8">
        <v>0</v>
      </c>
      <c r="W85" s="8">
        <v>0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8">
        <f>F85+I85+L85+O85+R85+U85+X85+AA85+AD85+AG85+AJ85+AM85+AP85+AS85+AV85+AY85+BB85</f>
        <v>383637</v>
      </c>
      <c r="BF85" s="8">
        <f t="shared" ref="BF85:BF86" si="208">G85+J85+M85+P85+S85+V85+Y85+AB85+AE85+AH85+AK85+AN85+AQ85+AT85+AW85+AZ85+BC85</f>
        <v>0</v>
      </c>
      <c r="BG85" s="8">
        <f t="shared" ref="BG85:BG86" si="209">H85+K85+N85+Q85+T85+W85+Z85+AC85+AF85+AI85+AL85+AO85+AR85+AU85+AX85+BA85+BD85</f>
        <v>0</v>
      </c>
    </row>
    <row r="86" spans="1:59" x14ac:dyDescent="0.25">
      <c r="A86" s="4">
        <v>4</v>
      </c>
      <c r="B86" s="4" t="s">
        <v>4</v>
      </c>
      <c r="C86" s="2"/>
      <c r="D86" s="2"/>
      <c r="E86" s="2"/>
      <c r="F86" s="8"/>
      <c r="G86" s="8"/>
      <c r="H86" s="8"/>
      <c r="I86" s="2"/>
      <c r="J86" s="2"/>
      <c r="K86" s="2"/>
      <c r="L86" s="2"/>
      <c r="M86" s="2"/>
      <c r="N86" s="2"/>
      <c r="O86" s="8">
        <v>210000</v>
      </c>
      <c r="P86" s="8">
        <v>0</v>
      </c>
      <c r="Q86" s="8">
        <v>0</v>
      </c>
      <c r="R86" s="2"/>
      <c r="S86" s="2"/>
      <c r="T86" s="2"/>
      <c r="U86" s="8"/>
      <c r="V86" s="8"/>
      <c r="W86" s="8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8">
        <f>F86+I86+L86+O86+R86+U86+X86+AA86+AD86+AG86+AJ86+AM86+AP86+AS86+AV86+AY86+BB86</f>
        <v>210000</v>
      </c>
      <c r="BF86" s="8">
        <f t="shared" si="208"/>
        <v>0</v>
      </c>
      <c r="BG86" s="8">
        <f t="shared" si="209"/>
        <v>0</v>
      </c>
    </row>
    <row r="87" spans="1:59" x14ac:dyDescent="0.25">
      <c r="A87" s="20" t="s">
        <v>49</v>
      </c>
      <c r="B87" s="43" t="s">
        <v>50</v>
      </c>
      <c r="C87" s="43"/>
      <c r="D87" s="43"/>
      <c r="E87" s="43"/>
      <c r="F87" s="14">
        <f t="shared" ref="F87:N87" si="210">F88</f>
        <v>0</v>
      </c>
      <c r="G87" s="14">
        <f t="shared" si="210"/>
        <v>0</v>
      </c>
      <c r="H87" s="14">
        <f t="shared" si="210"/>
        <v>0</v>
      </c>
      <c r="I87" s="14">
        <f t="shared" si="210"/>
        <v>0</v>
      </c>
      <c r="J87" s="14">
        <f t="shared" si="210"/>
        <v>0</v>
      </c>
      <c r="K87" s="14">
        <f t="shared" si="210"/>
        <v>0</v>
      </c>
      <c r="L87" s="14">
        <f t="shared" si="210"/>
        <v>0</v>
      </c>
      <c r="M87" s="14">
        <f t="shared" si="210"/>
        <v>0</v>
      </c>
      <c r="N87" s="14">
        <f t="shared" si="210"/>
        <v>0</v>
      </c>
      <c r="O87" s="14">
        <f t="shared" ref="O87:BG87" si="211">O88</f>
        <v>30000</v>
      </c>
      <c r="P87" s="14">
        <f t="shared" si="211"/>
        <v>27000</v>
      </c>
      <c r="Q87" s="14">
        <f t="shared" si="211"/>
        <v>25000</v>
      </c>
      <c r="R87" s="14">
        <f t="shared" si="211"/>
        <v>0</v>
      </c>
      <c r="S87" s="14">
        <f t="shared" si="211"/>
        <v>0</v>
      </c>
      <c r="T87" s="14">
        <f t="shared" si="211"/>
        <v>0</v>
      </c>
      <c r="U87" s="14">
        <f t="shared" si="211"/>
        <v>0</v>
      </c>
      <c r="V87" s="14">
        <f t="shared" si="211"/>
        <v>0</v>
      </c>
      <c r="W87" s="14">
        <f t="shared" si="211"/>
        <v>0</v>
      </c>
      <c r="X87" s="14">
        <f t="shared" si="211"/>
        <v>0</v>
      </c>
      <c r="Y87" s="14">
        <f t="shared" si="211"/>
        <v>0</v>
      </c>
      <c r="Z87" s="14">
        <f t="shared" si="211"/>
        <v>0</v>
      </c>
      <c r="AA87" s="14">
        <f t="shared" si="211"/>
        <v>0</v>
      </c>
      <c r="AB87" s="14">
        <f t="shared" si="211"/>
        <v>0</v>
      </c>
      <c r="AC87" s="14">
        <f t="shared" si="211"/>
        <v>0</v>
      </c>
      <c r="AD87" s="14">
        <f t="shared" si="211"/>
        <v>0</v>
      </c>
      <c r="AE87" s="14">
        <f t="shared" si="211"/>
        <v>0</v>
      </c>
      <c r="AF87" s="14">
        <f t="shared" si="211"/>
        <v>0</v>
      </c>
      <c r="AG87" s="14">
        <f t="shared" si="211"/>
        <v>800</v>
      </c>
      <c r="AH87" s="14">
        <f t="shared" si="211"/>
        <v>800</v>
      </c>
      <c r="AI87" s="14">
        <f t="shared" si="211"/>
        <v>800</v>
      </c>
      <c r="AJ87" s="14">
        <f t="shared" si="211"/>
        <v>0</v>
      </c>
      <c r="AK87" s="14">
        <f t="shared" si="211"/>
        <v>0</v>
      </c>
      <c r="AL87" s="14">
        <f t="shared" si="211"/>
        <v>0</v>
      </c>
      <c r="AM87" s="14">
        <f t="shared" si="211"/>
        <v>0</v>
      </c>
      <c r="AN87" s="14">
        <f t="shared" si="211"/>
        <v>0</v>
      </c>
      <c r="AO87" s="14">
        <f t="shared" si="211"/>
        <v>0</v>
      </c>
      <c r="AP87" s="14">
        <f t="shared" si="211"/>
        <v>0</v>
      </c>
      <c r="AQ87" s="14">
        <f t="shared" si="211"/>
        <v>0</v>
      </c>
      <c r="AR87" s="14">
        <f t="shared" si="211"/>
        <v>0</v>
      </c>
      <c r="AS87" s="14">
        <f t="shared" si="211"/>
        <v>0</v>
      </c>
      <c r="AT87" s="14">
        <f t="shared" si="211"/>
        <v>0</v>
      </c>
      <c r="AU87" s="14">
        <f t="shared" si="211"/>
        <v>0</v>
      </c>
      <c r="AV87" s="14">
        <f t="shared" si="211"/>
        <v>0</v>
      </c>
      <c r="AW87" s="14">
        <f t="shared" si="211"/>
        <v>0</v>
      </c>
      <c r="AX87" s="14">
        <f t="shared" si="211"/>
        <v>0</v>
      </c>
      <c r="AY87" s="14">
        <f t="shared" si="211"/>
        <v>0</v>
      </c>
      <c r="AZ87" s="14">
        <f t="shared" si="211"/>
        <v>0</v>
      </c>
      <c r="BA87" s="14">
        <f t="shared" si="211"/>
        <v>0</v>
      </c>
      <c r="BB87" s="14">
        <f t="shared" si="211"/>
        <v>0</v>
      </c>
      <c r="BC87" s="14">
        <f t="shared" si="211"/>
        <v>0</v>
      </c>
      <c r="BD87" s="14">
        <f t="shared" si="211"/>
        <v>0</v>
      </c>
      <c r="BE87" s="14">
        <f t="shared" si="211"/>
        <v>30800</v>
      </c>
      <c r="BF87" s="14">
        <f t="shared" si="211"/>
        <v>27800</v>
      </c>
      <c r="BG87" s="14">
        <f t="shared" si="211"/>
        <v>25800</v>
      </c>
    </row>
    <row r="88" spans="1:59" x14ac:dyDescent="0.25">
      <c r="A88" s="1" t="s">
        <v>51</v>
      </c>
      <c r="B88" s="1" t="s">
        <v>52</v>
      </c>
      <c r="C88" s="1"/>
      <c r="D88" s="1"/>
      <c r="E88" s="1"/>
      <c r="F88" s="7">
        <f t="shared" ref="F88:N88" si="212">F89+F90</f>
        <v>0</v>
      </c>
      <c r="G88" s="7">
        <f t="shared" si="212"/>
        <v>0</v>
      </c>
      <c r="H88" s="7">
        <f t="shared" si="212"/>
        <v>0</v>
      </c>
      <c r="I88" s="7">
        <f t="shared" si="212"/>
        <v>0</v>
      </c>
      <c r="J88" s="7">
        <f t="shared" si="212"/>
        <v>0</v>
      </c>
      <c r="K88" s="7">
        <f t="shared" si="212"/>
        <v>0</v>
      </c>
      <c r="L88" s="7">
        <f t="shared" si="212"/>
        <v>0</v>
      </c>
      <c r="M88" s="7">
        <f t="shared" si="212"/>
        <v>0</v>
      </c>
      <c r="N88" s="7">
        <f t="shared" si="212"/>
        <v>0</v>
      </c>
      <c r="O88" s="7">
        <f t="shared" ref="O88:T88" si="213">O89+O90</f>
        <v>30000</v>
      </c>
      <c r="P88" s="7">
        <f t="shared" si="213"/>
        <v>27000</v>
      </c>
      <c r="Q88" s="7">
        <f t="shared" si="213"/>
        <v>25000</v>
      </c>
      <c r="R88" s="7">
        <f t="shared" si="213"/>
        <v>0</v>
      </c>
      <c r="S88" s="7">
        <f t="shared" si="213"/>
        <v>0</v>
      </c>
      <c r="T88" s="7">
        <f t="shared" si="213"/>
        <v>0</v>
      </c>
      <c r="U88" s="7">
        <f t="shared" ref="U88:W88" si="214">U89+U90</f>
        <v>0</v>
      </c>
      <c r="V88" s="7">
        <f t="shared" si="214"/>
        <v>0</v>
      </c>
      <c r="W88" s="7">
        <f t="shared" si="214"/>
        <v>0</v>
      </c>
      <c r="X88" s="7">
        <f t="shared" ref="X88:AU88" si="215">X89+X90</f>
        <v>0</v>
      </c>
      <c r="Y88" s="7">
        <f t="shared" si="215"/>
        <v>0</v>
      </c>
      <c r="Z88" s="7">
        <f t="shared" si="215"/>
        <v>0</v>
      </c>
      <c r="AA88" s="7">
        <f t="shared" si="215"/>
        <v>0</v>
      </c>
      <c r="AB88" s="7">
        <f t="shared" si="215"/>
        <v>0</v>
      </c>
      <c r="AC88" s="7">
        <f t="shared" si="215"/>
        <v>0</v>
      </c>
      <c r="AD88" s="7">
        <f t="shared" si="215"/>
        <v>0</v>
      </c>
      <c r="AE88" s="7">
        <f t="shared" si="215"/>
        <v>0</v>
      </c>
      <c r="AF88" s="7">
        <f t="shared" si="215"/>
        <v>0</v>
      </c>
      <c r="AG88" s="7">
        <f t="shared" si="215"/>
        <v>800</v>
      </c>
      <c r="AH88" s="7">
        <f t="shared" si="215"/>
        <v>800</v>
      </c>
      <c r="AI88" s="7">
        <f t="shared" si="215"/>
        <v>800</v>
      </c>
      <c r="AJ88" s="7">
        <f t="shared" si="215"/>
        <v>0</v>
      </c>
      <c r="AK88" s="7">
        <f t="shared" si="215"/>
        <v>0</v>
      </c>
      <c r="AL88" s="7">
        <f t="shared" si="215"/>
        <v>0</v>
      </c>
      <c r="AM88" s="7">
        <f t="shared" si="215"/>
        <v>0</v>
      </c>
      <c r="AN88" s="7">
        <f t="shared" si="215"/>
        <v>0</v>
      </c>
      <c r="AO88" s="7">
        <f t="shared" si="215"/>
        <v>0</v>
      </c>
      <c r="AP88" s="7">
        <f t="shared" si="215"/>
        <v>0</v>
      </c>
      <c r="AQ88" s="7">
        <f t="shared" si="215"/>
        <v>0</v>
      </c>
      <c r="AR88" s="7">
        <f t="shared" si="215"/>
        <v>0</v>
      </c>
      <c r="AS88" s="7">
        <f t="shared" si="215"/>
        <v>0</v>
      </c>
      <c r="AT88" s="7">
        <f t="shared" si="215"/>
        <v>0</v>
      </c>
      <c r="AU88" s="7">
        <f t="shared" si="215"/>
        <v>0</v>
      </c>
      <c r="AV88" s="7">
        <f t="shared" ref="AV88:BG88" si="216">AV89+AV90</f>
        <v>0</v>
      </c>
      <c r="AW88" s="7">
        <f t="shared" si="216"/>
        <v>0</v>
      </c>
      <c r="AX88" s="7">
        <f t="shared" si="216"/>
        <v>0</v>
      </c>
      <c r="AY88" s="7">
        <f t="shared" si="216"/>
        <v>0</v>
      </c>
      <c r="AZ88" s="7">
        <f t="shared" si="216"/>
        <v>0</v>
      </c>
      <c r="BA88" s="7">
        <f t="shared" si="216"/>
        <v>0</v>
      </c>
      <c r="BB88" s="7">
        <f t="shared" si="216"/>
        <v>0</v>
      </c>
      <c r="BC88" s="7">
        <f t="shared" si="216"/>
        <v>0</v>
      </c>
      <c r="BD88" s="7">
        <f t="shared" si="216"/>
        <v>0</v>
      </c>
      <c r="BE88" s="7">
        <f t="shared" si="216"/>
        <v>30800</v>
      </c>
      <c r="BF88" s="7">
        <f t="shared" si="216"/>
        <v>27800</v>
      </c>
      <c r="BG88" s="7">
        <f t="shared" si="216"/>
        <v>25800</v>
      </c>
    </row>
    <row r="89" spans="1:59" x14ac:dyDescent="0.25">
      <c r="A89" s="4">
        <v>3</v>
      </c>
      <c r="B89" s="33" t="s">
        <v>3</v>
      </c>
      <c r="C89" s="34"/>
      <c r="D89" s="34"/>
      <c r="E89" s="35"/>
      <c r="F89" s="8"/>
      <c r="G89" s="8"/>
      <c r="H89" s="8"/>
      <c r="I89" s="2"/>
      <c r="J89" s="2"/>
      <c r="K89" s="2"/>
      <c r="L89" s="2"/>
      <c r="M89" s="2"/>
      <c r="N89" s="2"/>
      <c r="O89" s="8">
        <v>30000</v>
      </c>
      <c r="P89" s="8">
        <v>27000</v>
      </c>
      <c r="Q89" s="8">
        <v>25000</v>
      </c>
      <c r="R89" s="2"/>
      <c r="S89" s="2"/>
      <c r="T89" s="2"/>
      <c r="U89" s="8"/>
      <c r="V89" s="8"/>
      <c r="W89" s="8"/>
      <c r="X89" s="2"/>
      <c r="Y89" s="2"/>
      <c r="Z89" s="2"/>
      <c r="AA89" s="2"/>
      <c r="AB89" s="2"/>
      <c r="AC89" s="2"/>
      <c r="AD89" s="2"/>
      <c r="AE89" s="2"/>
      <c r="AF89" s="2"/>
      <c r="AG89" s="2">
        <v>800</v>
      </c>
      <c r="AH89" s="2">
        <v>800</v>
      </c>
      <c r="AI89" s="2">
        <v>800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8">
        <f>F89+I89+L89+O89+R89+U89+X89+AA89+AD89+AG89+AJ89+AM89+AP89+AS89+AV89+AY89+BB89</f>
        <v>30800</v>
      </c>
      <c r="BF89" s="8">
        <f t="shared" ref="BF89:BF90" si="217">G89+J89+M89+P89+S89+V89+Y89+AB89+AE89+AH89+AK89+AN89+AQ89+AT89+AW89+AZ89+BC89</f>
        <v>27800</v>
      </c>
      <c r="BG89" s="8">
        <f t="shared" ref="BG89:BG90" si="218">H89+K89+N89+Q89+T89+W89+Z89+AC89+AF89+AI89+AL89+AO89+AR89+AU89+AX89+BA89+BD89</f>
        <v>25800</v>
      </c>
    </row>
    <row r="90" spans="1:59" x14ac:dyDescent="0.25">
      <c r="A90" s="4">
        <v>4</v>
      </c>
      <c r="B90" s="4" t="s">
        <v>4</v>
      </c>
      <c r="C90" s="2"/>
      <c r="D90" s="2"/>
      <c r="E90" s="2"/>
      <c r="F90" s="8"/>
      <c r="G90" s="8"/>
      <c r="H90" s="8"/>
      <c r="I90" s="2"/>
      <c r="J90" s="2"/>
      <c r="K90" s="2"/>
      <c r="L90" s="2"/>
      <c r="M90" s="2"/>
      <c r="N90" s="2"/>
      <c r="O90" s="8">
        <v>0</v>
      </c>
      <c r="P90" s="8">
        <v>0</v>
      </c>
      <c r="Q90" s="8">
        <v>0</v>
      </c>
      <c r="R90" s="2"/>
      <c r="S90" s="2"/>
      <c r="T90" s="2"/>
      <c r="U90" s="8"/>
      <c r="V90" s="8"/>
      <c r="W90" s="8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8">
        <f>F90+I90+L90+O90+R90+U90+X90+AA90+AD90+AG90+AJ90+AM90+AP90+AS90+AV90+AY90+BB90</f>
        <v>0</v>
      </c>
      <c r="BF90" s="8">
        <f t="shared" si="217"/>
        <v>0</v>
      </c>
      <c r="BG90" s="8">
        <f t="shared" si="218"/>
        <v>0</v>
      </c>
    </row>
    <row r="91" spans="1:59" x14ac:dyDescent="0.25">
      <c r="A91" s="12" t="s">
        <v>57</v>
      </c>
      <c r="B91" s="12" t="s">
        <v>58</v>
      </c>
      <c r="C91" s="21"/>
      <c r="D91" s="21"/>
      <c r="E91" s="21"/>
      <c r="F91" s="14">
        <f t="shared" ref="F91:T91" si="219">F92</f>
        <v>0</v>
      </c>
      <c r="G91" s="14">
        <f t="shared" si="219"/>
        <v>0</v>
      </c>
      <c r="H91" s="14">
        <f t="shared" si="219"/>
        <v>0</v>
      </c>
      <c r="I91" s="14">
        <f t="shared" si="219"/>
        <v>0</v>
      </c>
      <c r="J91" s="14">
        <f t="shared" si="219"/>
        <v>0</v>
      </c>
      <c r="K91" s="14">
        <f t="shared" si="219"/>
        <v>0</v>
      </c>
      <c r="L91" s="14">
        <f t="shared" si="219"/>
        <v>0</v>
      </c>
      <c r="M91" s="14">
        <f t="shared" si="219"/>
        <v>0</v>
      </c>
      <c r="N91" s="14">
        <f t="shared" si="219"/>
        <v>0</v>
      </c>
      <c r="O91" s="14">
        <f t="shared" si="219"/>
        <v>0</v>
      </c>
      <c r="P91" s="14">
        <f t="shared" si="219"/>
        <v>0</v>
      </c>
      <c r="Q91" s="14">
        <f t="shared" si="219"/>
        <v>0</v>
      </c>
      <c r="R91" s="14">
        <f t="shared" si="219"/>
        <v>0</v>
      </c>
      <c r="S91" s="14">
        <f t="shared" si="219"/>
        <v>0</v>
      </c>
      <c r="T91" s="14">
        <f t="shared" si="219"/>
        <v>0</v>
      </c>
      <c r="U91" s="14">
        <f t="shared" ref="U91:BG91" si="220">U92</f>
        <v>264583</v>
      </c>
      <c r="V91" s="14">
        <f t="shared" si="220"/>
        <v>0</v>
      </c>
      <c r="W91" s="14">
        <f t="shared" si="220"/>
        <v>0</v>
      </c>
      <c r="X91" s="14">
        <f t="shared" si="220"/>
        <v>0</v>
      </c>
      <c r="Y91" s="14">
        <f t="shared" si="220"/>
        <v>0</v>
      </c>
      <c r="Z91" s="14">
        <f t="shared" si="220"/>
        <v>0</v>
      </c>
      <c r="AA91" s="14">
        <f t="shared" si="220"/>
        <v>0</v>
      </c>
      <c r="AB91" s="14">
        <f t="shared" si="220"/>
        <v>0</v>
      </c>
      <c r="AC91" s="14">
        <f t="shared" si="220"/>
        <v>0</v>
      </c>
      <c r="AD91" s="14">
        <f t="shared" si="220"/>
        <v>0</v>
      </c>
      <c r="AE91" s="14">
        <f t="shared" si="220"/>
        <v>0</v>
      </c>
      <c r="AF91" s="14">
        <f t="shared" si="220"/>
        <v>0</v>
      </c>
      <c r="AG91" s="14">
        <f t="shared" si="220"/>
        <v>0</v>
      </c>
      <c r="AH91" s="14">
        <f t="shared" si="220"/>
        <v>0</v>
      </c>
      <c r="AI91" s="14">
        <f t="shared" si="220"/>
        <v>0</v>
      </c>
      <c r="AJ91" s="14">
        <f t="shared" si="220"/>
        <v>0</v>
      </c>
      <c r="AK91" s="14">
        <f t="shared" si="220"/>
        <v>0</v>
      </c>
      <c r="AL91" s="14">
        <f t="shared" si="220"/>
        <v>0</v>
      </c>
      <c r="AM91" s="14">
        <f t="shared" si="220"/>
        <v>0</v>
      </c>
      <c r="AN91" s="14">
        <f t="shared" si="220"/>
        <v>0</v>
      </c>
      <c r="AO91" s="14">
        <f t="shared" si="220"/>
        <v>0</v>
      </c>
      <c r="AP91" s="14">
        <f t="shared" si="220"/>
        <v>0</v>
      </c>
      <c r="AQ91" s="14">
        <f t="shared" si="220"/>
        <v>0</v>
      </c>
      <c r="AR91" s="14">
        <f t="shared" si="220"/>
        <v>0</v>
      </c>
      <c r="AS91" s="14">
        <f t="shared" si="220"/>
        <v>0</v>
      </c>
      <c r="AT91" s="14">
        <f t="shared" si="220"/>
        <v>0</v>
      </c>
      <c r="AU91" s="14">
        <f t="shared" si="220"/>
        <v>0</v>
      </c>
      <c r="AV91" s="14">
        <f t="shared" si="220"/>
        <v>0</v>
      </c>
      <c r="AW91" s="14">
        <f t="shared" si="220"/>
        <v>0</v>
      </c>
      <c r="AX91" s="14">
        <f t="shared" si="220"/>
        <v>0</v>
      </c>
      <c r="AY91" s="14">
        <f t="shared" si="220"/>
        <v>0</v>
      </c>
      <c r="AZ91" s="14">
        <f t="shared" si="220"/>
        <v>0</v>
      </c>
      <c r="BA91" s="14">
        <f t="shared" si="220"/>
        <v>0</v>
      </c>
      <c r="BB91" s="14">
        <f t="shared" si="220"/>
        <v>0</v>
      </c>
      <c r="BC91" s="14">
        <f t="shared" si="220"/>
        <v>0</v>
      </c>
      <c r="BD91" s="14">
        <f t="shared" si="220"/>
        <v>0</v>
      </c>
      <c r="BE91" s="14">
        <f t="shared" si="220"/>
        <v>264583</v>
      </c>
      <c r="BF91" s="14">
        <f t="shared" si="220"/>
        <v>0</v>
      </c>
      <c r="BG91" s="14">
        <f t="shared" si="220"/>
        <v>0</v>
      </c>
    </row>
    <row r="92" spans="1:59" x14ac:dyDescent="0.25">
      <c r="A92" s="3" t="s">
        <v>5</v>
      </c>
      <c r="B92" s="3" t="s">
        <v>6</v>
      </c>
      <c r="C92" s="2"/>
      <c r="D92" s="2"/>
      <c r="E92" s="2"/>
      <c r="F92" s="7">
        <f t="shared" ref="F92:T92" si="221">F93+F94</f>
        <v>0</v>
      </c>
      <c r="G92" s="7">
        <f t="shared" si="221"/>
        <v>0</v>
      </c>
      <c r="H92" s="7">
        <f t="shared" si="221"/>
        <v>0</v>
      </c>
      <c r="I92" s="7">
        <f t="shared" si="221"/>
        <v>0</v>
      </c>
      <c r="J92" s="7">
        <f t="shared" si="221"/>
        <v>0</v>
      </c>
      <c r="K92" s="7">
        <f t="shared" si="221"/>
        <v>0</v>
      </c>
      <c r="L92" s="7">
        <f t="shared" si="221"/>
        <v>0</v>
      </c>
      <c r="M92" s="7">
        <f t="shared" si="221"/>
        <v>0</v>
      </c>
      <c r="N92" s="7">
        <f t="shared" si="221"/>
        <v>0</v>
      </c>
      <c r="O92" s="7">
        <f t="shared" si="221"/>
        <v>0</v>
      </c>
      <c r="P92" s="7">
        <f t="shared" si="221"/>
        <v>0</v>
      </c>
      <c r="Q92" s="7">
        <f t="shared" si="221"/>
        <v>0</v>
      </c>
      <c r="R92" s="7">
        <f t="shared" si="221"/>
        <v>0</v>
      </c>
      <c r="S92" s="7">
        <f t="shared" si="221"/>
        <v>0</v>
      </c>
      <c r="T92" s="7">
        <f t="shared" si="221"/>
        <v>0</v>
      </c>
      <c r="U92" s="7">
        <f t="shared" ref="U92:W92" si="222">U93+U94</f>
        <v>264583</v>
      </c>
      <c r="V92" s="7">
        <f t="shared" si="222"/>
        <v>0</v>
      </c>
      <c r="W92" s="7">
        <f t="shared" si="222"/>
        <v>0</v>
      </c>
      <c r="X92" s="7">
        <f t="shared" ref="X92:AU92" si="223">X93+X94</f>
        <v>0</v>
      </c>
      <c r="Y92" s="7">
        <f t="shared" si="223"/>
        <v>0</v>
      </c>
      <c r="Z92" s="7">
        <f t="shared" si="223"/>
        <v>0</v>
      </c>
      <c r="AA92" s="7">
        <f t="shared" si="223"/>
        <v>0</v>
      </c>
      <c r="AB92" s="7">
        <f t="shared" si="223"/>
        <v>0</v>
      </c>
      <c r="AC92" s="7">
        <f t="shared" si="223"/>
        <v>0</v>
      </c>
      <c r="AD92" s="7">
        <f t="shared" si="223"/>
        <v>0</v>
      </c>
      <c r="AE92" s="7">
        <f t="shared" si="223"/>
        <v>0</v>
      </c>
      <c r="AF92" s="7">
        <f t="shared" si="223"/>
        <v>0</v>
      </c>
      <c r="AG92" s="7">
        <f t="shared" si="223"/>
        <v>0</v>
      </c>
      <c r="AH92" s="7">
        <f t="shared" si="223"/>
        <v>0</v>
      </c>
      <c r="AI92" s="7">
        <f t="shared" si="223"/>
        <v>0</v>
      </c>
      <c r="AJ92" s="7">
        <f t="shared" si="223"/>
        <v>0</v>
      </c>
      <c r="AK92" s="7">
        <f t="shared" si="223"/>
        <v>0</v>
      </c>
      <c r="AL92" s="7">
        <f t="shared" si="223"/>
        <v>0</v>
      </c>
      <c r="AM92" s="7">
        <f t="shared" si="223"/>
        <v>0</v>
      </c>
      <c r="AN92" s="7">
        <f t="shared" si="223"/>
        <v>0</v>
      </c>
      <c r="AO92" s="7">
        <f t="shared" si="223"/>
        <v>0</v>
      </c>
      <c r="AP92" s="7">
        <f t="shared" si="223"/>
        <v>0</v>
      </c>
      <c r="AQ92" s="7">
        <f t="shared" si="223"/>
        <v>0</v>
      </c>
      <c r="AR92" s="7">
        <f t="shared" si="223"/>
        <v>0</v>
      </c>
      <c r="AS92" s="7">
        <f t="shared" si="223"/>
        <v>0</v>
      </c>
      <c r="AT92" s="7">
        <f t="shared" si="223"/>
        <v>0</v>
      </c>
      <c r="AU92" s="7">
        <f t="shared" si="223"/>
        <v>0</v>
      </c>
      <c r="AV92" s="7">
        <f t="shared" ref="AV92:BG92" si="224">AV93+AV94</f>
        <v>0</v>
      </c>
      <c r="AW92" s="7">
        <f t="shared" si="224"/>
        <v>0</v>
      </c>
      <c r="AX92" s="7">
        <f t="shared" si="224"/>
        <v>0</v>
      </c>
      <c r="AY92" s="7">
        <f t="shared" si="224"/>
        <v>0</v>
      </c>
      <c r="AZ92" s="7">
        <f t="shared" si="224"/>
        <v>0</v>
      </c>
      <c r="BA92" s="7">
        <f t="shared" si="224"/>
        <v>0</v>
      </c>
      <c r="BB92" s="7">
        <f t="shared" si="224"/>
        <v>0</v>
      </c>
      <c r="BC92" s="7">
        <f t="shared" si="224"/>
        <v>0</v>
      </c>
      <c r="BD92" s="7">
        <f t="shared" si="224"/>
        <v>0</v>
      </c>
      <c r="BE92" s="7">
        <f t="shared" si="224"/>
        <v>264583</v>
      </c>
      <c r="BF92" s="7">
        <f t="shared" si="224"/>
        <v>0</v>
      </c>
      <c r="BG92" s="7">
        <f t="shared" si="224"/>
        <v>0</v>
      </c>
    </row>
    <row r="93" spans="1:59" x14ac:dyDescent="0.25">
      <c r="A93" s="4">
        <v>3</v>
      </c>
      <c r="B93" s="33" t="s">
        <v>3</v>
      </c>
      <c r="C93" s="34"/>
      <c r="D93" s="34"/>
      <c r="E93" s="35"/>
      <c r="F93" s="8"/>
      <c r="G93" s="8"/>
      <c r="H93" s="8"/>
      <c r="I93" s="2"/>
      <c r="J93" s="2"/>
      <c r="K93" s="2"/>
      <c r="L93" s="2"/>
      <c r="M93" s="2"/>
      <c r="N93" s="2"/>
      <c r="O93" s="8"/>
      <c r="P93" s="8"/>
      <c r="Q93" s="8"/>
      <c r="R93" s="2"/>
      <c r="S93" s="2"/>
      <c r="T93" s="2"/>
      <c r="U93" s="8"/>
      <c r="V93" s="8"/>
      <c r="W93" s="8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8">
        <f>F93+I93+L93+O93+R93+U93+X93+AA93+AD93+AG93+AJ93+AM93+AP93+AS93+AV93+AY93+BB93</f>
        <v>0</v>
      </c>
      <c r="BF93" s="8">
        <f t="shared" ref="BF93:BF94" si="225">G93+J93+M93+P93+S93+V93+Y93+AB93+AE93+AH93+AK93+AN93+AQ93+AT93+AW93+AZ93+BC93</f>
        <v>0</v>
      </c>
      <c r="BG93" s="8">
        <f t="shared" ref="BG93:BG94" si="226">H93+K93+N93+Q93+T93+W93+Z93+AC93+AF93+AI93+AL93+AO93+AR93+AU93+AX93+BA93+BD93</f>
        <v>0</v>
      </c>
    </row>
    <row r="94" spans="1:59" x14ac:dyDescent="0.25">
      <c r="A94" s="4">
        <v>4</v>
      </c>
      <c r="B94" s="4" t="s">
        <v>4</v>
      </c>
      <c r="C94" s="2"/>
      <c r="D94" s="2"/>
      <c r="E94" s="2"/>
      <c r="F94" s="8"/>
      <c r="G94" s="8"/>
      <c r="H94" s="8"/>
      <c r="I94" s="2"/>
      <c r="J94" s="2"/>
      <c r="K94" s="2"/>
      <c r="L94" s="2"/>
      <c r="M94" s="2"/>
      <c r="N94" s="2"/>
      <c r="O94" s="8"/>
      <c r="P94" s="8"/>
      <c r="Q94" s="8"/>
      <c r="R94" s="2"/>
      <c r="S94" s="2"/>
      <c r="T94" s="2"/>
      <c r="U94" s="8">
        <v>264583</v>
      </c>
      <c r="V94" s="8">
        <v>0</v>
      </c>
      <c r="W94" s="8">
        <v>0</v>
      </c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8">
        <f>F94+I94+L94+O94+R94+U94+X94+AA94+AD94+AG94+AJ94+AM94+AP94+AS94+AV94+AY94+BB94</f>
        <v>264583</v>
      </c>
      <c r="BF94" s="8">
        <f t="shared" si="225"/>
        <v>0</v>
      </c>
      <c r="BG94" s="8">
        <f t="shared" si="226"/>
        <v>0</v>
      </c>
    </row>
    <row r="95" spans="1:59" x14ac:dyDescent="0.25">
      <c r="A95" s="12" t="s">
        <v>24</v>
      </c>
      <c r="B95" s="12"/>
      <c r="C95" s="21"/>
      <c r="D95" s="21"/>
      <c r="E95" s="21"/>
      <c r="F95" s="14">
        <f t="shared" ref="F95:BD95" si="227">F96</f>
        <v>0</v>
      </c>
      <c r="G95" s="14">
        <f t="shared" si="227"/>
        <v>0</v>
      </c>
      <c r="H95" s="14">
        <f t="shared" si="227"/>
        <v>0</v>
      </c>
      <c r="I95" s="14">
        <f t="shared" si="227"/>
        <v>0</v>
      </c>
      <c r="J95" s="14">
        <f t="shared" si="227"/>
        <v>0</v>
      </c>
      <c r="K95" s="14">
        <f t="shared" si="227"/>
        <v>0</v>
      </c>
      <c r="L95" s="14">
        <f t="shared" si="227"/>
        <v>0</v>
      </c>
      <c r="M95" s="14">
        <f t="shared" si="227"/>
        <v>0</v>
      </c>
      <c r="N95" s="14">
        <f t="shared" si="227"/>
        <v>0</v>
      </c>
      <c r="O95" s="14">
        <f t="shared" si="227"/>
        <v>0</v>
      </c>
      <c r="P95" s="14">
        <f t="shared" si="227"/>
        <v>0</v>
      </c>
      <c r="Q95" s="14">
        <f t="shared" si="227"/>
        <v>0</v>
      </c>
      <c r="R95" s="14">
        <f t="shared" si="227"/>
        <v>0</v>
      </c>
      <c r="S95" s="14">
        <f t="shared" si="227"/>
        <v>0</v>
      </c>
      <c r="T95" s="14">
        <f t="shared" si="227"/>
        <v>0</v>
      </c>
      <c r="U95" s="14">
        <f t="shared" si="227"/>
        <v>0</v>
      </c>
      <c r="V95" s="14">
        <f t="shared" si="227"/>
        <v>0</v>
      </c>
      <c r="W95" s="14">
        <f t="shared" si="227"/>
        <v>0</v>
      </c>
      <c r="X95" s="14">
        <f t="shared" si="227"/>
        <v>0</v>
      </c>
      <c r="Y95" s="14">
        <f t="shared" si="227"/>
        <v>0</v>
      </c>
      <c r="Z95" s="14">
        <f t="shared" si="227"/>
        <v>0</v>
      </c>
      <c r="AA95" s="14">
        <f t="shared" si="227"/>
        <v>0</v>
      </c>
      <c r="AB95" s="14">
        <f t="shared" si="227"/>
        <v>0</v>
      </c>
      <c r="AC95" s="14">
        <f t="shared" si="227"/>
        <v>0</v>
      </c>
      <c r="AD95" s="14">
        <f t="shared" si="227"/>
        <v>0</v>
      </c>
      <c r="AE95" s="14">
        <f t="shared" si="227"/>
        <v>0</v>
      </c>
      <c r="AF95" s="14">
        <f t="shared" si="227"/>
        <v>0</v>
      </c>
      <c r="AG95" s="14">
        <f t="shared" si="227"/>
        <v>0</v>
      </c>
      <c r="AH95" s="14">
        <f t="shared" si="227"/>
        <v>0</v>
      </c>
      <c r="AI95" s="14">
        <f t="shared" si="227"/>
        <v>0</v>
      </c>
      <c r="AJ95" s="14">
        <f t="shared" si="227"/>
        <v>159040</v>
      </c>
      <c r="AK95" s="14">
        <f t="shared" si="227"/>
        <v>49673</v>
      </c>
      <c r="AL95" s="14">
        <f t="shared" si="227"/>
        <v>0</v>
      </c>
      <c r="AM95" s="14">
        <f t="shared" si="227"/>
        <v>0</v>
      </c>
      <c r="AN95" s="14">
        <f t="shared" si="227"/>
        <v>0</v>
      </c>
      <c r="AO95" s="14">
        <f t="shared" si="227"/>
        <v>0</v>
      </c>
      <c r="AP95" s="14">
        <f t="shared" si="227"/>
        <v>0</v>
      </c>
      <c r="AQ95" s="14">
        <f t="shared" si="227"/>
        <v>0</v>
      </c>
      <c r="AR95" s="14">
        <f t="shared" si="227"/>
        <v>0</v>
      </c>
      <c r="AS95" s="14">
        <f t="shared" si="227"/>
        <v>0</v>
      </c>
      <c r="AT95" s="14">
        <f t="shared" si="227"/>
        <v>0</v>
      </c>
      <c r="AU95" s="14">
        <f t="shared" si="227"/>
        <v>0</v>
      </c>
      <c r="AV95" s="14">
        <f t="shared" si="227"/>
        <v>76910</v>
      </c>
      <c r="AW95" s="14">
        <f t="shared" si="227"/>
        <v>0</v>
      </c>
      <c r="AX95" s="14">
        <f t="shared" si="227"/>
        <v>0</v>
      </c>
      <c r="AY95" s="14">
        <f t="shared" si="227"/>
        <v>0</v>
      </c>
      <c r="AZ95" s="14">
        <f t="shared" si="227"/>
        <v>0</v>
      </c>
      <c r="BA95" s="14">
        <f t="shared" si="227"/>
        <v>0</v>
      </c>
      <c r="BB95" s="14">
        <f t="shared" si="227"/>
        <v>0</v>
      </c>
      <c r="BC95" s="14">
        <f t="shared" si="227"/>
        <v>0</v>
      </c>
      <c r="BD95" s="14">
        <f t="shared" si="227"/>
        <v>0</v>
      </c>
      <c r="BE95" s="14">
        <f>BE96</f>
        <v>235950</v>
      </c>
      <c r="BF95" s="14">
        <f t="shared" ref="BF95:BG95" si="228">BF96</f>
        <v>49673</v>
      </c>
      <c r="BG95" s="14">
        <f t="shared" si="228"/>
        <v>0</v>
      </c>
    </row>
    <row r="96" spans="1:59" x14ac:dyDescent="0.25">
      <c r="A96" s="3" t="s">
        <v>77</v>
      </c>
      <c r="B96" s="3" t="s">
        <v>71</v>
      </c>
      <c r="C96" s="2"/>
      <c r="D96" s="2"/>
      <c r="E96" s="11"/>
      <c r="F96" s="7">
        <f t="shared" ref="F96:H96" si="229">F97+F98</f>
        <v>0</v>
      </c>
      <c r="G96" s="7">
        <f t="shared" si="229"/>
        <v>0</v>
      </c>
      <c r="H96" s="7">
        <f t="shared" si="229"/>
        <v>0</v>
      </c>
      <c r="I96" s="7">
        <f t="shared" ref="I96:AX96" si="230">I97+I98</f>
        <v>0</v>
      </c>
      <c r="J96" s="7">
        <f t="shared" si="230"/>
        <v>0</v>
      </c>
      <c r="K96" s="7">
        <f t="shared" si="230"/>
        <v>0</v>
      </c>
      <c r="L96" s="7">
        <f t="shared" si="230"/>
        <v>0</v>
      </c>
      <c r="M96" s="7">
        <f t="shared" si="230"/>
        <v>0</v>
      </c>
      <c r="N96" s="7">
        <f t="shared" si="230"/>
        <v>0</v>
      </c>
      <c r="O96" s="7">
        <f t="shared" si="230"/>
        <v>0</v>
      </c>
      <c r="P96" s="7">
        <f t="shared" si="230"/>
        <v>0</v>
      </c>
      <c r="Q96" s="7">
        <f t="shared" si="230"/>
        <v>0</v>
      </c>
      <c r="R96" s="7">
        <f t="shared" si="230"/>
        <v>0</v>
      </c>
      <c r="S96" s="7">
        <f t="shared" si="230"/>
        <v>0</v>
      </c>
      <c r="T96" s="7">
        <f t="shared" si="230"/>
        <v>0</v>
      </c>
      <c r="U96" s="7">
        <f t="shared" si="230"/>
        <v>0</v>
      </c>
      <c r="V96" s="7">
        <f t="shared" si="230"/>
        <v>0</v>
      </c>
      <c r="W96" s="7">
        <f t="shared" si="230"/>
        <v>0</v>
      </c>
      <c r="X96" s="7">
        <f t="shared" si="230"/>
        <v>0</v>
      </c>
      <c r="Y96" s="7">
        <f t="shared" si="230"/>
        <v>0</v>
      </c>
      <c r="Z96" s="7">
        <f t="shared" si="230"/>
        <v>0</v>
      </c>
      <c r="AA96" s="7">
        <f t="shared" si="230"/>
        <v>0</v>
      </c>
      <c r="AB96" s="7">
        <f t="shared" si="230"/>
        <v>0</v>
      </c>
      <c r="AC96" s="7">
        <f t="shared" si="230"/>
        <v>0</v>
      </c>
      <c r="AD96" s="7">
        <f t="shared" si="230"/>
        <v>0</v>
      </c>
      <c r="AE96" s="7">
        <f t="shared" si="230"/>
        <v>0</v>
      </c>
      <c r="AF96" s="7">
        <f t="shared" si="230"/>
        <v>0</v>
      </c>
      <c r="AG96" s="7">
        <f t="shared" si="230"/>
        <v>0</v>
      </c>
      <c r="AH96" s="7">
        <f t="shared" si="230"/>
        <v>0</v>
      </c>
      <c r="AI96" s="7">
        <f t="shared" si="230"/>
        <v>0</v>
      </c>
      <c r="AJ96" s="7">
        <f t="shared" si="230"/>
        <v>159040</v>
      </c>
      <c r="AK96" s="7">
        <f t="shared" si="230"/>
        <v>49673</v>
      </c>
      <c r="AL96" s="7">
        <f t="shared" si="230"/>
        <v>0</v>
      </c>
      <c r="AM96" s="7">
        <f t="shared" si="230"/>
        <v>0</v>
      </c>
      <c r="AN96" s="7">
        <f t="shared" si="230"/>
        <v>0</v>
      </c>
      <c r="AO96" s="7">
        <f t="shared" si="230"/>
        <v>0</v>
      </c>
      <c r="AP96" s="7">
        <f t="shared" si="230"/>
        <v>0</v>
      </c>
      <c r="AQ96" s="7">
        <f t="shared" si="230"/>
        <v>0</v>
      </c>
      <c r="AR96" s="7">
        <f t="shared" si="230"/>
        <v>0</v>
      </c>
      <c r="AS96" s="7">
        <f t="shared" si="230"/>
        <v>0</v>
      </c>
      <c r="AT96" s="7">
        <f t="shared" si="230"/>
        <v>0</v>
      </c>
      <c r="AU96" s="7">
        <f t="shared" si="230"/>
        <v>0</v>
      </c>
      <c r="AV96" s="7">
        <f t="shared" si="230"/>
        <v>76910</v>
      </c>
      <c r="AW96" s="7">
        <f t="shared" si="230"/>
        <v>0</v>
      </c>
      <c r="AX96" s="7">
        <f t="shared" si="230"/>
        <v>0</v>
      </c>
      <c r="AY96" s="7">
        <f t="shared" ref="AY96:BG96" si="231">AY97+AY98</f>
        <v>0</v>
      </c>
      <c r="AZ96" s="7">
        <f t="shared" si="231"/>
        <v>0</v>
      </c>
      <c r="BA96" s="7">
        <f t="shared" si="231"/>
        <v>0</v>
      </c>
      <c r="BB96" s="7">
        <f t="shared" si="231"/>
        <v>0</v>
      </c>
      <c r="BC96" s="7">
        <f t="shared" si="231"/>
        <v>0</v>
      </c>
      <c r="BD96" s="7">
        <f t="shared" si="231"/>
        <v>0</v>
      </c>
      <c r="BE96" s="7">
        <f t="shared" si="231"/>
        <v>235950</v>
      </c>
      <c r="BF96" s="7">
        <f t="shared" si="231"/>
        <v>49673</v>
      </c>
      <c r="BG96" s="7">
        <f t="shared" si="231"/>
        <v>0</v>
      </c>
    </row>
    <row r="97" spans="1:59" x14ac:dyDescent="0.25">
      <c r="A97" s="4">
        <v>3</v>
      </c>
      <c r="B97" s="33" t="s">
        <v>3</v>
      </c>
      <c r="C97" s="34"/>
      <c r="D97" s="34"/>
      <c r="E97" s="34"/>
      <c r="F97" s="8"/>
      <c r="G97" s="8"/>
      <c r="H97" s="8"/>
      <c r="I97" s="2"/>
      <c r="J97" s="2"/>
      <c r="K97" s="2"/>
      <c r="L97" s="2"/>
      <c r="M97" s="2"/>
      <c r="N97" s="2"/>
      <c r="O97" s="8"/>
      <c r="P97" s="8"/>
      <c r="Q97" s="8"/>
      <c r="R97" s="2"/>
      <c r="S97" s="2"/>
      <c r="T97" s="2"/>
      <c r="U97" s="8"/>
      <c r="V97" s="8"/>
      <c r="W97" s="8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>
        <v>68040</v>
      </c>
      <c r="AK97" s="2">
        <v>42673</v>
      </c>
      <c r="AL97" s="2">
        <v>0</v>
      </c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8">
        <f>F97+I97+L97+O97+R97+U97+X97+AA97+AD97+AG97+AJ97+AM97+AP97+AS97+AV97+AY97+BB97</f>
        <v>68040</v>
      </c>
      <c r="BF97" s="8">
        <f t="shared" ref="BF97:BF98" si="232">G97+J97+M97+P97+S97+V97+Y97+AB97+AE97+AH97+AK97+AN97+AQ97+AT97+AW97+AZ97+BC97</f>
        <v>42673</v>
      </c>
      <c r="BG97" s="8">
        <f t="shared" ref="BG97:BG98" si="233">H97+K97+N97+Q97+T97+W97+Z97+AC97+AF97+AI97+AL97+AO97+AR97+AU97+AX97+BA97+BD97</f>
        <v>0</v>
      </c>
    </row>
    <row r="98" spans="1:59" x14ac:dyDescent="0.25">
      <c r="A98" s="4">
        <v>4</v>
      </c>
      <c r="B98" s="4" t="s">
        <v>4</v>
      </c>
      <c r="C98" s="2"/>
      <c r="D98" s="2"/>
      <c r="E98" s="11"/>
      <c r="F98" s="8"/>
      <c r="G98" s="8"/>
      <c r="H98" s="8"/>
      <c r="I98" s="2"/>
      <c r="J98" s="2"/>
      <c r="K98" s="2"/>
      <c r="L98" s="2"/>
      <c r="M98" s="2"/>
      <c r="N98" s="2"/>
      <c r="O98" s="8"/>
      <c r="P98" s="8"/>
      <c r="Q98" s="8"/>
      <c r="R98" s="2"/>
      <c r="S98" s="2"/>
      <c r="T98" s="2"/>
      <c r="U98" s="8"/>
      <c r="V98" s="8"/>
      <c r="W98" s="8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>
        <v>91000</v>
      </c>
      <c r="AK98" s="2">
        <v>7000</v>
      </c>
      <c r="AL98" s="2">
        <v>0</v>
      </c>
      <c r="AM98" s="2"/>
      <c r="AN98" s="2"/>
      <c r="AO98" s="2"/>
      <c r="AP98" s="2"/>
      <c r="AQ98" s="2"/>
      <c r="AR98" s="2"/>
      <c r="AS98" s="2"/>
      <c r="AT98" s="2"/>
      <c r="AU98" s="2"/>
      <c r="AV98" s="2">
        <v>76910</v>
      </c>
      <c r="AW98" s="2">
        <v>0</v>
      </c>
      <c r="AX98" s="2">
        <v>0</v>
      </c>
      <c r="AY98" s="2"/>
      <c r="AZ98" s="2"/>
      <c r="BA98" s="2"/>
      <c r="BB98" s="2"/>
      <c r="BC98" s="2"/>
      <c r="BD98" s="2"/>
      <c r="BE98" s="8">
        <f>F98+I98+L98+O98+R98+U98+X98+AA98+AD98+AG98+AJ98+AM98+AP98+AS98+AV98+AY98+BB98</f>
        <v>167910</v>
      </c>
      <c r="BF98" s="8">
        <f t="shared" si="232"/>
        <v>7000</v>
      </c>
      <c r="BG98" s="8">
        <f t="shared" si="233"/>
        <v>0</v>
      </c>
    </row>
  </sheetData>
  <mergeCells count="57">
    <mergeCell ref="AY21:BA21"/>
    <mergeCell ref="BB21:BD21"/>
    <mergeCell ref="BE21:BG21"/>
    <mergeCell ref="B46:E46"/>
    <mergeCell ref="B47:E47"/>
    <mergeCell ref="B43:E43"/>
    <mergeCell ref="B44:E44"/>
    <mergeCell ref="F21:H21"/>
    <mergeCell ref="B24:E24"/>
    <mergeCell ref="B25:E25"/>
    <mergeCell ref="B23:E23"/>
    <mergeCell ref="B28:E28"/>
    <mergeCell ref="B97:E97"/>
    <mergeCell ref="AV21:AX21"/>
    <mergeCell ref="AP21:AR21"/>
    <mergeCell ref="AS21:AU21"/>
    <mergeCell ref="B52:E52"/>
    <mergeCell ref="B53:E53"/>
    <mergeCell ref="B49:E49"/>
    <mergeCell ref="B50:E50"/>
    <mergeCell ref="AA21:AC21"/>
    <mergeCell ref="AD21:AF21"/>
    <mergeCell ref="AG21:AI21"/>
    <mergeCell ref="AJ21:AL21"/>
    <mergeCell ref="AM21:AO21"/>
    <mergeCell ref="B89:E89"/>
    <mergeCell ref="B87:E87"/>
    <mergeCell ref="B83:E83"/>
    <mergeCell ref="B93:E93"/>
    <mergeCell ref="X21:Z21"/>
    <mergeCell ref="B77:E77"/>
    <mergeCell ref="B79:E79"/>
    <mergeCell ref="B81:E81"/>
    <mergeCell ref="B85:E85"/>
    <mergeCell ref="I21:K21"/>
    <mergeCell ref="L21:N21"/>
    <mergeCell ref="O21:Q21"/>
    <mergeCell ref="R21:T21"/>
    <mergeCell ref="U21:W21"/>
    <mergeCell ref="B73:E73"/>
    <mergeCell ref="B56:E56"/>
    <mergeCell ref="B59:E59"/>
    <mergeCell ref="B41:E41"/>
    <mergeCell ref="D17:E17"/>
    <mergeCell ref="D18:E18"/>
    <mergeCell ref="D19:E19"/>
    <mergeCell ref="A21:E22"/>
    <mergeCell ref="A2:C19"/>
    <mergeCell ref="B66:E66"/>
    <mergeCell ref="B65:E65"/>
    <mergeCell ref="B69:E69"/>
    <mergeCell ref="B30:E30"/>
    <mergeCell ref="B31:E31"/>
    <mergeCell ref="B34:E34"/>
    <mergeCell ref="B35:E35"/>
    <mergeCell ref="B38:E38"/>
    <mergeCell ref="B62:E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2026-02-20T07:34:34Z</dcterms:modified>
</cp:coreProperties>
</file>